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25" windowWidth="14400" windowHeight="6840" tabRatio="771" activeTab="1"/>
  </bookViews>
  <sheets>
    <sheet name="Vendor Scorecard" sheetId="8" r:id="rId1"/>
    <sheet name="Roevin Spend by Area" sheetId="7" r:id="rId2"/>
    <sheet name="Competitor Comparison" sheetId="4" r:id="rId3"/>
    <sheet name="Spend Data" sheetId="10" r:id="rId4"/>
  </sheets>
  <definedNames>
    <definedName name="_xlnm.Print_Area" localSheetId="2">'Competitor Comparison'!#REF!</definedName>
    <definedName name="_xlnm.Print_Area" localSheetId="1">'Roevin Spend by Area'!$A$1:$J$49</definedName>
  </definedNames>
  <calcPr calcId="145621"/>
  <fileRecoveryPr repairLoad="1"/>
</workbook>
</file>

<file path=xl/calcChain.xml><?xml version="1.0" encoding="utf-8"?>
<calcChain xmlns="http://schemas.openxmlformats.org/spreadsheetml/2006/main">
  <c r="F9" i="7" l="1"/>
  <c r="E8" i="7"/>
  <c r="E9" i="7"/>
  <c r="D8" i="7"/>
  <c r="C8" i="7"/>
  <c r="B9" i="7" l="1"/>
  <c r="C9" i="7"/>
  <c r="D9" i="7"/>
</calcChain>
</file>

<file path=xl/sharedStrings.xml><?xml version="1.0" encoding="utf-8"?>
<sst xmlns="http://schemas.openxmlformats.org/spreadsheetml/2006/main" count="189" uniqueCount="118">
  <si>
    <t>Explanation</t>
  </si>
  <si>
    <t>Commercial</t>
  </si>
  <si>
    <t>Q1</t>
  </si>
  <si>
    <t>Q2</t>
  </si>
  <si>
    <t>Q3</t>
  </si>
  <si>
    <t>Q4</t>
  </si>
  <si>
    <t># of Recruiting Requests</t>
  </si>
  <si>
    <t># of Recruiting Positions Filled</t>
  </si>
  <si>
    <t># of Positions Requested</t>
  </si>
  <si>
    <t xml:space="preserve"># of Positions filled </t>
  </si>
  <si>
    <t># of Positions not capable of filling</t>
  </si>
  <si>
    <t>Active</t>
  </si>
  <si>
    <t xml:space="preserve"> </t>
  </si>
  <si>
    <t>Customer Service</t>
  </si>
  <si>
    <t>Reporting</t>
  </si>
  <si>
    <t>Yes</t>
  </si>
  <si>
    <t>Delivery of all reporting requirements on time and accurate</t>
  </si>
  <si>
    <t>Response Time</t>
  </si>
  <si>
    <t>All requests, deliveries or any aspect of customer service or information requests shall be given the highest priority.</t>
  </si>
  <si>
    <t>ComplyWorks</t>
  </si>
  <si>
    <t>Vendor is registered and at an acceptable status</t>
  </si>
  <si>
    <t>Innovative Ideas</t>
  </si>
  <si>
    <t>Continuous Improvements</t>
  </si>
  <si>
    <t xml:space="preserve"># of Active Associates </t>
  </si>
  <si>
    <t># of Positions in progress</t>
  </si>
  <si>
    <t>Spend by Area</t>
  </si>
  <si>
    <t>Roevin Scorecard</t>
  </si>
  <si>
    <t>Target</t>
  </si>
  <si>
    <t>Extension Documentation</t>
  </si>
  <si>
    <t xml:space="preserve">Target Date:  </t>
  </si>
  <si>
    <t>On Time</t>
  </si>
  <si>
    <t>48 hour</t>
  </si>
  <si>
    <t xml:space="preserve">    (#Sourced Out) (Recruited by Roevin)</t>
  </si>
  <si>
    <t xml:space="preserve">    (#Name Hired) Payrolled</t>
  </si>
  <si>
    <t># of Interviews</t>
  </si>
  <si>
    <t>24 hours</t>
  </si>
  <si>
    <t>MPSA Agreement - 818993, 821351</t>
  </si>
  <si>
    <t>Horizon Major Projects</t>
  </si>
  <si>
    <t xml:space="preserve">Albian </t>
  </si>
  <si>
    <t>Corporate, HR</t>
  </si>
  <si>
    <t>U2</t>
  </si>
  <si>
    <t>BP</t>
  </si>
  <si>
    <t>ILPC</t>
  </si>
  <si>
    <t xml:space="preserve">TOTAL </t>
  </si>
  <si>
    <t>2018 TRIF</t>
  </si>
  <si>
    <t>Near Misses</t>
  </si>
  <si>
    <t>Medical Aid</t>
  </si>
  <si>
    <t>2019 - Q2</t>
  </si>
  <si>
    <t>Acct_Months</t>
  </si>
  <si>
    <t>Company</t>
  </si>
  <si>
    <t>Operator</t>
  </si>
  <si>
    <t>Property Sub Type</t>
  </si>
  <si>
    <t>BU_Type</t>
  </si>
  <si>
    <t>Exploration Engineering</t>
  </si>
  <si>
    <t>Field Operations</t>
  </si>
  <si>
    <t>Surface Landman</t>
  </si>
  <si>
    <t>All_Prod_Months</t>
  </si>
  <si>
    <t>PM_YTD</t>
  </si>
  <si>
    <t>Q1_PM_2019</t>
  </si>
  <si>
    <t>Q2_PM_2019</t>
  </si>
  <si>
    <t>Q3_PM_2019</t>
  </si>
  <si>
    <t>Q4_PM_2019</t>
  </si>
  <si>
    <t>Q_PM_2019</t>
  </si>
  <si>
    <t>Q_PM_2018</t>
  </si>
  <si>
    <t>Q_PM_2017</t>
  </si>
  <si>
    <t>Q_PM_2016</t>
  </si>
  <si>
    <t>Q_PM_2015</t>
  </si>
  <si>
    <t>Q_PM_2014</t>
  </si>
  <si>
    <t>Q_PM_2013</t>
  </si>
  <si>
    <t>Q_PM_2012</t>
  </si>
  <si>
    <t>PM_QTR</t>
  </si>
  <si>
    <t>PM_ROLLING_MTHS</t>
  </si>
  <si>
    <t>Prod_Months</t>
  </si>
  <si>
    <t>500  Ft St John South</t>
  </si>
  <si>
    <t>0567282  Roevin  TORONTO ON M5J 2N8</t>
  </si>
  <si>
    <t>Accounts</t>
  </si>
  <si>
    <t>503  Ft St John Central</t>
  </si>
  <si>
    <t>506  Fairview</t>
  </si>
  <si>
    <t>509  Grande Prairie South</t>
  </si>
  <si>
    <t>527  Medicine Hat</t>
  </si>
  <si>
    <t>533  Slave Lake Central</t>
  </si>
  <si>
    <t>536  St Albert North Central</t>
  </si>
  <si>
    <t>539  St Albert North East</t>
  </si>
  <si>
    <t>542  St Albert East</t>
  </si>
  <si>
    <t>545  Bonnyville</t>
  </si>
  <si>
    <t>548  Lloydminster</t>
  </si>
  <si>
    <t>560  Wolf Lake</t>
  </si>
  <si>
    <t>565  Kirby</t>
  </si>
  <si>
    <t xml:space="preserve">     CONVENTIONAL FIELD OFFICES</t>
  </si>
  <si>
    <t>700  HORIZON BP</t>
  </si>
  <si>
    <t>0584032  Roevin Technical People - USE 567282  FORT MCMURRAY AB T9H 1S2</t>
  </si>
  <si>
    <t>703  HORIZON MINING</t>
  </si>
  <si>
    <t>706  HORIZON U2</t>
  </si>
  <si>
    <t>709  HORIZON ILPC</t>
  </si>
  <si>
    <t>712  HORIZON HR</t>
  </si>
  <si>
    <t>715  HORIZON Tech Dev</t>
  </si>
  <si>
    <t>718  HORIZON SR VP</t>
  </si>
  <si>
    <t>721  HORIZON Corporate Support Serv</t>
  </si>
  <si>
    <t xml:space="preserve">     HORIZON FIELD OFFICES</t>
  </si>
  <si>
    <t>650  Non Core Canada</t>
  </si>
  <si>
    <t>727  Horizon Major Projects</t>
  </si>
  <si>
    <t>750  Albian Mining</t>
  </si>
  <si>
    <t>753  Albian BP</t>
  </si>
  <si>
    <t>782  Albian Corporate</t>
  </si>
  <si>
    <t>789  Albian Major Projects</t>
  </si>
  <si>
    <t xml:space="preserve">     NON-FIELD OFFICES</t>
  </si>
  <si>
    <t xml:space="preserve">          Field Office and Other</t>
  </si>
  <si>
    <t>GRAND TOTAL</t>
  </si>
  <si>
    <t xml:space="preserve">Currently Staffed </t>
  </si>
  <si>
    <t>Safety Compliance</t>
  </si>
  <si>
    <t xml:space="preserve">Current Total </t>
  </si>
  <si>
    <t xml:space="preserve">% of Fills </t>
  </si>
  <si>
    <t># of Positions Closed</t>
  </si>
  <si>
    <t>Voluntary</t>
  </si>
  <si>
    <t>End of Contract</t>
  </si>
  <si>
    <t>Involuntary</t>
  </si>
  <si>
    <t>Conversion to Staff</t>
  </si>
  <si>
    <t>Conventional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</si>
</sst>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3" applyNumberFormat="0" applyFont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0" fontId="3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 wrapText="1"/>
    </xf>
    <xf numFmtId="10" fontId="4" fillId="9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1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9" fontId="6" fillId="6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vertical="top"/>
    </xf>
    <xf numFmtId="6" fontId="7" fillId="0" borderId="0" xfId="1" applyNumberFormat="1" applyFont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164" fontId="7" fillId="0" borderId="0" xfId="1" applyNumberFormat="1" applyFont="1" applyAlignment="1">
      <alignment horizontal="center" vertical="top"/>
    </xf>
    <xf numFmtId="0" fontId="9" fillId="0" borderId="0" xfId="0" applyFont="1"/>
    <xf numFmtId="43" fontId="9" fillId="0" borderId="0" xfId="2" quotePrefix="1" applyFont="1"/>
    <xf numFmtId="43" fontId="9" fillId="0" borderId="0" xfId="2" applyFont="1"/>
    <xf numFmtId="9" fontId="3" fillId="10" borderId="1" xfId="3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10" fontId="3" fillId="13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11" borderId="1" xfId="2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165" fontId="9" fillId="0" borderId="0" xfId="2" applyNumberFormat="1" applyFont="1" applyBorder="1" applyAlignment="1">
      <alignment horizontal="right" vertical="center"/>
    </xf>
    <xf numFmtId="165" fontId="9" fillId="0" borderId="6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top"/>
    </xf>
    <xf numFmtId="0" fontId="9" fillId="0" borderId="7" xfId="0" applyFont="1" applyBorder="1" applyAlignment="1">
      <alignment vertical="top" wrapText="1"/>
    </xf>
    <xf numFmtId="165" fontId="9" fillId="0" borderId="7" xfId="2" applyNumberFormat="1" applyFont="1" applyBorder="1" applyAlignment="1">
      <alignment horizontal="right" vertical="center"/>
    </xf>
    <xf numFmtId="165" fontId="9" fillId="0" borderId="0" xfId="2" applyNumberFormat="1" applyFont="1" applyBorder="1"/>
    <xf numFmtId="0" fontId="9" fillId="0" borderId="9" xfId="0" applyFont="1" applyBorder="1" applyAlignment="1">
      <alignment vertical="top" wrapText="1"/>
    </xf>
    <xf numFmtId="165" fontId="9" fillId="0" borderId="2" xfId="2" applyNumberFormat="1" applyFont="1" applyBorder="1" applyAlignment="1">
      <alignment horizontal="right" vertical="center"/>
    </xf>
    <xf numFmtId="165" fontId="9" fillId="0" borderId="9" xfId="2" applyNumberFormat="1" applyFont="1" applyBorder="1" applyAlignment="1">
      <alignment horizontal="right" vertical="center"/>
    </xf>
    <xf numFmtId="8" fontId="9" fillId="0" borderId="5" xfId="1" applyNumberFormat="1" applyFont="1" applyBorder="1"/>
    <xf numFmtId="0" fontId="10" fillId="0" borderId="8" xfId="0" applyFont="1" applyBorder="1" applyAlignment="1">
      <alignment wrapText="1"/>
    </xf>
    <xf numFmtId="165" fontId="10" fillId="0" borderId="8" xfId="0" applyNumberFormat="1" applyFont="1" applyBorder="1"/>
  </cellXfs>
  <cellStyles count="5">
    <cellStyle name="Comma" xfId="2" builtinId="3"/>
    <cellStyle name="Currency" xfId="1" builtinId="4"/>
    <cellStyle name="Normal" xfId="0" builtinId="0"/>
    <cellStyle name="Note 2" xfId="4"/>
    <cellStyle name="Percent" xfId="3" builtinId="5"/>
  </cellStyles>
  <dxfs count="0"/>
  <tableStyles count="0" defaultTableStyle="TableStyleMedium2" defaultPivotStyle="PivotStyleLight16"/>
  <colors>
    <mruColors>
      <color rgb="FF9966FF"/>
      <color rgb="FFFF0000"/>
      <color rgb="FF0CBE10"/>
      <color rgb="FFFF2592"/>
      <color rgb="FFCC0066"/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Roevin 2019 Q1-Q2 Spend</a:t>
            </a:r>
            <a:r>
              <a:rPr lang="en-US" baseline="0"/>
              <a:t>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'Roevin Spend by Area'!$E$1</c:f>
              <c:strCache>
                <c:ptCount val="1"/>
                <c:pt idx="0">
                  <c:v>2019 - Q2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Area'!$A$2:$A$8</c:f>
              <c:strCache>
                <c:ptCount val="7"/>
                <c:pt idx="0">
                  <c:v>Conventional</c:v>
                </c:pt>
                <c:pt idx="1">
                  <c:v>Horizon Major Projects</c:v>
                </c:pt>
                <c:pt idx="2">
                  <c:v>Albian </c:v>
                </c:pt>
                <c:pt idx="3">
                  <c:v>U2</c:v>
                </c:pt>
                <c:pt idx="4">
                  <c:v>BP</c:v>
                </c:pt>
                <c:pt idx="5">
                  <c:v>ILPC</c:v>
                </c:pt>
                <c:pt idx="6">
                  <c:v>Corporate, HR</c:v>
                </c:pt>
              </c:strCache>
            </c:strRef>
          </c:cat>
          <c:val>
            <c:numRef>
              <c:f>'Roevin Spend by Area'!$E$2:$E$8</c:f>
              <c:numCache>
                <c:formatCode>_(* #,##0_);_(* \(#,##0\);_(* "-"??_);_(@_)</c:formatCode>
                <c:ptCount val="7"/>
                <c:pt idx="0">
                  <c:v>49525</c:v>
                </c:pt>
                <c:pt idx="1">
                  <c:v>494665</c:v>
                </c:pt>
                <c:pt idx="2">
                  <c:v>816640</c:v>
                </c:pt>
                <c:pt idx="3">
                  <c:v>2022402</c:v>
                </c:pt>
                <c:pt idx="4">
                  <c:v>40654</c:v>
                </c:pt>
                <c:pt idx="5">
                  <c:v>-2084</c:v>
                </c:pt>
                <c:pt idx="6">
                  <c:v>232813</c:v>
                </c:pt>
              </c:numCache>
            </c:numRef>
          </c:val>
        </c:ser>
        <c:ser>
          <c:idx val="1"/>
          <c:order val="1"/>
          <c:tx>
            <c:strRef>
              <c:f>'Roevin Spend by Area'!$C$1</c:f>
              <c:strCache>
                <c:ptCount val="1"/>
                <c:pt idx="0">
                  <c:v>2017</c:v>
                </c:pt>
              </c:strCache>
            </c:strRef>
          </c:tx>
          <c:explosion val="25"/>
          <c:cat>
            <c:strRef>
              <c:f>'Roevin Spend by Area'!$A$2:$A$8</c:f>
              <c:strCache>
                <c:ptCount val="7"/>
                <c:pt idx="0">
                  <c:v>Conventional</c:v>
                </c:pt>
                <c:pt idx="1">
                  <c:v>Horizon Major Projects</c:v>
                </c:pt>
                <c:pt idx="2">
                  <c:v>Albian </c:v>
                </c:pt>
                <c:pt idx="3">
                  <c:v>U2</c:v>
                </c:pt>
                <c:pt idx="4">
                  <c:v>BP</c:v>
                </c:pt>
                <c:pt idx="5">
                  <c:v>ILPC</c:v>
                </c:pt>
                <c:pt idx="6">
                  <c:v>Corporate, HR</c:v>
                </c:pt>
              </c:strCache>
            </c:strRef>
          </c:cat>
          <c:val>
            <c:numRef>
              <c:f>'Roevin Spend by Area'!$C$2:$C$9</c:f>
              <c:numCache>
                <c:formatCode>_(* #,##0_);_(* \(#,##0\);_(* "-"??_);_(@_)</c:formatCode>
                <c:ptCount val="8"/>
                <c:pt idx="0">
                  <c:v>86396.2</c:v>
                </c:pt>
                <c:pt idx="1">
                  <c:v>1270171.31</c:v>
                </c:pt>
                <c:pt idx="2">
                  <c:v>505280.33</c:v>
                </c:pt>
                <c:pt idx="3">
                  <c:v>8749335.1699999999</c:v>
                </c:pt>
                <c:pt idx="4">
                  <c:v>29760.48</c:v>
                </c:pt>
                <c:pt idx="5">
                  <c:v>199183.94</c:v>
                </c:pt>
                <c:pt idx="6">
                  <c:v>173804.3</c:v>
                </c:pt>
                <c:pt idx="7">
                  <c:v>11013931.73</c:v>
                </c:pt>
              </c:numCache>
            </c:numRef>
          </c:val>
        </c:ser>
        <c:ser>
          <c:idx val="2"/>
          <c:order val="2"/>
          <c:tx>
            <c:strRef>
              <c:f>'Roevin Spend by Area'!$D$1</c:f>
              <c:strCache>
                <c:ptCount val="1"/>
                <c:pt idx="0">
                  <c:v>2018</c:v>
                </c:pt>
              </c:strCache>
            </c:strRef>
          </c:tx>
          <c:explosion val="25"/>
          <c:cat>
            <c:strRef>
              <c:f>'Roevin Spend by Area'!$A$2:$A$8</c:f>
              <c:strCache>
                <c:ptCount val="7"/>
                <c:pt idx="0">
                  <c:v>Conventional</c:v>
                </c:pt>
                <c:pt idx="1">
                  <c:v>Horizon Major Projects</c:v>
                </c:pt>
                <c:pt idx="2">
                  <c:v>Albian </c:v>
                </c:pt>
                <c:pt idx="3">
                  <c:v>U2</c:v>
                </c:pt>
                <c:pt idx="4">
                  <c:v>BP</c:v>
                </c:pt>
                <c:pt idx="5">
                  <c:v>ILPC</c:v>
                </c:pt>
                <c:pt idx="6">
                  <c:v>Corporate, HR</c:v>
                </c:pt>
              </c:strCache>
            </c:strRef>
          </c:cat>
          <c:val>
            <c:numRef>
              <c:f>'Roevin Spend by Area'!$D$2:$D$9</c:f>
              <c:numCache>
                <c:formatCode>_(* #,##0_);_(* \(#,##0\);_(* "-"??_);_(@_)</c:formatCode>
                <c:ptCount val="8"/>
                <c:pt idx="0">
                  <c:v>128219.96</c:v>
                </c:pt>
                <c:pt idx="1">
                  <c:v>872993.08</c:v>
                </c:pt>
                <c:pt idx="2">
                  <c:v>1619920.12</c:v>
                </c:pt>
                <c:pt idx="3">
                  <c:v>7883831.04</c:v>
                </c:pt>
                <c:pt idx="4">
                  <c:v>2184</c:v>
                </c:pt>
                <c:pt idx="5">
                  <c:v>105430.87</c:v>
                </c:pt>
                <c:pt idx="6">
                  <c:v>829877.04</c:v>
                </c:pt>
                <c:pt idx="7">
                  <c:v>11442456.109999999</c:v>
                </c:pt>
              </c:numCache>
            </c:numRef>
          </c:val>
        </c:ser>
        <c:ser>
          <c:idx val="3"/>
          <c:order val="3"/>
          <c:tx>
            <c:strRef>
              <c:f>'Roevin Spend by Area'!$E$1</c:f>
              <c:strCache>
                <c:ptCount val="1"/>
                <c:pt idx="0">
                  <c:v>2019 - Q2</c:v>
                </c:pt>
              </c:strCache>
            </c:strRef>
          </c:tx>
          <c:explosion val="25"/>
          <c:cat>
            <c:strRef>
              <c:f>'Roevin Spend by Area'!$A$2:$A$8</c:f>
              <c:strCache>
                <c:ptCount val="7"/>
                <c:pt idx="0">
                  <c:v>Conventional</c:v>
                </c:pt>
                <c:pt idx="1">
                  <c:v>Horizon Major Projects</c:v>
                </c:pt>
                <c:pt idx="2">
                  <c:v>Albian </c:v>
                </c:pt>
                <c:pt idx="3">
                  <c:v>U2</c:v>
                </c:pt>
                <c:pt idx="4">
                  <c:v>BP</c:v>
                </c:pt>
                <c:pt idx="5">
                  <c:v>ILPC</c:v>
                </c:pt>
                <c:pt idx="6">
                  <c:v>Corporate, HR</c:v>
                </c:pt>
              </c:strCache>
            </c:strRef>
          </c:cat>
          <c:val>
            <c:numRef>
              <c:f>'Roevin Spend by Area'!$E$2:$E$9</c:f>
              <c:numCache>
                <c:formatCode>_(* #,##0_);_(* \(#,##0\);_(* "-"??_);_(@_)</c:formatCode>
                <c:ptCount val="8"/>
                <c:pt idx="0">
                  <c:v>49525</c:v>
                </c:pt>
                <c:pt idx="1">
                  <c:v>494665</c:v>
                </c:pt>
                <c:pt idx="2">
                  <c:v>816640</c:v>
                </c:pt>
                <c:pt idx="3">
                  <c:v>2022402</c:v>
                </c:pt>
                <c:pt idx="4">
                  <c:v>40654</c:v>
                </c:pt>
                <c:pt idx="5">
                  <c:v>-2084</c:v>
                </c:pt>
                <c:pt idx="6">
                  <c:v>232813</c:v>
                </c:pt>
                <c:pt idx="7">
                  <c:v>3654615</c:v>
                </c:pt>
              </c:numCache>
            </c:numRef>
          </c:val>
        </c:ser>
        <c:ser>
          <c:idx val="4"/>
          <c:order val="4"/>
          <c:tx>
            <c:strRef>
              <c:f>'Roevin Spend by Area'!$F$1</c:f>
              <c:strCache>
                <c:ptCount val="1"/>
                <c:pt idx="0">
                  <c:v>GRAND TOTAL</c:v>
                </c:pt>
              </c:strCache>
            </c:strRef>
          </c:tx>
          <c:explosion val="25"/>
          <c:cat>
            <c:strRef>
              <c:f>'Roevin Spend by Area'!$A$2:$A$8</c:f>
              <c:strCache>
                <c:ptCount val="7"/>
                <c:pt idx="0">
                  <c:v>Conventional</c:v>
                </c:pt>
                <c:pt idx="1">
                  <c:v>Horizon Major Projects</c:v>
                </c:pt>
                <c:pt idx="2">
                  <c:v>Albian </c:v>
                </c:pt>
                <c:pt idx="3">
                  <c:v>U2</c:v>
                </c:pt>
                <c:pt idx="4">
                  <c:v>BP</c:v>
                </c:pt>
                <c:pt idx="5">
                  <c:v>ILPC</c:v>
                </c:pt>
                <c:pt idx="6">
                  <c:v>Corporate, HR</c:v>
                </c:pt>
              </c:strCache>
            </c:strRef>
          </c:cat>
          <c:val>
            <c:numRef>
              <c:f>'Roevin Spend by Area'!$F$2:$F$9</c:f>
              <c:numCache>
                <c:formatCode>General</c:formatCode>
                <c:ptCount val="8"/>
                <c:pt idx="7" formatCode="_(* #,##0_);_(* \(#,##0\);_(* &quot;-&quot;??_);_(@_)">
                  <c:v>33880399.530000001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.123674741123922"/>
          <c:y val="0.7138485901552809"/>
          <c:w val="0.68002889311377734"/>
          <c:h val="0.263805041129635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11</xdr:row>
      <xdr:rowOff>104775</xdr:rowOff>
    </xdr:from>
    <xdr:to>
      <xdr:col>6</xdr:col>
      <xdr:colOff>638175</xdr:colOff>
      <xdr:row>32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14" sqref="D14"/>
    </sheetView>
  </sheetViews>
  <sheetFormatPr defaultColWidth="25.42578125" defaultRowHeight="11.25" x14ac:dyDescent="0.2"/>
  <cols>
    <col min="1" max="1" width="32" style="1" bestFit="1" customWidth="1"/>
    <col min="2" max="2" width="22.28515625" style="1" bestFit="1" customWidth="1"/>
    <col min="3" max="3" width="9" style="1" bestFit="1" customWidth="1"/>
    <col min="4" max="7" width="7.85546875" style="1" customWidth="1"/>
    <col min="8" max="16384" width="25.42578125" style="1"/>
  </cols>
  <sheetData>
    <row r="1" spans="1:7" ht="12.75" x14ac:dyDescent="0.2">
      <c r="A1" s="3" t="s">
        <v>26</v>
      </c>
      <c r="B1" s="3" t="s">
        <v>0</v>
      </c>
      <c r="C1" s="3" t="s">
        <v>27</v>
      </c>
      <c r="D1" s="4" t="s">
        <v>2</v>
      </c>
      <c r="E1" s="5" t="s">
        <v>3</v>
      </c>
      <c r="F1" s="6" t="s">
        <v>4</v>
      </c>
      <c r="G1" s="7" t="s">
        <v>5</v>
      </c>
    </row>
    <row r="2" spans="1:7" ht="12.75" x14ac:dyDescent="0.2">
      <c r="A2" s="8"/>
      <c r="B2" s="9"/>
      <c r="C2" s="9"/>
      <c r="D2" s="9"/>
      <c r="E2" s="9"/>
      <c r="F2" s="9"/>
      <c r="G2" s="9"/>
    </row>
    <row r="3" spans="1:7" ht="12.75" x14ac:dyDescent="0.2">
      <c r="A3" s="10" t="s">
        <v>23</v>
      </c>
      <c r="B3" s="11"/>
      <c r="C3" s="11"/>
      <c r="D3" s="12">
        <v>100</v>
      </c>
      <c r="E3" s="12">
        <v>135</v>
      </c>
      <c r="F3" s="13"/>
      <c r="G3" s="12"/>
    </row>
    <row r="4" spans="1:7" ht="12.75" x14ac:dyDescent="0.2">
      <c r="A4" s="10" t="s">
        <v>33</v>
      </c>
      <c r="B4" s="11"/>
      <c r="C4" s="11"/>
      <c r="D4" s="53">
        <v>78</v>
      </c>
      <c r="E4" s="53">
        <v>111</v>
      </c>
      <c r="F4" s="13"/>
      <c r="G4" s="12"/>
    </row>
    <row r="5" spans="1:7" ht="12.75" x14ac:dyDescent="0.2">
      <c r="A5" s="10" t="s">
        <v>32</v>
      </c>
      <c r="B5" s="11"/>
      <c r="C5" s="11"/>
      <c r="D5" s="53">
        <v>22</v>
      </c>
      <c r="E5" s="53">
        <v>24</v>
      </c>
      <c r="F5" s="13"/>
      <c r="G5" s="12"/>
    </row>
    <row r="6" spans="1:7" ht="12.75" x14ac:dyDescent="0.2">
      <c r="A6" s="14" t="s">
        <v>6</v>
      </c>
      <c r="B6" s="11"/>
      <c r="C6" s="11"/>
      <c r="D6" s="15">
        <v>17</v>
      </c>
      <c r="E6" s="15">
        <v>12</v>
      </c>
      <c r="F6" s="16"/>
      <c r="G6" s="15"/>
    </row>
    <row r="7" spans="1:7" ht="12.75" x14ac:dyDescent="0.2">
      <c r="A7" s="14" t="s">
        <v>34</v>
      </c>
      <c r="B7" s="11"/>
      <c r="C7" s="11"/>
      <c r="D7" s="15">
        <v>27</v>
      </c>
      <c r="E7" s="15">
        <v>25</v>
      </c>
      <c r="F7" s="16"/>
      <c r="G7" s="15"/>
    </row>
    <row r="8" spans="1:7" ht="12.75" x14ac:dyDescent="0.2">
      <c r="A8" s="14" t="s">
        <v>7</v>
      </c>
      <c r="B8" s="11"/>
      <c r="C8" s="11"/>
      <c r="D8" s="15">
        <v>8</v>
      </c>
      <c r="E8" s="15">
        <v>7</v>
      </c>
      <c r="F8" s="16"/>
      <c r="G8" s="15"/>
    </row>
    <row r="9" spans="1:7" ht="12.75" x14ac:dyDescent="0.2">
      <c r="A9" s="14" t="s">
        <v>111</v>
      </c>
      <c r="B9" s="11"/>
      <c r="C9" s="11"/>
      <c r="D9" s="48">
        <v>0.47</v>
      </c>
      <c r="E9" s="48">
        <v>0.57999999999999996</v>
      </c>
      <c r="F9" s="16"/>
      <c r="G9" s="15"/>
    </row>
    <row r="10" spans="1:7" ht="12.75" x14ac:dyDescent="0.2">
      <c r="A10" s="17" t="s">
        <v>8</v>
      </c>
      <c r="B10" s="11"/>
      <c r="C10" s="11"/>
      <c r="D10" s="18">
        <v>14</v>
      </c>
      <c r="E10" s="18">
        <v>9</v>
      </c>
      <c r="F10" s="19"/>
      <c r="G10" s="18"/>
    </row>
    <row r="11" spans="1:7" ht="12.75" x14ac:dyDescent="0.2">
      <c r="A11" s="17" t="s">
        <v>9</v>
      </c>
      <c r="B11" s="11"/>
      <c r="C11" s="11"/>
      <c r="D11" s="18">
        <v>6</v>
      </c>
      <c r="E11" s="18">
        <v>7</v>
      </c>
      <c r="F11" s="18"/>
      <c r="G11" s="20"/>
    </row>
    <row r="12" spans="1:7" ht="12.75" hidden="1" x14ac:dyDescent="0.2">
      <c r="A12" s="21" t="s">
        <v>10</v>
      </c>
      <c r="B12" s="11"/>
      <c r="C12" s="11"/>
      <c r="D12" s="18"/>
      <c r="E12" s="18"/>
      <c r="F12" s="22"/>
      <c r="G12" s="20"/>
    </row>
    <row r="13" spans="1:7" ht="12.75" hidden="1" x14ac:dyDescent="0.2">
      <c r="A13" s="21" t="s">
        <v>24</v>
      </c>
      <c r="B13" s="11"/>
      <c r="C13" s="11"/>
      <c r="D13" s="18"/>
      <c r="E13" s="18"/>
      <c r="F13" s="22"/>
      <c r="G13" s="20"/>
    </row>
    <row r="14" spans="1:7" ht="11.25" customHeight="1" x14ac:dyDescent="0.2">
      <c r="A14" s="49" t="s">
        <v>112</v>
      </c>
      <c r="B14" s="26"/>
      <c r="C14" s="26"/>
      <c r="D14" s="51">
        <v>6</v>
      </c>
      <c r="E14" s="51">
        <v>14</v>
      </c>
      <c r="F14" s="51"/>
      <c r="G14" s="52"/>
    </row>
    <row r="15" spans="1:7" ht="11.25" customHeight="1" x14ac:dyDescent="0.2">
      <c r="A15" s="49" t="s">
        <v>115</v>
      </c>
      <c r="B15" s="26"/>
      <c r="C15" s="26"/>
      <c r="D15" s="50">
        <v>0</v>
      </c>
      <c r="E15" s="50">
        <v>1</v>
      </c>
      <c r="F15" s="51"/>
      <c r="G15" s="52"/>
    </row>
    <row r="16" spans="1:7" ht="11.25" customHeight="1" x14ac:dyDescent="0.2">
      <c r="A16" s="49" t="s">
        <v>113</v>
      </c>
      <c r="B16" s="26"/>
      <c r="C16" s="26"/>
      <c r="D16" s="50">
        <v>3</v>
      </c>
      <c r="E16" s="50">
        <v>12</v>
      </c>
      <c r="F16" s="51"/>
      <c r="G16" s="52"/>
    </row>
    <row r="17" spans="1:7" ht="11.25" customHeight="1" x14ac:dyDescent="0.2">
      <c r="A17" s="49" t="s">
        <v>114</v>
      </c>
      <c r="B17" s="26"/>
      <c r="C17" s="26"/>
      <c r="D17" s="50">
        <v>1</v>
      </c>
      <c r="E17" s="50">
        <v>0</v>
      </c>
      <c r="F17" s="51"/>
      <c r="G17" s="52"/>
    </row>
    <row r="18" spans="1:7" ht="11.25" customHeight="1" x14ac:dyDescent="0.2">
      <c r="A18" s="49" t="s">
        <v>116</v>
      </c>
      <c r="B18" s="26"/>
      <c r="C18" s="26"/>
      <c r="D18" s="50">
        <v>2</v>
      </c>
      <c r="E18" s="50">
        <v>1</v>
      </c>
      <c r="F18" s="51"/>
      <c r="G18" s="52"/>
    </row>
    <row r="19" spans="1:7" ht="12.75" x14ac:dyDescent="0.2">
      <c r="A19" s="9" t="s">
        <v>1</v>
      </c>
      <c r="B19" s="23"/>
      <c r="C19" s="23"/>
      <c r="D19" s="23"/>
      <c r="E19" s="23"/>
      <c r="F19" s="23"/>
      <c r="G19" s="23"/>
    </row>
    <row r="20" spans="1:7" ht="12.75" x14ac:dyDescent="0.2">
      <c r="A20" s="24" t="s">
        <v>36</v>
      </c>
      <c r="B20" s="25"/>
      <c r="C20" s="26" t="s">
        <v>11</v>
      </c>
      <c r="D20" s="4" t="s">
        <v>11</v>
      </c>
      <c r="E20" s="27" t="s">
        <v>11</v>
      </c>
      <c r="F20" s="28"/>
      <c r="G20" s="29"/>
    </row>
    <row r="21" spans="1:7" ht="12.75" x14ac:dyDescent="0.2">
      <c r="A21" s="24" t="s">
        <v>28</v>
      </c>
      <c r="B21" s="11" t="s">
        <v>29</v>
      </c>
      <c r="C21" s="25">
        <v>44547</v>
      </c>
      <c r="D21" s="4"/>
      <c r="E21" s="27"/>
      <c r="F21" s="28"/>
      <c r="G21" s="29"/>
    </row>
    <row r="22" spans="1:7" ht="38.25" x14ac:dyDescent="0.2">
      <c r="A22" s="24" t="s">
        <v>14</v>
      </c>
      <c r="B22" s="11" t="s">
        <v>16</v>
      </c>
      <c r="C22" s="26" t="s">
        <v>30</v>
      </c>
      <c r="D22" s="4" t="s">
        <v>30</v>
      </c>
      <c r="E22" s="27" t="s">
        <v>30</v>
      </c>
      <c r="F22" s="28"/>
      <c r="G22" s="29"/>
    </row>
    <row r="23" spans="1:7" ht="12.75" x14ac:dyDescent="0.2">
      <c r="A23" s="9" t="s">
        <v>13</v>
      </c>
      <c r="B23" s="23"/>
      <c r="C23" s="23"/>
      <c r="D23" s="23"/>
      <c r="E23" s="23"/>
      <c r="F23" s="23"/>
      <c r="G23" s="23"/>
    </row>
    <row r="24" spans="1:7" ht="63.75" x14ac:dyDescent="0.2">
      <c r="A24" s="30" t="s">
        <v>17</v>
      </c>
      <c r="B24" s="11" t="s">
        <v>18</v>
      </c>
      <c r="C24" s="11" t="s">
        <v>31</v>
      </c>
      <c r="D24" s="4" t="s">
        <v>35</v>
      </c>
      <c r="E24" s="27" t="s">
        <v>35</v>
      </c>
      <c r="F24" s="28"/>
      <c r="G24" s="29"/>
    </row>
    <row r="25" spans="1:7" ht="12.75" x14ac:dyDescent="0.2">
      <c r="A25" s="24" t="s">
        <v>21</v>
      </c>
      <c r="B25" s="11" t="s">
        <v>12</v>
      </c>
      <c r="C25" s="26">
        <v>1</v>
      </c>
      <c r="D25" s="4"/>
      <c r="E25" s="27"/>
      <c r="F25" s="28"/>
      <c r="G25" s="29"/>
    </row>
    <row r="26" spans="1:7" ht="12.75" x14ac:dyDescent="0.2">
      <c r="A26" s="24" t="s">
        <v>22</v>
      </c>
      <c r="B26" s="11" t="s">
        <v>12</v>
      </c>
      <c r="C26" s="26">
        <v>1</v>
      </c>
      <c r="D26" s="4"/>
      <c r="E26" s="27"/>
      <c r="F26" s="28"/>
      <c r="G26" s="29"/>
    </row>
    <row r="27" spans="1:7" ht="12.75" x14ac:dyDescent="0.2">
      <c r="A27" s="9" t="s">
        <v>109</v>
      </c>
      <c r="B27" s="23"/>
      <c r="C27" s="23"/>
      <c r="D27" s="23"/>
      <c r="E27" s="23"/>
      <c r="F27" s="23"/>
      <c r="G27" s="23"/>
    </row>
    <row r="28" spans="1:7" ht="25.5" x14ac:dyDescent="0.2">
      <c r="A28" s="30" t="s">
        <v>19</v>
      </c>
      <c r="B28" s="11" t="s">
        <v>20</v>
      </c>
      <c r="C28" s="11" t="s">
        <v>15</v>
      </c>
      <c r="D28" s="31" t="s">
        <v>15</v>
      </c>
      <c r="E28" s="27" t="s">
        <v>15</v>
      </c>
      <c r="F28" s="28"/>
      <c r="G28" s="29"/>
    </row>
    <row r="29" spans="1:7" ht="12.75" x14ac:dyDescent="0.2">
      <c r="A29" s="30" t="s">
        <v>44</v>
      </c>
      <c r="B29" s="11"/>
      <c r="C29" s="11">
        <v>0</v>
      </c>
      <c r="D29" s="4">
        <v>0.53</v>
      </c>
      <c r="E29" s="5">
        <v>0.53</v>
      </c>
      <c r="F29" s="28"/>
      <c r="G29" s="29"/>
    </row>
    <row r="30" spans="1:7" ht="12.75" x14ac:dyDescent="0.2">
      <c r="A30" s="30" t="s">
        <v>45</v>
      </c>
      <c r="B30" s="11"/>
      <c r="C30" s="11">
        <v>0</v>
      </c>
      <c r="D30" s="32">
        <v>0</v>
      </c>
      <c r="E30" s="33">
        <v>0</v>
      </c>
      <c r="F30" s="34"/>
      <c r="G30" s="29"/>
    </row>
    <row r="31" spans="1:7" ht="12.75" x14ac:dyDescent="0.2">
      <c r="A31" s="30" t="s">
        <v>46</v>
      </c>
      <c r="B31" s="11"/>
      <c r="C31" s="11">
        <v>0</v>
      </c>
      <c r="D31" s="32">
        <v>0</v>
      </c>
      <c r="E31" s="33">
        <v>0</v>
      </c>
      <c r="F31" s="34"/>
      <c r="G31" s="29"/>
    </row>
    <row r="32" spans="1:7" ht="12.75" x14ac:dyDescent="0.2">
      <c r="A32" s="35" t="s">
        <v>110</v>
      </c>
      <c r="B32" s="23"/>
      <c r="C32" s="23"/>
      <c r="D32" s="23"/>
      <c r="E32" s="23"/>
      <c r="F32" s="23"/>
      <c r="G32" s="23"/>
    </row>
    <row r="33" spans="1:7" ht="12.75" x14ac:dyDescent="0.2">
      <c r="A33" s="30" t="s">
        <v>108</v>
      </c>
      <c r="B33" s="11"/>
      <c r="C33" s="11"/>
      <c r="D33" s="32">
        <v>99</v>
      </c>
      <c r="E33" s="33">
        <v>122</v>
      </c>
      <c r="F33" s="34"/>
      <c r="G33" s="2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11.85546875" style="40" bestFit="1" customWidth="1"/>
    <col min="2" max="6" width="9.5703125" style="40" customWidth="1"/>
    <col min="7" max="7" width="15.42578125" style="40" customWidth="1"/>
    <col min="8" max="11" width="9.140625" style="40"/>
    <col min="12" max="12" width="19.42578125" style="40" customWidth="1"/>
    <col min="13" max="16384" width="9.140625" style="40"/>
  </cols>
  <sheetData>
    <row r="1" spans="1:12" s="36" customFormat="1" ht="22.5" customHeight="1" x14ac:dyDescent="0.25">
      <c r="A1" s="54" t="s">
        <v>25</v>
      </c>
      <c r="B1" s="55">
        <v>2016</v>
      </c>
      <c r="C1" s="55">
        <v>2017</v>
      </c>
      <c r="D1" s="55">
        <v>2018</v>
      </c>
      <c r="E1" s="55" t="s">
        <v>47</v>
      </c>
      <c r="F1" s="55" t="s">
        <v>107</v>
      </c>
    </row>
    <row r="2" spans="1:12" s="36" customFormat="1" x14ac:dyDescent="0.25">
      <c r="A2" s="56" t="s">
        <v>117</v>
      </c>
      <c r="B2" s="57">
        <v>0</v>
      </c>
      <c r="C2" s="58">
        <v>86396.2</v>
      </c>
      <c r="D2" s="57">
        <v>128219.96</v>
      </c>
      <c r="E2" s="58">
        <v>49525</v>
      </c>
      <c r="F2" s="59"/>
    </row>
    <row r="3" spans="1:12" s="36" customFormat="1" ht="24" x14ac:dyDescent="0.25">
      <c r="A3" s="60" t="s">
        <v>37</v>
      </c>
      <c r="B3" s="57">
        <v>3647621.94</v>
      </c>
      <c r="C3" s="61">
        <v>1270171.31</v>
      </c>
      <c r="D3" s="57">
        <v>872993.08</v>
      </c>
      <c r="E3" s="61">
        <v>494665</v>
      </c>
      <c r="F3" s="59"/>
    </row>
    <row r="4" spans="1:12" s="36" customFormat="1" x14ac:dyDescent="0.2">
      <c r="A4" s="60" t="s">
        <v>38</v>
      </c>
      <c r="B4" s="62">
        <v>0</v>
      </c>
      <c r="C4" s="61">
        <v>505280.33</v>
      </c>
      <c r="D4" s="57">
        <v>1619920.12</v>
      </c>
      <c r="E4" s="61">
        <v>816640</v>
      </c>
      <c r="F4" s="59"/>
    </row>
    <row r="5" spans="1:12" s="36" customFormat="1" x14ac:dyDescent="0.25">
      <c r="A5" s="60" t="s">
        <v>40</v>
      </c>
      <c r="B5" s="57">
        <v>3835137.34</v>
      </c>
      <c r="C5" s="61">
        <v>8749335.1699999999</v>
      </c>
      <c r="D5" s="57">
        <v>7883831.04</v>
      </c>
      <c r="E5" s="61">
        <v>2022402</v>
      </c>
      <c r="F5" s="59"/>
    </row>
    <row r="6" spans="1:12" s="36" customFormat="1" x14ac:dyDescent="0.25">
      <c r="A6" s="60" t="s">
        <v>41</v>
      </c>
      <c r="B6" s="57">
        <v>86071.1</v>
      </c>
      <c r="C6" s="61">
        <v>29760.48</v>
      </c>
      <c r="D6" s="57">
        <v>2184</v>
      </c>
      <c r="E6" s="61">
        <v>40654</v>
      </c>
      <c r="F6" s="59"/>
    </row>
    <row r="7" spans="1:12" s="36" customFormat="1" x14ac:dyDescent="0.25">
      <c r="A7" s="60" t="s">
        <v>42</v>
      </c>
      <c r="B7" s="57">
        <v>202766.31</v>
      </c>
      <c r="C7" s="61">
        <v>199183.94</v>
      </c>
      <c r="D7" s="57">
        <v>105430.87</v>
      </c>
      <c r="E7" s="61">
        <v>-2084</v>
      </c>
      <c r="F7" s="59"/>
      <c r="G7" s="38"/>
    </row>
    <row r="8" spans="1:12" ht="13.5" thickBot="1" x14ac:dyDescent="0.25">
      <c r="A8" s="63" t="s">
        <v>39</v>
      </c>
      <c r="B8" s="64">
        <v>-2200</v>
      </c>
      <c r="C8" s="65">
        <f>67268.12+106536.18</f>
        <v>173804.3</v>
      </c>
      <c r="D8" s="64">
        <f>1152+828725.04</f>
        <v>829877.04</v>
      </c>
      <c r="E8" s="65">
        <f>8064+151433+68145+5171</f>
        <v>232813</v>
      </c>
      <c r="F8" s="66"/>
      <c r="G8" s="39"/>
    </row>
    <row r="9" spans="1:12" ht="13.5" thickTop="1" x14ac:dyDescent="0.2">
      <c r="A9" s="67" t="s">
        <v>43</v>
      </c>
      <c r="B9" s="68">
        <f>SUM(B2:B8)</f>
        <v>7769396.6899999985</v>
      </c>
      <c r="C9" s="68">
        <f>SUM(C2:C8)</f>
        <v>11013931.73</v>
      </c>
      <c r="D9" s="68">
        <f>SUM(D2:D8)</f>
        <v>11442456.109999999</v>
      </c>
      <c r="E9" s="68">
        <f>SUM(E2:E8)</f>
        <v>3654615</v>
      </c>
      <c r="F9" s="68">
        <f>SUM(B9:E9)</f>
        <v>33880399.530000001</v>
      </c>
    </row>
    <row r="12" spans="1:12" x14ac:dyDescent="0.2">
      <c r="J12" s="41"/>
      <c r="K12" s="41"/>
      <c r="L12" s="41"/>
    </row>
    <row r="31" spans="1:5" x14ac:dyDescent="0.2">
      <c r="A31" s="42"/>
      <c r="B31" s="43"/>
      <c r="C31" s="43"/>
      <c r="D31" s="43"/>
      <c r="E31" s="43"/>
    </row>
    <row r="32" spans="1:5" x14ac:dyDescent="0.2">
      <c r="A32" s="36"/>
      <c r="B32" s="44"/>
      <c r="C32" s="44"/>
      <c r="D32" s="44"/>
      <c r="E32" s="44"/>
    </row>
    <row r="33" spans="1:5" x14ac:dyDescent="0.2">
      <c r="A33" s="36"/>
      <c r="B33" s="44"/>
      <c r="C33" s="44"/>
      <c r="D33" s="44"/>
      <c r="E33" s="44"/>
    </row>
    <row r="34" spans="1:5" x14ac:dyDescent="0.2">
      <c r="A34" s="36"/>
      <c r="B34" s="44"/>
      <c r="C34" s="44"/>
      <c r="D34" s="44"/>
      <c r="E34" s="44"/>
    </row>
    <row r="35" spans="1:5" x14ac:dyDescent="0.2">
      <c r="A35" s="37"/>
      <c r="B35" s="44"/>
      <c r="C35" s="44"/>
      <c r="D35" s="44"/>
      <c r="E35" s="44"/>
    </row>
  </sheetData>
  <pageMargins left="0.7" right="0.7" top="0.75" bottom="0.75" header="0.3" footer="0.3"/>
  <pageSetup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11"/>
  <sheetViews>
    <sheetView zoomScaleNormal="100" workbookViewId="0"/>
  </sheetViews>
  <sheetFormatPr defaultRowHeight="15" x14ac:dyDescent="0.25"/>
  <cols>
    <col min="1" max="1" width="10.140625" customWidth="1"/>
    <col min="2" max="3" width="9.42578125" customWidth="1"/>
    <col min="4" max="4" width="9.5703125" customWidth="1"/>
  </cols>
  <sheetData>
    <row r="5" s="2" customFormat="1" x14ac:dyDescent="0.25"/>
    <row r="7" s="1" customFormat="1" ht="11.25" x14ac:dyDescent="0.2"/>
    <row r="11" s="2" customFormat="1" x14ac:dyDescent="0.25"/>
  </sheetData>
  <pageMargins left="0.7" right="0.7" top="0.75" bottom="0.75" header="0.3" footer="0.3"/>
  <pageSetup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C47" sqref="C47"/>
    </sheetView>
  </sheetViews>
  <sheetFormatPr defaultRowHeight="12" x14ac:dyDescent="0.2"/>
  <cols>
    <col min="1" max="1" width="31.28515625" style="45" bestFit="1" customWidth="1"/>
    <col min="2" max="2" width="16.7109375" style="45" customWidth="1"/>
    <col min="3" max="3" width="9.140625" style="45"/>
    <col min="4" max="4" width="13.28515625" style="45" customWidth="1"/>
    <col min="5" max="20" width="12" style="45" customWidth="1"/>
    <col min="21" max="16384" width="9.140625" style="45"/>
  </cols>
  <sheetData>
    <row r="1" spans="1:20" x14ac:dyDescent="0.2">
      <c r="B1" s="46"/>
      <c r="C1" s="46"/>
      <c r="D1" s="46" t="s">
        <v>48</v>
      </c>
      <c r="E1" s="46" t="s">
        <v>49</v>
      </c>
      <c r="F1" s="46" t="s">
        <v>50</v>
      </c>
      <c r="G1" s="46" t="s">
        <v>51</v>
      </c>
      <c r="H1" s="46" t="s">
        <v>52</v>
      </c>
      <c r="I1" s="46" t="s">
        <v>53</v>
      </c>
      <c r="J1" s="46" t="s">
        <v>54</v>
      </c>
      <c r="K1" s="46" t="s">
        <v>55</v>
      </c>
      <c r="L1" s="46"/>
    </row>
    <row r="2" spans="1:20" x14ac:dyDescent="0.2">
      <c r="A2" s="46"/>
      <c r="B2" s="46"/>
      <c r="C2" s="46"/>
      <c r="D2" s="46" t="s">
        <v>56</v>
      </c>
      <c r="E2" s="46" t="s">
        <v>57</v>
      </c>
      <c r="F2" s="46" t="s">
        <v>58</v>
      </c>
      <c r="G2" s="46" t="s">
        <v>59</v>
      </c>
      <c r="H2" s="46" t="s">
        <v>60</v>
      </c>
      <c r="I2" s="46" t="s">
        <v>61</v>
      </c>
      <c r="J2" s="46" t="s">
        <v>62</v>
      </c>
      <c r="K2" s="46" t="s">
        <v>63</v>
      </c>
      <c r="L2" s="46" t="s">
        <v>64</v>
      </c>
      <c r="M2" s="46" t="s">
        <v>65</v>
      </c>
      <c r="N2" s="46" t="s">
        <v>66</v>
      </c>
      <c r="O2" s="46" t="s">
        <v>67</v>
      </c>
      <c r="P2" s="46" t="s">
        <v>68</v>
      </c>
      <c r="Q2" s="46" t="s">
        <v>69</v>
      </c>
      <c r="R2" s="46" t="s">
        <v>70</v>
      </c>
      <c r="S2" s="46" t="s">
        <v>71</v>
      </c>
      <c r="T2" s="46" t="s">
        <v>72</v>
      </c>
    </row>
    <row r="3" spans="1:20" x14ac:dyDescent="0.2">
      <c r="A3" s="46" t="s">
        <v>73</v>
      </c>
      <c r="B3" s="46" t="s">
        <v>74</v>
      </c>
      <c r="C3" s="46" t="s">
        <v>75</v>
      </c>
      <c r="D3" s="46">
        <v>350</v>
      </c>
      <c r="E3" s="47">
        <v>0</v>
      </c>
      <c r="F3" s="47">
        <v>0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47">
        <v>350</v>
      </c>
      <c r="M3" s="47">
        <v>0</v>
      </c>
      <c r="N3" s="47">
        <v>0</v>
      </c>
      <c r="O3" s="47">
        <v>0</v>
      </c>
      <c r="P3" s="47">
        <v>0</v>
      </c>
      <c r="Q3" s="47">
        <v>0</v>
      </c>
      <c r="R3" s="47">
        <v>350</v>
      </c>
      <c r="S3" s="47">
        <v>0</v>
      </c>
      <c r="T3" s="47">
        <v>350</v>
      </c>
    </row>
    <row r="4" spans="1:20" x14ac:dyDescent="0.2">
      <c r="A4" s="46" t="s">
        <v>76</v>
      </c>
      <c r="B4" s="46" t="s">
        <v>74</v>
      </c>
      <c r="C4" s="46" t="s">
        <v>75</v>
      </c>
      <c r="D4" s="46">
        <v>4900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4900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4900</v>
      </c>
      <c r="S4" s="47">
        <v>0</v>
      </c>
      <c r="T4" s="47">
        <v>4900</v>
      </c>
    </row>
    <row r="5" spans="1:20" x14ac:dyDescent="0.2">
      <c r="A5" s="46" t="s">
        <v>77</v>
      </c>
      <c r="B5" s="46" t="s">
        <v>74</v>
      </c>
      <c r="C5" s="46" t="s">
        <v>75</v>
      </c>
      <c r="D5" s="46">
        <v>350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350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350</v>
      </c>
      <c r="S5" s="47">
        <v>0</v>
      </c>
      <c r="T5" s="47">
        <v>350</v>
      </c>
    </row>
    <row r="6" spans="1:20" x14ac:dyDescent="0.2">
      <c r="A6" s="46" t="s">
        <v>78</v>
      </c>
      <c r="B6" s="46" t="s">
        <v>74</v>
      </c>
      <c r="C6" s="46" t="s">
        <v>75</v>
      </c>
      <c r="D6" s="46">
        <v>350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350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350</v>
      </c>
      <c r="S6" s="47">
        <v>0</v>
      </c>
      <c r="T6" s="47">
        <v>350</v>
      </c>
    </row>
    <row r="7" spans="1:20" x14ac:dyDescent="0.2">
      <c r="A7" s="46" t="s">
        <v>79</v>
      </c>
      <c r="B7" s="46" t="s">
        <v>74</v>
      </c>
      <c r="C7" s="46" t="s">
        <v>75</v>
      </c>
      <c r="D7" s="46">
        <v>1050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1050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1050</v>
      </c>
      <c r="S7" s="47">
        <v>0</v>
      </c>
      <c r="T7" s="47">
        <v>1050</v>
      </c>
    </row>
    <row r="8" spans="1:20" x14ac:dyDescent="0.2">
      <c r="A8" s="46" t="s">
        <v>80</v>
      </c>
      <c r="B8" s="46" t="s">
        <v>74</v>
      </c>
      <c r="C8" s="46" t="s">
        <v>75</v>
      </c>
      <c r="D8" s="46">
        <v>350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350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350</v>
      </c>
      <c r="S8" s="47">
        <v>0</v>
      </c>
      <c r="T8" s="47">
        <v>350</v>
      </c>
    </row>
    <row r="9" spans="1:20" x14ac:dyDescent="0.2">
      <c r="A9" s="46" t="s">
        <v>81</v>
      </c>
      <c r="B9" s="46" t="s">
        <v>74</v>
      </c>
      <c r="C9" s="46" t="s">
        <v>75</v>
      </c>
      <c r="D9" s="46">
        <v>1400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1400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1400</v>
      </c>
      <c r="S9" s="47">
        <v>0</v>
      </c>
      <c r="T9" s="47">
        <v>1400</v>
      </c>
    </row>
    <row r="10" spans="1:20" x14ac:dyDescent="0.2">
      <c r="A10" s="46" t="s">
        <v>82</v>
      </c>
      <c r="B10" s="46" t="s">
        <v>74</v>
      </c>
      <c r="C10" s="46" t="s">
        <v>75</v>
      </c>
      <c r="D10" s="46">
        <v>350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350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350</v>
      </c>
      <c r="S10" s="47">
        <v>0</v>
      </c>
      <c r="T10" s="47">
        <v>350</v>
      </c>
    </row>
    <row r="11" spans="1:20" x14ac:dyDescent="0.2">
      <c r="A11" s="46" t="s">
        <v>83</v>
      </c>
      <c r="B11" s="46" t="s">
        <v>74</v>
      </c>
      <c r="C11" s="46" t="s">
        <v>75</v>
      </c>
      <c r="D11" s="46">
        <v>700.01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700.01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700.01</v>
      </c>
      <c r="S11" s="47">
        <v>0</v>
      </c>
      <c r="T11" s="47">
        <v>700.01</v>
      </c>
    </row>
    <row r="12" spans="1:20" x14ac:dyDescent="0.2">
      <c r="A12" s="46" t="s">
        <v>84</v>
      </c>
      <c r="B12" s="46" t="s">
        <v>74</v>
      </c>
      <c r="C12" s="46" t="s">
        <v>75</v>
      </c>
      <c r="D12" s="46">
        <v>8400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8400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8400</v>
      </c>
      <c r="S12" s="47">
        <v>0</v>
      </c>
      <c r="T12" s="47">
        <v>8400</v>
      </c>
    </row>
    <row r="13" spans="1:20" x14ac:dyDescent="0.2">
      <c r="A13" s="46" t="s">
        <v>85</v>
      </c>
      <c r="B13" s="46" t="s">
        <v>74</v>
      </c>
      <c r="C13" s="46" t="s">
        <v>75</v>
      </c>
      <c r="D13" s="46">
        <v>5949.99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5949.99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5949.99</v>
      </c>
      <c r="S13" s="47">
        <v>0</v>
      </c>
      <c r="T13" s="47">
        <v>5949.99</v>
      </c>
    </row>
    <row r="14" spans="1:20" x14ac:dyDescent="0.2">
      <c r="A14" s="46" t="s">
        <v>86</v>
      </c>
      <c r="B14" s="46" t="s">
        <v>74</v>
      </c>
      <c r="C14" s="46" t="s">
        <v>75</v>
      </c>
      <c r="D14" s="46">
        <v>142338.42000000001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91130.22</v>
      </c>
      <c r="O14" s="47">
        <v>51208.2</v>
      </c>
      <c r="P14" s="47">
        <v>0</v>
      </c>
      <c r="Q14" s="47">
        <v>0</v>
      </c>
      <c r="R14" s="47">
        <v>142338.41999999998</v>
      </c>
      <c r="S14" s="47">
        <v>0</v>
      </c>
      <c r="T14" s="47">
        <v>142338.42000000001</v>
      </c>
    </row>
    <row r="15" spans="1:20" x14ac:dyDescent="0.2">
      <c r="A15" s="46" t="s">
        <v>87</v>
      </c>
      <c r="B15" s="46" t="s">
        <v>74</v>
      </c>
      <c r="C15" s="46" t="s">
        <v>75</v>
      </c>
      <c r="D15" s="46">
        <v>239990.71000000002</v>
      </c>
      <c r="E15" s="47">
        <v>49524.549999999996</v>
      </c>
      <c r="F15" s="47">
        <v>35075.549999999996</v>
      </c>
      <c r="G15" s="47">
        <v>14449</v>
      </c>
      <c r="H15" s="47">
        <v>0</v>
      </c>
      <c r="I15" s="47">
        <v>0</v>
      </c>
      <c r="J15" s="47">
        <v>49524.549999999996</v>
      </c>
      <c r="K15" s="47">
        <v>128219.96000000002</v>
      </c>
      <c r="L15" s="47">
        <v>62246.200000000004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239990.71000000002</v>
      </c>
      <c r="S15" s="47">
        <v>273355.88</v>
      </c>
      <c r="T15" s="47">
        <v>239990.71000000002</v>
      </c>
    </row>
    <row r="16" spans="1:20" x14ac:dyDescent="0.2">
      <c r="A16" s="46" t="s">
        <v>88</v>
      </c>
      <c r="B16" s="46" t="s">
        <v>74</v>
      </c>
      <c r="C16" s="46" t="s">
        <v>75</v>
      </c>
      <c r="D16" s="46">
        <v>406479.13</v>
      </c>
      <c r="E16" s="47">
        <v>49524.549999999996</v>
      </c>
      <c r="F16" s="47">
        <v>35075.549999999996</v>
      </c>
      <c r="G16" s="47">
        <v>14449</v>
      </c>
      <c r="H16" s="47">
        <v>0</v>
      </c>
      <c r="I16" s="47">
        <v>0</v>
      </c>
      <c r="J16" s="47">
        <v>49524.549999999996</v>
      </c>
      <c r="K16" s="47">
        <v>128219.96</v>
      </c>
      <c r="L16" s="47">
        <v>86396.200000000012</v>
      </c>
      <c r="M16" s="47">
        <v>0</v>
      </c>
      <c r="N16" s="47">
        <v>91130.22</v>
      </c>
      <c r="O16" s="47">
        <v>51208.2</v>
      </c>
      <c r="P16" s="47">
        <v>0</v>
      </c>
      <c r="Q16" s="47">
        <v>0</v>
      </c>
      <c r="R16" s="47">
        <v>406479.13000000006</v>
      </c>
      <c r="S16" s="47">
        <v>273355.88</v>
      </c>
      <c r="T16" s="47">
        <v>406479.13</v>
      </c>
    </row>
    <row r="17" spans="1:20" x14ac:dyDescent="0.2">
      <c r="A17" s="46" t="s">
        <v>89</v>
      </c>
      <c r="B17" s="46" t="s">
        <v>74</v>
      </c>
      <c r="C17" s="46" t="s">
        <v>75</v>
      </c>
      <c r="D17" s="46">
        <v>1192276.7999999998</v>
      </c>
      <c r="E17" s="47">
        <v>40654</v>
      </c>
      <c r="F17" s="47">
        <v>40654</v>
      </c>
      <c r="G17" s="47">
        <v>0</v>
      </c>
      <c r="H17" s="47">
        <v>0</v>
      </c>
      <c r="I17" s="47">
        <v>0</v>
      </c>
      <c r="J17" s="47">
        <v>40654</v>
      </c>
      <c r="K17" s="47">
        <v>2184</v>
      </c>
      <c r="L17" s="47">
        <v>29760.48</v>
      </c>
      <c r="M17" s="47">
        <v>86071.1</v>
      </c>
      <c r="N17" s="47">
        <v>173149.12</v>
      </c>
      <c r="O17" s="47">
        <v>189585.26</v>
      </c>
      <c r="P17" s="47">
        <v>173304.85</v>
      </c>
      <c r="Q17" s="47">
        <v>494380.99</v>
      </c>
      <c r="R17" s="47">
        <v>1189089.8</v>
      </c>
      <c r="S17" s="47">
        <v>169168</v>
      </c>
      <c r="T17" s="47">
        <v>1192276.7999999998</v>
      </c>
    </row>
    <row r="18" spans="1:20" x14ac:dyDescent="0.2">
      <c r="A18" s="46"/>
      <c r="B18" s="46" t="s">
        <v>90</v>
      </c>
      <c r="C18" s="46" t="s">
        <v>75</v>
      </c>
      <c r="D18" s="46">
        <v>-2665.6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-2665.6</v>
      </c>
    </row>
    <row r="19" spans="1:20" x14ac:dyDescent="0.2">
      <c r="A19" s="46" t="s">
        <v>91</v>
      </c>
      <c r="B19" s="46" t="s">
        <v>74</v>
      </c>
      <c r="C19" s="46" t="s">
        <v>75</v>
      </c>
      <c r="D19" s="46">
        <v>121924.29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6169.53</v>
      </c>
      <c r="P19" s="47">
        <v>115754.76000000001</v>
      </c>
      <c r="Q19" s="47">
        <v>0</v>
      </c>
      <c r="R19" s="47">
        <v>121924.29000000001</v>
      </c>
      <c r="S19" s="47">
        <v>0</v>
      </c>
      <c r="T19" s="47">
        <v>121924.29</v>
      </c>
    </row>
    <row r="20" spans="1:20" x14ac:dyDescent="0.2">
      <c r="A20" s="46" t="s">
        <v>92</v>
      </c>
      <c r="B20" s="46" t="s">
        <v>74</v>
      </c>
      <c r="C20" s="46" t="s">
        <v>75</v>
      </c>
      <c r="D20" s="46">
        <v>39498004.450000003</v>
      </c>
      <c r="E20" s="47">
        <v>2022401.5</v>
      </c>
      <c r="F20" s="47">
        <v>1325471.17</v>
      </c>
      <c r="G20" s="47">
        <v>696930.33</v>
      </c>
      <c r="H20" s="47">
        <v>0</v>
      </c>
      <c r="I20" s="47">
        <v>0</v>
      </c>
      <c r="J20" s="47">
        <v>2022401.5</v>
      </c>
      <c r="K20" s="47">
        <v>7883831.04</v>
      </c>
      <c r="L20" s="47">
        <v>8749335.1699999999</v>
      </c>
      <c r="M20" s="47">
        <v>3835137.34</v>
      </c>
      <c r="N20" s="47">
        <v>351425.46</v>
      </c>
      <c r="O20" s="47">
        <v>1426382.0499999998</v>
      </c>
      <c r="P20" s="47">
        <v>5719380.1099999994</v>
      </c>
      <c r="Q20" s="47">
        <v>5363753.04</v>
      </c>
      <c r="R20" s="47">
        <v>35351645.710000001</v>
      </c>
      <c r="S20" s="47">
        <v>18849924.969999999</v>
      </c>
      <c r="T20" s="47">
        <v>39498004.450000003</v>
      </c>
    </row>
    <row r="21" spans="1:20" x14ac:dyDescent="0.2">
      <c r="A21" s="46" t="s">
        <v>93</v>
      </c>
      <c r="B21" s="46" t="s">
        <v>74</v>
      </c>
      <c r="C21" s="46" t="s">
        <v>75</v>
      </c>
      <c r="D21" s="46">
        <v>702650.17</v>
      </c>
      <c r="E21" s="47">
        <v>-2084.3900000000003</v>
      </c>
      <c r="F21" s="47">
        <v>-1348.26</v>
      </c>
      <c r="G21" s="47">
        <v>-736.13000000000011</v>
      </c>
      <c r="H21" s="47">
        <v>0</v>
      </c>
      <c r="I21" s="47">
        <v>0</v>
      </c>
      <c r="J21" s="47">
        <v>-2084.3900000000003</v>
      </c>
      <c r="K21" s="47">
        <v>105430.87</v>
      </c>
      <c r="L21" s="47">
        <v>199183.94</v>
      </c>
      <c r="M21" s="47">
        <v>202766.31</v>
      </c>
      <c r="N21" s="47">
        <v>-19072.78</v>
      </c>
      <c r="O21" s="47">
        <v>17770.199999999997</v>
      </c>
      <c r="P21" s="47">
        <v>123501.81999999999</v>
      </c>
      <c r="Q21" s="47">
        <v>76079.199999999997</v>
      </c>
      <c r="R21" s="47">
        <v>703575.16999999993</v>
      </c>
      <c r="S21" s="47">
        <v>127681.47000000003</v>
      </c>
      <c r="T21" s="47">
        <v>702650.17</v>
      </c>
    </row>
    <row r="22" spans="1:20" x14ac:dyDescent="0.2">
      <c r="A22" s="46" t="s">
        <v>94</v>
      </c>
      <c r="B22" s="46" t="s">
        <v>74</v>
      </c>
      <c r="C22" s="46" t="s">
        <v>75</v>
      </c>
      <c r="D22" s="46">
        <v>297369.51</v>
      </c>
      <c r="E22" s="47">
        <v>8064</v>
      </c>
      <c r="F22" s="47">
        <v>8064</v>
      </c>
      <c r="G22" s="47">
        <v>0</v>
      </c>
      <c r="H22" s="47">
        <v>0</v>
      </c>
      <c r="I22" s="47">
        <v>0</v>
      </c>
      <c r="J22" s="47">
        <v>8064</v>
      </c>
      <c r="K22" s="47">
        <v>1152</v>
      </c>
      <c r="L22" s="47">
        <v>0</v>
      </c>
      <c r="M22" s="47">
        <v>-2200</v>
      </c>
      <c r="N22" s="47">
        <v>12035.949999999999</v>
      </c>
      <c r="O22" s="47">
        <v>127327.82</v>
      </c>
      <c r="P22" s="47">
        <v>39640.759999999995</v>
      </c>
      <c r="Q22" s="47">
        <v>26221.919999999998</v>
      </c>
      <c r="R22" s="47">
        <v>212242.45</v>
      </c>
      <c r="S22" s="47">
        <v>35712</v>
      </c>
      <c r="T22" s="47">
        <v>297369.51</v>
      </c>
    </row>
    <row r="23" spans="1:20" x14ac:dyDescent="0.2">
      <c r="A23" s="46" t="s">
        <v>95</v>
      </c>
      <c r="B23" s="46" t="s">
        <v>74</v>
      </c>
      <c r="C23" s="46" t="s">
        <v>75</v>
      </c>
      <c r="D23" s="46">
        <v>885468.32000000007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7643.2000000000007</v>
      </c>
      <c r="O23" s="47">
        <v>437176.34</v>
      </c>
      <c r="P23" s="47">
        <v>440648.78</v>
      </c>
      <c r="Q23" s="47">
        <v>0</v>
      </c>
      <c r="R23" s="47">
        <v>885468.32000000007</v>
      </c>
      <c r="S23" s="47">
        <v>0</v>
      </c>
      <c r="T23" s="47">
        <v>885468.32000000007</v>
      </c>
    </row>
    <row r="24" spans="1:20" x14ac:dyDescent="0.2">
      <c r="A24" s="46" t="s">
        <v>96</v>
      </c>
      <c r="B24" s="46" t="s">
        <v>74</v>
      </c>
      <c r="C24" s="46" t="s">
        <v>75</v>
      </c>
      <c r="D24" s="46">
        <v>5171.3999999999996</v>
      </c>
      <c r="E24" s="47">
        <v>5171.3999999999996</v>
      </c>
      <c r="F24" s="47">
        <v>2585.6999999999998</v>
      </c>
      <c r="G24" s="47">
        <v>2585.6999999999998</v>
      </c>
      <c r="H24" s="47">
        <v>0</v>
      </c>
      <c r="I24" s="47">
        <v>0</v>
      </c>
      <c r="J24" s="47">
        <v>5171.3999999999996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5171.3999999999996</v>
      </c>
      <c r="S24" s="47">
        <v>10342.799999999999</v>
      </c>
      <c r="T24" s="47">
        <v>5171.3999999999996</v>
      </c>
    </row>
    <row r="25" spans="1:20" x14ac:dyDescent="0.2">
      <c r="A25" s="46" t="s">
        <v>97</v>
      </c>
      <c r="B25" s="46" t="s">
        <v>74</v>
      </c>
      <c r="C25" s="46" t="s">
        <v>75</v>
      </c>
      <c r="D25" s="46">
        <v>2289958.5</v>
      </c>
      <c r="E25" s="47">
        <v>219577.56</v>
      </c>
      <c r="F25" s="47">
        <v>151432.84</v>
      </c>
      <c r="G25" s="47">
        <v>68144.72</v>
      </c>
      <c r="H25" s="47">
        <v>0</v>
      </c>
      <c r="I25" s="47">
        <v>0</v>
      </c>
      <c r="J25" s="47">
        <v>219577.56</v>
      </c>
      <c r="K25" s="47">
        <v>828725.04</v>
      </c>
      <c r="L25" s="47">
        <v>67268.12</v>
      </c>
      <c r="M25" s="47">
        <v>0</v>
      </c>
      <c r="N25" s="47">
        <v>157178.56</v>
      </c>
      <c r="O25" s="47">
        <v>250877.13999999998</v>
      </c>
      <c r="P25" s="47">
        <v>316959.64</v>
      </c>
      <c r="Q25" s="47">
        <v>440209.24</v>
      </c>
      <c r="R25" s="47">
        <v>2280795.2999999998</v>
      </c>
      <c r="S25" s="47">
        <v>1927314.4800000002</v>
      </c>
      <c r="T25" s="47">
        <v>2289958.5</v>
      </c>
    </row>
    <row r="26" spans="1:20" x14ac:dyDescent="0.2">
      <c r="A26" s="46" t="s">
        <v>98</v>
      </c>
      <c r="B26" s="46" t="s">
        <v>74</v>
      </c>
      <c r="C26" s="46" t="s">
        <v>75</v>
      </c>
      <c r="D26" s="46">
        <v>44992823.439999998</v>
      </c>
      <c r="E26" s="47">
        <v>2293784.0699999998</v>
      </c>
      <c r="F26" s="47">
        <v>1526859.45</v>
      </c>
      <c r="G26" s="47">
        <v>766924.62</v>
      </c>
      <c r="H26" s="47">
        <v>0</v>
      </c>
      <c r="I26" s="47">
        <v>0</v>
      </c>
      <c r="J26" s="47">
        <v>2293784.0699999998</v>
      </c>
      <c r="K26" s="47">
        <v>8821322.9499999993</v>
      </c>
      <c r="L26" s="47">
        <v>9045547.7100000009</v>
      </c>
      <c r="M26" s="47">
        <v>4121774.75</v>
      </c>
      <c r="N26" s="47">
        <v>682359.51</v>
      </c>
      <c r="O26" s="47">
        <v>2455288.34</v>
      </c>
      <c r="P26" s="47">
        <v>6929190.7199999988</v>
      </c>
      <c r="Q26" s="47">
        <v>6400644.3900000006</v>
      </c>
      <c r="R26" s="47">
        <v>40749912.439999998</v>
      </c>
      <c r="S26" s="47">
        <v>21120143.719999999</v>
      </c>
      <c r="T26" s="47">
        <v>44992823.439999998</v>
      </c>
    </row>
    <row r="27" spans="1:20" x14ac:dyDescent="0.2">
      <c r="A27" s="46"/>
      <c r="B27" s="46" t="s">
        <v>90</v>
      </c>
      <c r="C27" s="46" t="s">
        <v>75</v>
      </c>
      <c r="D27" s="46">
        <v>-2665.6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-2665.6</v>
      </c>
    </row>
    <row r="28" spans="1:20" x14ac:dyDescent="0.2">
      <c r="A28" s="46" t="s">
        <v>99</v>
      </c>
      <c r="B28" s="46" t="s">
        <v>74</v>
      </c>
      <c r="C28" s="46" t="s">
        <v>75</v>
      </c>
      <c r="D28" s="46">
        <v>106536.18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106536.18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106536.18</v>
      </c>
      <c r="S28" s="47">
        <v>0</v>
      </c>
      <c r="T28" s="47">
        <v>106536.18</v>
      </c>
    </row>
    <row r="29" spans="1:20" x14ac:dyDescent="0.2">
      <c r="A29" s="46" t="s">
        <v>100</v>
      </c>
      <c r="B29" s="46" t="s">
        <v>74</v>
      </c>
      <c r="C29" s="46" t="s">
        <v>75</v>
      </c>
      <c r="D29" s="46">
        <v>27462392.159999996</v>
      </c>
      <c r="E29" s="47">
        <v>494665.27</v>
      </c>
      <c r="F29" s="47">
        <v>357200.94999999995</v>
      </c>
      <c r="G29" s="47">
        <v>137464.32000000001</v>
      </c>
      <c r="H29" s="47">
        <v>0</v>
      </c>
      <c r="I29" s="47">
        <v>0</v>
      </c>
      <c r="J29" s="47">
        <v>494665.27</v>
      </c>
      <c r="K29" s="47">
        <v>872993.08</v>
      </c>
      <c r="L29" s="47">
        <v>1270171.31</v>
      </c>
      <c r="M29" s="47">
        <v>3647621.94</v>
      </c>
      <c r="N29" s="47">
        <v>3724001.46</v>
      </c>
      <c r="O29" s="47">
        <v>7429980.5600000005</v>
      </c>
      <c r="P29" s="47">
        <v>7113218.6600000001</v>
      </c>
      <c r="Q29" s="47">
        <v>2765823.2300000004</v>
      </c>
      <c r="R29" s="47">
        <v>27318475.510000002</v>
      </c>
      <c r="S29" s="47">
        <v>3014943.63</v>
      </c>
      <c r="T29" s="47">
        <v>27462392.159999996</v>
      </c>
    </row>
    <row r="30" spans="1:20" x14ac:dyDescent="0.2">
      <c r="A30" s="46" t="s">
        <v>101</v>
      </c>
      <c r="B30" s="46" t="s">
        <v>74</v>
      </c>
      <c r="C30" s="46" t="s">
        <v>75</v>
      </c>
      <c r="D30" s="46">
        <v>442544.38999999996</v>
      </c>
      <c r="E30" s="47">
        <v>208283.12</v>
      </c>
      <c r="F30" s="47">
        <v>152583.35999999999</v>
      </c>
      <c r="G30" s="47">
        <v>55699.759999999995</v>
      </c>
      <c r="H30" s="47">
        <v>0</v>
      </c>
      <c r="I30" s="47">
        <v>0</v>
      </c>
      <c r="J30" s="47">
        <v>208283.12</v>
      </c>
      <c r="K30" s="47">
        <v>234261.27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442544.39</v>
      </c>
      <c r="S30" s="47">
        <v>1186039.4700000002</v>
      </c>
      <c r="T30" s="47">
        <v>442544.38999999996</v>
      </c>
    </row>
    <row r="31" spans="1:20" x14ac:dyDescent="0.2">
      <c r="A31" s="46" t="s">
        <v>102</v>
      </c>
      <c r="B31" s="46" t="s">
        <v>74</v>
      </c>
      <c r="C31" s="46" t="s">
        <v>75</v>
      </c>
      <c r="D31" s="46">
        <v>15496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15496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15496</v>
      </c>
      <c r="S31" s="47">
        <v>46488</v>
      </c>
      <c r="T31" s="47">
        <v>15496</v>
      </c>
    </row>
    <row r="32" spans="1:20" x14ac:dyDescent="0.2">
      <c r="A32" s="46" t="s">
        <v>103</v>
      </c>
      <c r="B32" s="46" t="s">
        <v>74</v>
      </c>
      <c r="C32" s="46" t="s">
        <v>75</v>
      </c>
      <c r="D32" s="46">
        <v>2478808.06</v>
      </c>
      <c r="E32" s="47">
        <v>603364.88</v>
      </c>
      <c r="F32" s="47">
        <v>438450.56</v>
      </c>
      <c r="G32" s="47">
        <v>164914.32</v>
      </c>
      <c r="H32" s="47">
        <v>0</v>
      </c>
      <c r="I32" s="47">
        <v>0</v>
      </c>
      <c r="J32" s="47">
        <v>603364.88</v>
      </c>
      <c r="K32" s="47">
        <v>1370162.8499999999</v>
      </c>
      <c r="L32" s="47">
        <v>505280.33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2478808.06</v>
      </c>
      <c r="S32" s="47">
        <v>4132538.18</v>
      </c>
      <c r="T32" s="47">
        <v>2478808.06</v>
      </c>
    </row>
    <row r="33" spans="1:20" x14ac:dyDescent="0.2">
      <c r="A33" s="46" t="s">
        <v>104</v>
      </c>
      <c r="B33" s="46" t="s">
        <v>74</v>
      </c>
      <c r="C33" s="46" t="s">
        <v>75</v>
      </c>
      <c r="D33" s="46">
        <v>4992</v>
      </c>
      <c r="E33" s="47">
        <v>4992</v>
      </c>
      <c r="F33" s="47">
        <v>4992</v>
      </c>
      <c r="G33" s="47">
        <v>0</v>
      </c>
      <c r="H33" s="47">
        <v>0</v>
      </c>
      <c r="I33" s="47">
        <v>0</v>
      </c>
      <c r="J33" s="47">
        <v>4992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4992</v>
      </c>
      <c r="S33" s="47">
        <v>19968</v>
      </c>
      <c r="T33" s="47">
        <v>4992</v>
      </c>
    </row>
    <row r="34" spans="1:20" x14ac:dyDescent="0.2">
      <c r="A34" s="46" t="s">
        <v>105</v>
      </c>
      <c r="B34" s="46" t="s">
        <v>74</v>
      </c>
      <c r="C34" s="46" t="s">
        <v>75</v>
      </c>
      <c r="D34" s="46">
        <v>30510768.789999995</v>
      </c>
      <c r="E34" s="47">
        <v>1311305.27</v>
      </c>
      <c r="F34" s="47">
        <v>953226.87</v>
      </c>
      <c r="G34" s="47">
        <v>358078.4</v>
      </c>
      <c r="H34" s="47">
        <v>0</v>
      </c>
      <c r="I34" s="47">
        <v>0</v>
      </c>
      <c r="J34" s="47">
        <v>1311305.27</v>
      </c>
      <c r="K34" s="47">
        <v>2492913.1999999997</v>
      </c>
      <c r="L34" s="47">
        <v>1881987.8199999998</v>
      </c>
      <c r="M34" s="47">
        <v>3647621.9400000004</v>
      </c>
      <c r="N34" s="47">
        <v>3724001.46</v>
      </c>
      <c r="O34" s="47">
        <v>7429980.5600000005</v>
      </c>
      <c r="P34" s="47">
        <v>7113218.6600000001</v>
      </c>
      <c r="Q34" s="47">
        <v>2765823.2300000004</v>
      </c>
      <c r="R34" s="47">
        <v>30366852.140000001</v>
      </c>
      <c r="S34" s="47">
        <v>8399977.2800000012</v>
      </c>
      <c r="T34" s="47">
        <v>30510768.789999995</v>
      </c>
    </row>
    <row r="35" spans="1:20" x14ac:dyDescent="0.2">
      <c r="A35" s="46" t="s">
        <v>106</v>
      </c>
      <c r="B35" s="46" t="s">
        <v>74</v>
      </c>
      <c r="C35" s="46" t="s">
        <v>75</v>
      </c>
      <c r="D35" s="46">
        <v>75910071.359999999</v>
      </c>
      <c r="E35" s="47">
        <v>3654613.89</v>
      </c>
      <c r="F35" s="47">
        <v>2515161.87</v>
      </c>
      <c r="G35" s="47">
        <v>1139452.02</v>
      </c>
      <c r="H35" s="47">
        <v>0</v>
      </c>
      <c r="I35" s="47">
        <v>0</v>
      </c>
      <c r="J35" s="47">
        <v>3654613.8899999997</v>
      </c>
      <c r="K35" s="47">
        <v>11442456.109999999</v>
      </c>
      <c r="L35" s="47">
        <v>11013931.730000002</v>
      </c>
      <c r="M35" s="47">
        <v>7769396.6900000004</v>
      </c>
      <c r="N35" s="47">
        <v>4497491.1899999995</v>
      </c>
      <c r="O35" s="47">
        <v>9936477.0999999996</v>
      </c>
      <c r="P35" s="47">
        <v>14042409.379999999</v>
      </c>
      <c r="Q35" s="47">
        <v>9166467.620000001</v>
      </c>
      <c r="R35" s="47">
        <v>71523243.710000008</v>
      </c>
      <c r="S35" s="47">
        <v>29793476.879999995</v>
      </c>
      <c r="T35" s="47">
        <v>75910071.359999999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Vendor Scorecard</vt:lpstr>
      <vt:lpstr>Roevin Spend by Area</vt:lpstr>
      <vt:lpstr>Competitor Comparison</vt:lpstr>
      <vt:lpstr>Spend Data</vt:lpstr>
      <vt:lpstr>'Roevin Spend by Area'!Print_Area</vt:lpstr>
    </vt:vector>
  </TitlesOfParts>
  <Company>Supply Chain Cowboy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Scorecard</dc:title>
  <dc:creator>Alex Fuller</dc:creator>
  <cp:lastModifiedBy>Hoa Lien</cp:lastModifiedBy>
  <cp:lastPrinted>2016-05-04T18:57:18Z</cp:lastPrinted>
  <dcterms:created xsi:type="dcterms:W3CDTF">2013-11-13T19:28:24Z</dcterms:created>
  <dcterms:modified xsi:type="dcterms:W3CDTF">2019-06-28T14:34:36Z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