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231" windowWidth="14400" windowHeight="6847" tabRatio="771"/>
  </bookViews>
  <sheets>
    <sheet name="Vendor Scorecard" sheetId="8" r:id="rId1"/>
    <sheet name="Specifics" sheetId="3" r:id="rId2"/>
    <sheet name="Cost Allocation" sheetId="4" r:id="rId3"/>
    <sheet name="Roevin Spend by Area" sheetId="7" r:id="rId4"/>
  </sheets>
  <definedNames>
    <definedName name="_xlnm.Print_Area" localSheetId="2">'Cost Allocation'!$A$2:$F$24</definedName>
    <definedName name="_xlnm.Print_Area" localSheetId="3">'Roevin Spend by Area'!$A$1:$K$49</definedName>
    <definedName name="_xlnm.Print_Area" localSheetId="1">Specifics!$A$1:$F$17</definedName>
  </definedNames>
  <calcPr calcId="145621"/>
</workbook>
</file>

<file path=xl/calcChain.xml><?xml version="1.0" encoding="utf-8"?>
<calcChain xmlns="http://schemas.openxmlformats.org/spreadsheetml/2006/main">
  <c r="C9" i="7" l="1"/>
  <c r="D9" i="7"/>
  <c r="E9" i="7"/>
  <c r="F9" i="7"/>
  <c r="B9" i="7"/>
  <c r="E7" i="4" l="1"/>
  <c r="E10" i="4" s="1"/>
  <c r="F6" i="7"/>
  <c r="F8" i="7"/>
  <c r="F5" i="7"/>
  <c r="F7" i="7"/>
  <c r="F4" i="7"/>
  <c r="F3" i="7"/>
  <c r="F2" i="7"/>
  <c r="E12" i="4" l="1"/>
  <c r="E11" i="4"/>
  <c r="K7" i="4"/>
  <c r="D7" i="4"/>
  <c r="D10" i="4" l="1"/>
  <c r="D12" i="4"/>
  <c r="D11" i="4"/>
  <c r="K12" i="4"/>
  <c r="K11" i="4"/>
  <c r="K10" i="4"/>
  <c r="E13" i="4"/>
  <c r="J7" i="4"/>
  <c r="I7" i="4"/>
  <c r="H7" i="4"/>
  <c r="C7" i="4"/>
  <c r="B7" i="4"/>
  <c r="C10" i="4" l="1"/>
  <c r="C12" i="4"/>
  <c r="C11" i="4"/>
  <c r="H12" i="4"/>
  <c r="H11" i="4"/>
  <c r="H10" i="4"/>
  <c r="I12" i="4"/>
  <c r="I11" i="4"/>
  <c r="I10" i="4"/>
  <c r="B11" i="4"/>
  <c r="B12" i="4"/>
  <c r="B10" i="4"/>
  <c r="J12" i="4"/>
  <c r="J10" i="4"/>
  <c r="J11" i="4"/>
  <c r="J13" i="4" l="1"/>
  <c r="I13" i="4"/>
  <c r="K13" i="4"/>
  <c r="H13" i="4"/>
  <c r="B13" i="4"/>
  <c r="C13" i="4"/>
  <c r="D13" i="4"/>
</calcChain>
</file>

<file path=xl/sharedStrings.xml><?xml version="1.0" encoding="utf-8"?>
<sst xmlns="http://schemas.openxmlformats.org/spreadsheetml/2006/main" count="96" uniqueCount="70">
  <si>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</si>
  <si>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</si>
  <si>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</si>
  <si>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</si>
  <si>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</si>
  <si>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</si>
  <si>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</si>
  <si>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</si>
  <si>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</si>
  <si>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</si>
  <si>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</si>
  <si>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</si>
  <si>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</si>
  <si>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</si>
  <si>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</si>
  <si>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</si>
  <si>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</si>
  <si>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</si>
  <si>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</si>
  <si>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</si>
  <si>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</si>
  <si>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</si>
  <si>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</si>
  <si>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</si>
  <si>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</si>
  <si>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</si>
  <si>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</si>
  <si>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</si>
  <si>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</si>
  <si>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</si>
  <si>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</si>
  <si>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</si>
  <si>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</si>
  <si>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</si>
  <si>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># of Termination due to Performance</t>
  </si>
  <si>
    <t xml:space="preserve">Roevin </t>
  </si>
  <si>
    <t>Spend by Area</t>
  </si>
  <si>
    <t>Annual Spend Comparison</t>
  </si>
  <si>
    <t xml:space="preserve">INTERNAL ANNUAL SPEND </t>
  </si>
  <si>
    <t xml:space="preserve">EXTERNAL ANNUAL SPEND </t>
  </si>
  <si>
    <t>Vendor C</t>
  </si>
  <si>
    <t>Roevin Scorecard</t>
  </si>
  <si>
    <t>Target</t>
  </si>
  <si>
    <t># of Positions terminated (performance)</t>
  </si>
  <si>
    <t>Extension Documentation</t>
  </si>
  <si>
    <t xml:space="preserve">Target Date:  </t>
  </si>
  <si>
    <t>On Time</t>
  </si>
  <si>
    <t>48 hour</t>
  </si>
  <si>
    <t xml:space="preserve">    (#Sourced Out) (Recruited by Roevin)</t>
  </si>
  <si>
    <t xml:space="preserve">    (#Name Hired) Payrolled</t>
  </si>
  <si>
    <t># of Interviews</t>
  </si>
  <si>
    <t>24 hours</t>
  </si>
  <si>
    <t>n/a</t>
  </si>
  <si>
    <t>MPSA Agreement - 818993, 821351</t>
  </si>
  <si>
    <t>2018 Engagement</t>
  </si>
  <si>
    <t>Horizon Major Projects</t>
  </si>
  <si>
    <t xml:space="preserve">Albian </t>
  </si>
  <si>
    <t>Total Spend from 2015-2018 to date</t>
  </si>
  <si>
    <t>Corporate, HR</t>
  </si>
  <si>
    <t>U2</t>
  </si>
  <si>
    <t>BP</t>
  </si>
  <si>
    <t>ILPC</t>
  </si>
  <si>
    <t>Conventional Field</t>
  </si>
  <si>
    <t>SKF</t>
  </si>
  <si>
    <t>Tulsa</t>
  </si>
  <si>
    <t xml:space="preserve">TOTAL </t>
  </si>
  <si>
    <t>Vendor B</t>
  </si>
  <si>
    <t>2018 TRIF</t>
  </si>
  <si>
    <t>Near Misses</t>
  </si>
  <si>
    <t>Medical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</si>
</sst>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8" fontId="0" fillId="0" borderId="0" xfId="1" applyNumberFormat="1" applyFont="1"/>
    <xf numFmtId="6" fontId="0" fillId="0" borderId="0" xfId="1" applyNumberFormat="1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Fill="1" applyBorder="1"/>
    <xf numFmtId="164" fontId="0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9" fontId="5" fillId="9" borderId="1" xfId="0" applyNumberFormat="1" applyFont="1" applyFill="1" applyBorder="1" applyAlignment="1">
      <alignment horizontal="center" vertical="center" wrapText="1"/>
    </xf>
    <xf numFmtId="10" fontId="6" fillId="9" borderId="1" xfId="0" applyNumberFormat="1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5" fillId="0" borderId="3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0" fillId="0" borderId="0" xfId="0" applyFont="1"/>
    <xf numFmtId="164" fontId="3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3" fillId="11" borderId="2" xfId="1" applyNumberFormat="1" applyFont="1" applyFill="1" applyBorder="1"/>
    <xf numFmtId="0" fontId="5" fillId="11" borderId="2" xfId="0" applyFont="1" applyFill="1" applyBorder="1" applyAlignment="1">
      <alignment horizontal="center"/>
    </xf>
    <xf numFmtId="164" fontId="3" fillId="0" borderId="1" xfId="0" applyNumberFormat="1" applyFont="1" applyBorder="1"/>
    <xf numFmtId="9" fontId="3" fillId="0" borderId="1" xfId="2" applyFont="1" applyBorder="1"/>
    <xf numFmtId="164" fontId="3" fillId="0" borderId="4" xfId="1" applyNumberFormat="1" applyFont="1" applyFill="1" applyBorder="1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6" xfId="0" applyFont="1" applyBorder="1" applyAlignment="1">
      <alignment horizontal="center" vertical="top"/>
    </xf>
    <xf numFmtId="0" fontId="5" fillId="11" borderId="7" xfId="3" applyNumberFormat="1" applyFont="1" applyFill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0" borderId="0" xfId="3" applyNumberFormat="1" applyFont="1" applyAlignment="1">
      <alignment horizontal="right" vertical="center"/>
    </xf>
    <xf numFmtId="165" fontId="3" fillId="0" borderId="0" xfId="3" applyNumberFormat="1" applyFont="1"/>
    <xf numFmtId="0" fontId="3" fillId="0" borderId="5" xfId="0" applyFont="1" applyBorder="1" applyAlignment="1">
      <alignment vertical="top" wrapText="1"/>
    </xf>
    <xf numFmtId="165" fontId="3" fillId="0" borderId="5" xfId="3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5" fontId="5" fillId="0" borderId="0" xfId="0" applyNumberFormat="1" applyFont="1"/>
    <xf numFmtId="1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Allocation'!$H$4:$K$4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2459181.79</c:v>
                </c:pt>
              </c:numCache>
            </c:numRef>
          </c:val>
        </c:ser>
        <c:ser>
          <c:idx val="3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Allocation'!$H$5:$K$5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124899.08</c:v>
                </c:pt>
              </c:numCache>
            </c:numRef>
          </c:val>
        </c:ser>
        <c:ser>
          <c:idx val="4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Allocation'!$H$6:$K$6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190534.51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78176"/>
        <c:axId val="418179712"/>
      </c:barChart>
      <c:catAx>
        <c:axId val="4181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8179712"/>
        <c:crosses val="autoZero"/>
        <c:auto val="1"/>
        <c:lblAlgn val="ctr"/>
        <c:lblOffset val="100"/>
        <c:noMultiLvlLbl val="0"/>
      </c:catAx>
      <c:valAx>
        <c:axId val="41817971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41817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Allocation'!$B$4:$E$4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2459181.79</c:v>
                </c:pt>
              </c:numCache>
            </c:numRef>
          </c:val>
        </c:ser>
        <c:ser>
          <c:idx val="3"/>
          <c:order val="1"/>
          <c:tx>
            <c:strRef>
              <c:f>'Cost Allocation'!$A$5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Allocation'!$B$5:$E$5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124899.08</c:v>
                </c:pt>
              </c:numCache>
            </c:numRef>
          </c:val>
        </c:ser>
        <c:ser>
          <c:idx val="4"/>
          <c:order val="2"/>
          <c:tx>
            <c:strRef>
              <c:f>'Cost Allocation'!$A$6</c:f>
              <c:strCache>
                <c:ptCount val="1"/>
                <c:pt idx="0">
                  <c:v>Tulsa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Allocation'!$B$6:$E$6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190534.51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206080"/>
        <c:axId val="418207616"/>
      </c:barChart>
      <c:catAx>
        <c:axId val="4182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8207616"/>
        <c:crosses val="autoZero"/>
        <c:auto val="1"/>
        <c:lblAlgn val="ctr"/>
        <c:lblOffset val="100"/>
        <c:noMultiLvlLbl val="0"/>
      </c:catAx>
      <c:valAx>
        <c:axId val="41820761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41820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Roevin Total Spend by Area for 2018</a:t>
            </a:r>
          </a:p>
        </c:rich>
      </c:tx>
      <c:layout>
        <c:manualLayout>
          <c:xMode val="edge"/>
          <c:yMode val="edge"/>
          <c:x val="0.12958004357413125"/>
          <c:y val="5.269606462944115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677601322763076E-2"/>
          <c:y val="0.31222418292943882"/>
          <c:w val="0.93064479735447381"/>
          <c:h val="0.42869315537988884"/>
        </c:manualLayout>
      </c:layout>
      <c:pie3DChart>
        <c:varyColors val="1"/>
        <c:ser>
          <c:idx val="0"/>
          <c:order val="0"/>
          <c:tx>
            <c:strRef>
              <c:f>'Roevin Spend by Area'!$E$1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Area'!$A$2:$A$8</c:f>
              <c:strCache>
                <c:ptCount val="7"/>
                <c:pt idx="0">
                  <c:v>Conventional Field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Area'!$E$2:$E$8</c:f>
              <c:numCache>
                <c:formatCode>_(* #,##0_);_(* \(#,##0\);_(* "-"??_);_(@_)</c:formatCode>
                <c:ptCount val="7"/>
                <c:pt idx="0">
                  <c:v>10500</c:v>
                </c:pt>
                <c:pt idx="1">
                  <c:v>174659.4</c:v>
                </c:pt>
                <c:pt idx="2">
                  <c:v>342225.43</c:v>
                </c:pt>
                <c:pt idx="3">
                  <c:v>1661651.6199999999</c:v>
                </c:pt>
                <c:pt idx="4">
                  <c:v>0</c:v>
                </c:pt>
                <c:pt idx="5">
                  <c:v>49069.38</c:v>
                </c:pt>
                <c:pt idx="6">
                  <c:v>182413.91999999998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9.5622306559428397E-2"/>
          <c:y val="0.81662451179081852"/>
          <c:w val="0.82136542372578436"/>
          <c:h val="0.169288034081135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142874</xdr:rowOff>
    </xdr:from>
    <xdr:to>
      <xdr:col>13</xdr:col>
      <xdr:colOff>19050</xdr:colOff>
      <xdr:row>29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5</xdr:col>
      <xdr:colOff>1009651</xdr:colOff>
      <xdr:row>29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94890</xdr:colOff>
      <xdr:row>9</xdr:row>
      <xdr:rowOff>180018</xdr:rowOff>
    </xdr:from>
    <xdr:to>
      <xdr:col>5</xdr:col>
      <xdr:colOff>526212</xdr:colOff>
      <xdr:row>28</xdr:row>
      <xdr:rowOff>112144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ColWidth="25.5" defaultRowHeight="10.9" x14ac:dyDescent="0.2"/>
  <cols>
    <col min="1" max="1" width="31" style="1" customWidth="1"/>
    <col min="2" max="2" width="22.5" style="1" customWidth="1"/>
    <col min="3" max="3" width="10.5" style="1" customWidth="1"/>
    <col min="4" max="7" width="8.875" style="1" customWidth="1"/>
    <col min="8" max="16384" width="25.5" style="1"/>
  </cols>
  <sheetData>
    <row r="1" spans="1:7" ht="11.25" x14ac:dyDescent="0.2">
      <c r="A1" s="13" t="s">
        <v>41</v>
      </c>
      <c r="B1" s="13" t="s">
        <v>0</v>
      </c>
      <c r="C1" s="13" t="s">
        <v>42</v>
      </c>
      <c r="D1" s="14" t="s">
        <v>4</v>
      </c>
      <c r="E1" s="15" t="s">
        <v>5</v>
      </c>
      <c r="F1" s="16" t="s">
        <v>6</v>
      </c>
      <c r="G1" s="17" t="s">
        <v>7</v>
      </c>
    </row>
    <row r="2" spans="1:7" ht="11.25" x14ac:dyDescent="0.2">
      <c r="A2" s="18"/>
      <c r="B2" s="19"/>
      <c r="C2" s="19"/>
      <c r="D2" s="19"/>
      <c r="E2" s="19"/>
      <c r="F2" s="19"/>
      <c r="G2" s="19"/>
    </row>
    <row r="3" spans="1:7" x14ac:dyDescent="0.2">
      <c r="A3" s="20" t="s">
        <v>26</v>
      </c>
      <c r="B3" s="21"/>
      <c r="C3" s="21"/>
      <c r="D3" s="22">
        <v>78</v>
      </c>
      <c r="E3" s="22"/>
      <c r="F3" s="23"/>
      <c r="G3" s="22"/>
    </row>
    <row r="4" spans="1:7" x14ac:dyDescent="0.2">
      <c r="A4" s="20" t="s">
        <v>49</v>
      </c>
      <c r="B4" s="21"/>
      <c r="C4" s="21"/>
      <c r="D4" s="22">
        <v>66</v>
      </c>
      <c r="E4" s="22"/>
      <c r="F4" s="23"/>
      <c r="G4" s="22"/>
    </row>
    <row r="5" spans="1:7" x14ac:dyDescent="0.2">
      <c r="A5" s="20" t="s">
        <v>48</v>
      </c>
      <c r="B5" s="21"/>
      <c r="C5" s="21"/>
      <c r="D5" s="22">
        <v>12</v>
      </c>
      <c r="E5" s="22"/>
      <c r="F5" s="23"/>
      <c r="G5" s="22"/>
    </row>
    <row r="6" spans="1:7" x14ac:dyDescent="0.2">
      <c r="A6" s="24" t="s">
        <v>8</v>
      </c>
      <c r="B6" s="21"/>
      <c r="C6" s="21"/>
      <c r="D6" s="25">
        <v>3</v>
      </c>
      <c r="E6" s="25"/>
      <c r="F6" s="26"/>
      <c r="G6" s="25"/>
    </row>
    <row r="7" spans="1:7" x14ac:dyDescent="0.2">
      <c r="A7" s="24" t="s">
        <v>50</v>
      </c>
      <c r="B7" s="21"/>
      <c r="C7" s="21"/>
      <c r="D7" s="25">
        <v>8</v>
      </c>
      <c r="E7" s="25"/>
      <c r="F7" s="26"/>
      <c r="G7" s="25"/>
    </row>
    <row r="8" spans="1:7" x14ac:dyDescent="0.2">
      <c r="A8" s="24" t="s">
        <v>9</v>
      </c>
      <c r="B8" s="21"/>
      <c r="C8" s="21"/>
      <c r="D8" s="25">
        <v>0</v>
      </c>
      <c r="E8" s="25"/>
      <c r="F8" s="26"/>
      <c r="G8" s="25"/>
    </row>
    <row r="9" spans="1:7" x14ac:dyDescent="0.2">
      <c r="A9" s="27" t="s">
        <v>10</v>
      </c>
      <c r="B9" s="21"/>
      <c r="C9" s="21"/>
      <c r="D9" s="28">
        <v>5</v>
      </c>
      <c r="E9" s="28"/>
      <c r="F9" s="29"/>
      <c r="G9" s="28"/>
    </row>
    <row r="10" spans="1:7" x14ac:dyDescent="0.2">
      <c r="A10" s="27" t="s">
        <v>11</v>
      </c>
      <c r="B10" s="21"/>
      <c r="C10" s="21"/>
      <c r="D10" s="28">
        <v>0</v>
      </c>
      <c r="E10" s="30"/>
      <c r="F10" s="31"/>
      <c r="G10" s="32"/>
    </row>
    <row r="11" spans="1:7" ht="10.199999999999999" hidden="1" x14ac:dyDescent="0.2">
      <c r="A11" s="33" t="s">
        <v>12</v>
      </c>
      <c r="B11" s="21"/>
      <c r="C11" s="21"/>
      <c r="D11" s="28">
        <v>2</v>
      </c>
      <c r="E11" s="30"/>
      <c r="F11" s="31"/>
      <c r="G11" s="32"/>
    </row>
    <row r="12" spans="1:7" ht="10.199999999999999" hidden="1" x14ac:dyDescent="0.2">
      <c r="A12" s="33" t="s">
        <v>28</v>
      </c>
      <c r="B12" s="21"/>
      <c r="C12" s="21"/>
      <c r="D12" s="28">
        <v>1</v>
      </c>
      <c r="E12" s="30"/>
      <c r="F12" s="31"/>
      <c r="G12" s="32"/>
    </row>
    <row r="13" spans="1:7" ht="11.25" customHeight="1" x14ac:dyDescent="0.2">
      <c r="A13" s="33" t="s">
        <v>43</v>
      </c>
      <c r="B13" s="21"/>
      <c r="C13" s="21"/>
      <c r="D13" s="28">
        <v>1</v>
      </c>
      <c r="E13" s="30"/>
      <c r="F13" s="31"/>
      <c r="G13" s="32"/>
    </row>
    <row r="14" spans="1:7" ht="10.199999999999999" x14ac:dyDescent="0.2">
      <c r="A14" s="19" t="s">
        <v>3</v>
      </c>
      <c r="B14" s="34"/>
      <c r="C14" s="34"/>
      <c r="D14" s="34"/>
      <c r="E14" s="34"/>
      <c r="F14" s="34"/>
      <c r="G14" s="34"/>
    </row>
    <row r="15" spans="1:7" x14ac:dyDescent="0.2">
      <c r="A15" s="35" t="s">
        <v>53</v>
      </c>
      <c r="B15" s="40"/>
      <c r="C15" s="36" t="s">
        <v>13</v>
      </c>
      <c r="D15" s="14" t="s">
        <v>13</v>
      </c>
      <c r="E15" s="37"/>
      <c r="F15" s="38"/>
      <c r="G15" s="39"/>
    </row>
    <row r="16" spans="1:7" x14ac:dyDescent="0.2">
      <c r="A16" s="35" t="s">
        <v>44</v>
      </c>
      <c r="B16" s="21" t="s">
        <v>45</v>
      </c>
      <c r="C16" s="40">
        <v>44547</v>
      </c>
      <c r="D16" s="14"/>
      <c r="E16" s="37"/>
      <c r="F16" s="38"/>
      <c r="G16" s="39"/>
    </row>
    <row r="17" spans="1:7" ht="20.399999999999999" x14ac:dyDescent="0.2">
      <c r="A17" s="35" t="s">
        <v>16</v>
      </c>
      <c r="B17" s="21" t="s">
        <v>18</v>
      </c>
      <c r="C17" s="36" t="s">
        <v>46</v>
      </c>
      <c r="D17" s="14" t="s">
        <v>46</v>
      </c>
      <c r="E17" s="37"/>
      <c r="F17" s="38"/>
      <c r="G17" s="39"/>
    </row>
    <row r="18" spans="1:7" ht="10.199999999999999" x14ac:dyDescent="0.2">
      <c r="A18" s="19" t="s">
        <v>15</v>
      </c>
      <c r="B18" s="34"/>
      <c r="C18" s="34"/>
      <c r="D18" s="34"/>
      <c r="E18" s="34"/>
      <c r="F18" s="34"/>
      <c r="G18" s="34"/>
    </row>
    <row r="19" spans="1:7" ht="54.35" x14ac:dyDescent="0.2">
      <c r="A19" s="41" t="s">
        <v>2</v>
      </c>
      <c r="B19" s="21" t="s">
        <v>27</v>
      </c>
      <c r="C19" s="21" t="s">
        <v>23</v>
      </c>
      <c r="D19" s="14" t="s">
        <v>52</v>
      </c>
      <c r="E19" s="15"/>
      <c r="F19" s="16"/>
      <c r="G19" s="17"/>
    </row>
    <row r="20" spans="1:7" ht="43.5" x14ac:dyDescent="0.2">
      <c r="A20" s="41" t="s">
        <v>19</v>
      </c>
      <c r="B20" s="21" t="s">
        <v>20</v>
      </c>
      <c r="C20" s="21" t="s">
        <v>47</v>
      </c>
      <c r="D20" s="14" t="s">
        <v>51</v>
      </c>
      <c r="E20" s="37"/>
      <c r="F20" s="38"/>
      <c r="G20" s="39"/>
    </row>
    <row r="21" spans="1:7" ht="10.199999999999999" x14ac:dyDescent="0.2">
      <c r="A21" s="35" t="s">
        <v>24</v>
      </c>
      <c r="B21" s="21" t="s">
        <v>14</v>
      </c>
      <c r="C21" s="36">
        <v>1</v>
      </c>
      <c r="D21" s="14"/>
      <c r="E21" s="37"/>
      <c r="F21" s="38"/>
      <c r="G21" s="39"/>
    </row>
    <row r="22" spans="1:7" x14ac:dyDescent="0.2">
      <c r="A22" s="35" t="s">
        <v>25</v>
      </c>
      <c r="B22" s="21" t="s">
        <v>14</v>
      </c>
      <c r="C22" s="36">
        <v>1</v>
      </c>
      <c r="D22" s="14"/>
      <c r="E22" s="37"/>
      <c r="F22" s="38"/>
      <c r="G22" s="39"/>
    </row>
    <row r="23" spans="1:7" x14ac:dyDescent="0.2">
      <c r="A23" s="19" t="s">
        <v>1</v>
      </c>
      <c r="B23" s="34"/>
      <c r="C23" s="34"/>
      <c r="D23" s="34"/>
      <c r="E23" s="34"/>
      <c r="F23" s="34"/>
      <c r="G23" s="34"/>
    </row>
    <row r="24" spans="1:7" ht="21.75" x14ac:dyDescent="0.2">
      <c r="A24" s="41" t="s">
        <v>21</v>
      </c>
      <c r="B24" s="21" t="s">
        <v>22</v>
      </c>
      <c r="C24" s="21" t="s">
        <v>17</v>
      </c>
      <c r="D24" s="42" t="s">
        <v>17</v>
      </c>
      <c r="E24" s="37"/>
      <c r="F24" s="38"/>
      <c r="G24" s="39"/>
    </row>
    <row r="25" spans="1:7" x14ac:dyDescent="0.2">
      <c r="A25" s="41" t="s">
        <v>67</v>
      </c>
      <c r="B25" s="21"/>
      <c r="C25" s="21">
        <v>0</v>
      </c>
      <c r="D25" s="42"/>
      <c r="E25" s="37"/>
      <c r="F25" s="38"/>
      <c r="G25" s="39"/>
    </row>
    <row r="26" spans="1:7" x14ac:dyDescent="0.2">
      <c r="A26" s="41" t="s">
        <v>68</v>
      </c>
      <c r="B26" s="21"/>
      <c r="C26" s="21">
        <v>0</v>
      </c>
      <c r="D26" s="71">
        <v>0</v>
      </c>
      <c r="E26" s="72"/>
      <c r="F26" s="73"/>
      <c r="G26" s="39"/>
    </row>
    <row r="27" spans="1:7" x14ac:dyDescent="0.2">
      <c r="A27" s="41" t="s">
        <v>69</v>
      </c>
      <c r="B27" s="21"/>
      <c r="C27" s="21">
        <v>0</v>
      </c>
      <c r="D27" s="71">
        <v>0</v>
      </c>
      <c r="E27" s="72"/>
      <c r="F27" s="73"/>
      <c r="G27" s="39"/>
    </row>
    <row r="28" spans="1:7" x14ac:dyDescent="0.2">
      <c r="A28" s="43" t="s">
        <v>14</v>
      </c>
      <c r="B28" s="34"/>
      <c r="C28" s="34"/>
      <c r="D28" s="34"/>
      <c r="E28" s="34"/>
      <c r="F28" s="34"/>
      <c r="G28" s="3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7" sqref="A27"/>
    </sheetView>
  </sheetViews>
  <sheetFormatPr defaultRowHeight="14.3" x14ac:dyDescent="0.25"/>
  <cols>
    <col min="1" max="1" width="27.875" customWidth="1"/>
    <col min="2" max="5" width="5" customWidth="1"/>
  </cols>
  <sheetData>
    <row r="1" spans="1:5" ht="14.45" x14ac:dyDescent="0.3">
      <c r="A1" s="46" t="s">
        <v>54</v>
      </c>
      <c r="B1" s="46" t="s">
        <v>4</v>
      </c>
      <c r="C1" s="46" t="s">
        <v>5</v>
      </c>
      <c r="D1" s="46" t="s">
        <v>6</v>
      </c>
      <c r="E1" s="46" t="s">
        <v>7</v>
      </c>
    </row>
    <row r="2" spans="1:5" s="1" customFormat="1" ht="10.199999999999999" customHeight="1" x14ac:dyDescent="0.2">
      <c r="A2" s="20" t="s">
        <v>26</v>
      </c>
      <c r="B2" s="6">
        <v>78</v>
      </c>
      <c r="C2" s="6"/>
      <c r="D2" s="6"/>
      <c r="E2" s="6"/>
    </row>
    <row r="3" spans="1:5" s="1" customFormat="1" ht="10.199999999999999" x14ac:dyDescent="0.2">
      <c r="A3" s="20" t="s">
        <v>29</v>
      </c>
      <c r="B3" s="6">
        <v>66</v>
      </c>
      <c r="C3" s="6"/>
      <c r="D3" s="6"/>
      <c r="E3" s="6"/>
    </row>
    <row r="4" spans="1:5" s="1" customFormat="1" ht="10.199999999999999" x14ac:dyDescent="0.2">
      <c r="A4" s="20" t="s">
        <v>31</v>
      </c>
      <c r="B4" s="6">
        <v>36</v>
      </c>
      <c r="C4" s="6"/>
      <c r="D4" s="6"/>
      <c r="E4" s="6"/>
    </row>
    <row r="5" spans="1:5" s="1" customFormat="1" ht="10.199999999999999" x14ac:dyDescent="0.2">
      <c r="A5" s="20" t="s">
        <v>30</v>
      </c>
      <c r="B5" s="6">
        <v>30</v>
      </c>
      <c r="C5" s="6"/>
      <c r="D5" s="6"/>
      <c r="E5" s="6"/>
    </row>
    <row r="6" spans="1:5" s="1" customFormat="1" ht="10.199999999999999" x14ac:dyDescent="0.2">
      <c r="A6" s="20" t="s">
        <v>33</v>
      </c>
      <c r="B6" s="6">
        <v>12</v>
      </c>
      <c r="C6" s="6"/>
      <c r="D6" s="6"/>
      <c r="E6" s="6"/>
    </row>
    <row r="7" spans="1:5" s="1" customFormat="1" ht="10.199999999999999" x14ac:dyDescent="0.2">
      <c r="A7" s="20" t="s">
        <v>31</v>
      </c>
      <c r="B7" s="6">
        <v>2</v>
      </c>
      <c r="C7" s="6"/>
      <c r="D7" s="6"/>
      <c r="E7" s="6"/>
    </row>
    <row r="8" spans="1:5" s="1" customFormat="1" ht="10.199999999999999" x14ac:dyDescent="0.2">
      <c r="A8" s="20" t="s">
        <v>30</v>
      </c>
      <c r="B8" s="6">
        <v>10</v>
      </c>
      <c r="C8" s="6"/>
      <c r="D8" s="6"/>
      <c r="E8" s="6"/>
    </row>
    <row r="9" spans="1:5" s="1" customFormat="1" ht="10.199999999999999" x14ac:dyDescent="0.2">
      <c r="A9" s="20" t="s">
        <v>32</v>
      </c>
      <c r="B9" s="6">
        <v>0</v>
      </c>
      <c r="C9" s="6"/>
      <c r="D9" s="6"/>
      <c r="E9" s="6"/>
    </row>
    <row r="10" spans="1:5" s="1" customFormat="1" ht="10.199999999999999" x14ac:dyDescent="0.2">
      <c r="A10" s="24" t="s">
        <v>8</v>
      </c>
      <c r="B10" s="6">
        <v>3</v>
      </c>
      <c r="C10" s="6"/>
      <c r="D10" s="6"/>
      <c r="E10" s="6"/>
    </row>
    <row r="11" spans="1:5" s="1" customFormat="1" ht="10.199999999999999" x14ac:dyDescent="0.2">
      <c r="A11" s="24" t="s">
        <v>9</v>
      </c>
      <c r="B11" s="6">
        <v>0</v>
      </c>
      <c r="C11" s="6"/>
      <c r="D11" s="6"/>
      <c r="E11" s="6"/>
    </row>
    <row r="12" spans="1:5" s="1" customFormat="1" ht="10.199999999999999" x14ac:dyDescent="0.2">
      <c r="A12" s="27" t="s">
        <v>10</v>
      </c>
      <c r="B12" s="6"/>
      <c r="C12" s="6"/>
      <c r="D12" s="6"/>
      <c r="E12" s="6"/>
    </row>
    <row r="13" spans="1:5" s="1" customFormat="1" ht="10.199999999999999" x14ac:dyDescent="0.2">
      <c r="A13" s="27" t="s">
        <v>11</v>
      </c>
      <c r="B13" s="6"/>
      <c r="C13" s="6"/>
      <c r="D13" s="6"/>
      <c r="E13" s="6"/>
    </row>
    <row r="14" spans="1:5" s="1" customFormat="1" ht="9.6999999999999993" customHeight="1" x14ac:dyDescent="0.2">
      <c r="A14" s="33" t="s">
        <v>12</v>
      </c>
      <c r="B14" s="6"/>
      <c r="C14" s="6"/>
      <c r="D14" s="6"/>
      <c r="E14" s="6"/>
    </row>
    <row r="15" spans="1:5" s="1" customFormat="1" ht="10.199999999999999" x14ac:dyDescent="0.2">
      <c r="A15" s="33" t="s">
        <v>28</v>
      </c>
      <c r="B15" s="6"/>
      <c r="C15" s="6"/>
      <c r="D15" s="6"/>
      <c r="E15" s="6"/>
    </row>
    <row r="16" spans="1:5" s="1" customFormat="1" ht="10.199999999999999" x14ac:dyDescent="0.2">
      <c r="A16" s="47" t="s">
        <v>34</v>
      </c>
      <c r="B16" s="6">
        <v>1</v>
      </c>
      <c r="C16" s="6"/>
      <c r="D16" s="6"/>
      <c r="E16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selection activeCell="A9" sqref="A9:E13"/>
    </sheetView>
  </sheetViews>
  <sheetFormatPr defaultRowHeight="14.3" x14ac:dyDescent="0.25"/>
  <cols>
    <col min="1" max="1" width="11" customWidth="1"/>
    <col min="2" max="2" width="10.125" customWidth="1"/>
    <col min="3" max="3" width="9.125" customWidth="1"/>
    <col min="4" max="4" width="10.875" customWidth="1"/>
    <col min="5" max="5" width="10.875" style="58" customWidth="1"/>
    <col min="6" max="6" width="26.5" customWidth="1"/>
    <col min="7" max="7" width="8.125" customWidth="1"/>
    <col min="8" max="8" width="10.125" customWidth="1"/>
    <col min="9" max="9" width="9.375" customWidth="1"/>
    <col min="10" max="10" width="9.5" customWidth="1"/>
    <col min="11" max="11" width="9.625" customWidth="1"/>
  </cols>
  <sheetData>
    <row r="1" spans="1:11" x14ac:dyDescent="0.25">
      <c r="A1" s="48" t="s">
        <v>38</v>
      </c>
      <c r="G1" s="48" t="s">
        <v>39</v>
      </c>
    </row>
    <row r="2" spans="1:11" x14ac:dyDescent="0.25">
      <c r="A2" s="4" t="s">
        <v>37</v>
      </c>
      <c r="B2" s="1"/>
      <c r="C2" s="1"/>
      <c r="D2" s="1"/>
      <c r="E2" s="1"/>
      <c r="G2" t="s">
        <v>14</v>
      </c>
    </row>
    <row r="3" spans="1:11" x14ac:dyDescent="0.25">
      <c r="A3" s="5"/>
      <c r="B3" s="53">
        <v>2015</v>
      </c>
      <c r="C3" s="51">
        <v>2016</v>
      </c>
      <c r="D3" s="51">
        <v>2017</v>
      </c>
      <c r="E3" s="51">
        <v>2018</v>
      </c>
      <c r="F3" s="45"/>
      <c r="G3" s="50"/>
      <c r="H3" s="50">
        <v>2015</v>
      </c>
      <c r="I3" s="51">
        <v>2016</v>
      </c>
      <c r="J3" s="51">
        <v>2017</v>
      </c>
      <c r="K3" s="51">
        <v>2018</v>
      </c>
    </row>
    <row r="4" spans="1:11" x14ac:dyDescent="0.25">
      <c r="A4" s="6" t="s">
        <v>35</v>
      </c>
      <c r="B4" s="52">
        <v>5306331.5699999994</v>
      </c>
      <c r="C4" s="49">
        <v>7222911.4199999999</v>
      </c>
      <c r="D4" s="49">
        <v>10822998.079999998</v>
      </c>
      <c r="E4" s="49">
        <v>2459181.79</v>
      </c>
      <c r="F4" s="56"/>
      <c r="G4" s="6" t="s">
        <v>35</v>
      </c>
      <c r="H4" s="52">
        <v>5306331.5699999994</v>
      </c>
      <c r="I4" s="49">
        <v>7222911.4199999999</v>
      </c>
      <c r="J4" s="49">
        <v>10822998.079999998</v>
      </c>
      <c r="K4" s="49">
        <v>2459181.79</v>
      </c>
    </row>
    <row r="5" spans="1:11" s="60" customFormat="1" x14ac:dyDescent="0.25">
      <c r="A5" s="6" t="s">
        <v>63</v>
      </c>
      <c r="B5" s="52">
        <v>802076.26</v>
      </c>
      <c r="C5" s="49">
        <v>981248.65</v>
      </c>
      <c r="D5" s="49">
        <v>635047.40999999992</v>
      </c>
      <c r="E5" s="49">
        <v>124899.08</v>
      </c>
      <c r="G5" s="6" t="s">
        <v>66</v>
      </c>
      <c r="H5" s="52">
        <v>802076.26</v>
      </c>
      <c r="I5" s="49">
        <v>981248.65</v>
      </c>
      <c r="J5" s="49">
        <v>635047.40999999992</v>
      </c>
      <c r="K5" s="49">
        <v>124899.08</v>
      </c>
    </row>
    <row r="6" spans="1:11" x14ac:dyDescent="0.25">
      <c r="A6" s="11" t="s">
        <v>64</v>
      </c>
      <c r="B6" s="52">
        <v>1880722.08</v>
      </c>
      <c r="C6" s="49">
        <v>940204.61</v>
      </c>
      <c r="D6" s="49">
        <v>637539.80000000005</v>
      </c>
      <c r="E6" s="49">
        <v>190534.51</v>
      </c>
      <c r="G6" s="11" t="s">
        <v>40</v>
      </c>
      <c r="H6" s="52">
        <v>1880722.08</v>
      </c>
      <c r="I6" s="49">
        <v>940204.61</v>
      </c>
      <c r="J6" s="49">
        <v>637539.80000000005</v>
      </c>
      <c r="K6" s="49">
        <v>190534.51</v>
      </c>
    </row>
    <row r="7" spans="1:11" s="1" customFormat="1" ht="10.9" x14ac:dyDescent="0.2">
      <c r="A7" s="6"/>
      <c r="B7" s="54">
        <f>SUM(B4:B6)</f>
        <v>7989129.9099999992</v>
      </c>
      <c r="C7" s="54">
        <f>SUM(C4:C6)</f>
        <v>9144364.6799999997</v>
      </c>
      <c r="D7" s="54">
        <f>SUM(D4:D6)</f>
        <v>12095585.289999999</v>
      </c>
      <c r="E7" s="54">
        <f>SUM(E4:E6)</f>
        <v>2774615.38</v>
      </c>
      <c r="G7" s="6"/>
      <c r="H7" s="54">
        <f>SUM(H4:H6)</f>
        <v>7989129.9099999992</v>
      </c>
      <c r="I7" s="54">
        <f>SUM(I4:I6)</f>
        <v>9144364.6799999997</v>
      </c>
      <c r="J7" s="54">
        <f>SUM(J4:J6)</f>
        <v>12095585.289999999</v>
      </c>
      <c r="K7" s="54">
        <f>SUM(K4:K6)</f>
        <v>2774615.38</v>
      </c>
    </row>
    <row r="9" spans="1:11" x14ac:dyDescent="0.25">
      <c r="A9" s="5"/>
      <c r="B9" s="50">
        <v>2015</v>
      </c>
      <c r="C9" s="53">
        <v>2016</v>
      </c>
      <c r="D9" s="51">
        <v>2017</v>
      </c>
      <c r="E9" s="51">
        <v>2018</v>
      </c>
      <c r="G9" s="50"/>
      <c r="H9" s="50">
        <v>2015</v>
      </c>
      <c r="I9" s="51">
        <v>2016</v>
      </c>
      <c r="J9" s="51">
        <v>2017</v>
      </c>
      <c r="K9" s="51">
        <v>2018</v>
      </c>
    </row>
    <row r="10" spans="1:11" x14ac:dyDescent="0.25">
      <c r="A10" s="6" t="s">
        <v>35</v>
      </c>
      <c r="B10" s="55">
        <f>B4/B$7</f>
        <v>0.66419392722079296</v>
      </c>
      <c r="C10" s="55">
        <f>C4/C$7</f>
        <v>0.78987569642727773</v>
      </c>
      <c r="D10" s="55">
        <f>D4/D$7</f>
        <v>0.89478911689770735</v>
      </c>
      <c r="E10" s="55">
        <f>E4/E$7</f>
        <v>0.88631448082004072</v>
      </c>
      <c r="G10" s="6" t="s">
        <v>35</v>
      </c>
      <c r="H10" s="55">
        <f>H4/H$7</f>
        <v>0.66419392722079296</v>
      </c>
      <c r="I10" s="55">
        <f>I4/I$7</f>
        <v>0.78987569642727773</v>
      </c>
      <c r="J10" s="55">
        <f>J4/J$7</f>
        <v>0.89478911689770735</v>
      </c>
      <c r="K10" s="55">
        <f>K4/K$7</f>
        <v>0.88631448082004072</v>
      </c>
    </row>
    <row r="11" spans="1:11" s="60" customFormat="1" x14ac:dyDescent="0.25">
      <c r="A11" s="6" t="s">
        <v>63</v>
      </c>
      <c r="B11" s="55">
        <f>B5/B$7</f>
        <v>0.10039594662192695</v>
      </c>
      <c r="C11" s="55">
        <f>C5/C$7</f>
        <v>0.10730637768046671</v>
      </c>
      <c r="D11" s="55">
        <f t="shared" ref="D11:E11" si="0">D5/D$7</f>
        <v>5.250241263852061E-2</v>
      </c>
      <c r="E11" s="55">
        <f t="shared" si="0"/>
        <v>4.5014916626029806E-2</v>
      </c>
      <c r="G11" s="6" t="s">
        <v>66</v>
      </c>
      <c r="H11" s="55">
        <f t="shared" ref="H11:K11" si="1">H5/H$7</f>
        <v>0.10039594662192695</v>
      </c>
      <c r="I11" s="55">
        <f t="shared" si="1"/>
        <v>0.10730637768046671</v>
      </c>
      <c r="J11" s="55">
        <f t="shared" si="1"/>
        <v>5.250241263852061E-2</v>
      </c>
      <c r="K11" s="55">
        <f t="shared" si="1"/>
        <v>4.5014916626029806E-2</v>
      </c>
    </row>
    <row r="12" spans="1:11" x14ac:dyDescent="0.25">
      <c r="A12" s="11" t="s">
        <v>64</v>
      </c>
      <c r="B12" s="55">
        <f>B6/B$7</f>
        <v>0.23541012615728016</v>
      </c>
      <c r="C12" s="55">
        <f>C6/C$7</f>
        <v>0.10281792589225565</v>
      </c>
      <c r="D12" s="55">
        <f t="shared" ref="D12:E12" si="2">D6/D$7</f>
        <v>5.2708470463772E-2</v>
      </c>
      <c r="E12" s="55">
        <f t="shared" si="2"/>
        <v>6.8670602553929483E-2</v>
      </c>
      <c r="G12" s="11" t="s">
        <v>40</v>
      </c>
      <c r="H12" s="55">
        <f t="shared" ref="H12:K12" si="3">H6/H$7</f>
        <v>0.23541012615728016</v>
      </c>
      <c r="I12" s="55">
        <f t="shared" si="3"/>
        <v>0.10281792589225565</v>
      </c>
      <c r="J12" s="55">
        <f t="shared" si="3"/>
        <v>5.2708470463772E-2</v>
      </c>
      <c r="K12" s="55">
        <f t="shared" si="3"/>
        <v>6.8670602553929483E-2</v>
      </c>
    </row>
    <row r="13" spans="1:11" x14ac:dyDescent="0.25">
      <c r="A13" s="6"/>
      <c r="B13" s="55">
        <f>SUM(B10:B12)</f>
        <v>1</v>
      </c>
      <c r="C13" s="55">
        <f>SUM(C10:C12)</f>
        <v>1</v>
      </c>
      <c r="D13" s="55">
        <f>SUM(D10:D12)</f>
        <v>1</v>
      </c>
      <c r="E13" s="55">
        <f>SUM(E10:E12)</f>
        <v>1</v>
      </c>
      <c r="G13" s="6"/>
      <c r="H13" s="55">
        <f>SUM(H10:H12)</f>
        <v>1</v>
      </c>
      <c r="I13" s="55">
        <f>SUM(I10:I12)</f>
        <v>1</v>
      </c>
      <c r="J13" s="55">
        <f>SUM(J10:J12)</f>
        <v>1</v>
      </c>
      <c r="K13" s="55">
        <f>SUM(K10:K12)</f>
        <v>1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/>
  </sheetViews>
  <sheetFormatPr defaultRowHeight="14.3" x14ac:dyDescent="0.25"/>
  <cols>
    <col min="1" max="1" width="16.125" bestFit="1" customWidth="1"/>
    <col min="2" max="6" width="9" customWidth="1"/>
    <col min="7" max="7" width="12.125" customWidth="1"/>
    <col min="8" max="8" width="15.375" customWidth="1"/>
    <col min="13" max="13" width="19.5" customWidth="1"/>
  </cols>
  <sheetData>
    <row r="1" spans="1:13" s="9" customFormat="1" ht="32.6" x14ac:dyDescent="0.25">
      <c r="A1" s="61" t="s">
        <v>36</v>
      </c>
      <c r="B1" s="62">
        <v>2015</v>
      </c>
      <c r="C1" s="62">
        <v>2016</v>
      </c>
      <c r="D1" s="62">
        <v>2017</v>
      </c>
      <c r="E1" s="62">
        <v>2018</v>
      </c>
      <c r="F1" s="63" t="s">
        <v>57</v>
      </c>
    </row>
    <row r="2" spans="1:13" s="9" customFormat="1" x14ac:dyDescent="0.25">
      <c r="A2" s="64" t="s">
        <v>62</v>
      </c>
      <c r="B2" s="65">
        <v>108515.72</v>
      </c>
      <c r="C2" s="65">
        <v>3631095.64</v>
      </c>
      <c r="D2" s="65">
        <v>75896.2</v>
      </c>
      <c r="E2" s="65">
        <v>10500</v>
      </c>
      <c r="F2" s="65">
        <f>SUM(B2:E2)</f>
        <v>3826007.5600000005</v>
      </c>
    </row>
    <row r="3" spans="1:13" s="9" customFormat="1" x14ac:dyDescent="0.25">
      <c r="A3" s="64" t="s">
        <v>55</v>
      </c>
      <c r="B3" s="65">
        <v>4315812.12</v>
      </c>
      <c r="C3" s="65">
        <v>3631095.7800000003</v>
      </c>
      <c r="D3" s="65">
        <v>1499836.28</v>
      </c>
      <c r="E3" s="65">
        <v>174659.4</v>
      </c>
      <c r="F3" s="65">
        <f>SUM(B3:E3)</f>
        <v>9621403.5800000001</v>
      </c>
    </row>
    <row r="4" spans="1:13" s="9" customFormat="1" x14ac:dyDescent="0.2">
      <c r="A4" s="64" t="s">
        <v>56</v>
      </c>
      <c r="B4" s="66">
        <v>0</v>
      </c>
      <c r="C4" s="66">
        <v>0</v>
      </c>
      <c r="D4" s="65">
        <v>407232.12</v>
      </c>
      <c r="E4" s="65">
        <v>342225.43</v>
      </c>
      <c r="F4" s="65">
        <f>SUM(B4:E4)</f>
        <v>749457.55</v>
      </c>
    </row>
    <row r="5" spans="1:13" s="9" customFormat="1" x14ac:dyDescent="0.25">
      <c r="A5" s="64" t="s">
        <v>59</v>
      </c>
      <c r="B5" s="65">
        <v>413545.74000000005</v>
      </c>
      <c r="C5" s="65">
        <v>3321475.06</v>
      </c>
      <c r="D5" s="65">
        <v>8506369.120000001</v>
      </c>
      <c r="E5" s="65">
        <v>1661651.6199999999</v>
      </c>
      <c r="F5" s="65">
        <f t="shared" ref="F5:F7" si="0">SUM(B5:E5)</f>
        <v>13903041.540000001</v>
      </c>
    </row>
    <row r="6" spans="1:13" s="9" customFormat="1" x14ac:dyDescent="0.25">
      <c r="A6" s="64" t="s">
        <v>60</v>
      </c>
      <c r="B6" s="65">
        <v>183438.66999999998</v>
      </c>
      <c r="C6" s="65">
        <v>78151.989999999991</v>
      </c>
      <c r="D6" s="65">
        <v>37679.56</v>
      </c>
      <c r="E6" s="65">
        <v>0</v>
      </c>
      <c r="F6" s="65">
        <f t="shared" si="0"/>
        <v>299270.21999999997</v>
      </c>
    </row>
    <row r="7" spans="1:13" s="9" customFormat="1" x14ac:dyDescent="0.25">
      <c r="A7" s="64" t="s">
        <v>61</v>
      </c>
      <c r="B7" s="65">
        <v>-22123.24</v>
      </c>
      <c r="C7" s="65">
        <v>187584.58999999997</v>
      </c>
      <c r="D7" s="65">
        <v>199561.74000000005</v>
      </c>
      <c r="E7" s="65">
        <v>49069.38</v>
      </c>
      <c r="F7" s="65">
        <f t="shared" si="0"/>
        <v>414092.47000000003</v>
      </c>
      <c r="H7" s="44"/>
    </row>
    <row r="8" spans="1:13" ht="14.95" thickBot="1" x14ac:dyDescent="0.3">
      <c r="A8" s="67" t="s">
        <v>58</v>
      </c>
      <c r="B8" s="68">
        <v>250467</v>
      </c>
      <c r="C8" s="68">
        <v>6804</v>
      </c>
      <c r="D8" s="68">
        <v>28548.92</v>
      </c>
      <c r="E8" s="68">
        <v>182413.91999999998</v>
      </c>
      <c r="F8" s="68">
        <f t="shared" ref="F8" si="1">SUM(B8:E8)</f>
        <v>468233.83999999997</v>
      </c>
      <c r="G8" s="2"/>
      <c r="H8" s="3"/>
    </row>
    <row r="9" spans="1:13" ht="14.95" thickTop="1" x14ac:dyDescent="0.25">
      <c r="A9" s="69" t="s">
        <v>65</v>
      </c>
      <c r="B9" s="70">
        <f>SUM(B2:B8)</f>
        <v>5249656.01</v>
      </c>
      <c r="C9" s="70">
        <f t="shared" ref="C9:F9" si="2">SUM(C2:C8)</f>
        <v>10856207.060000001</v>
      </c>
      <c r="D9" s="70">
        <f t="shared" si="2"/>
        <v>10755123.940000001</v>
      </c>
      <c r="E9" s="70">
        <f t="shared" si="2"/>
        <v>2420519.7499999995</v>
      </c>
      <c r="F9" s="70">
        <f t="shared" si="2"/>
        <v>29281506.760000002</v>
      </c>
    </row>
    <row r="12" spans="1:13" x14ac:dyDescent="0.25">
      <c r="K12" s="57"/>
      <c r="L12" s="57"/>
      <c r="M12" s="57"/>
    </row>
    <row r="31" spans="1:6" x14ac:dyDescent="0.25">
      <c r="A31" s="7"/>
      <c r="B31" s="8"/>
      <c r="C31" s="8"/>
      <c r="D31" s="8"/>
      <c r="E31" s="8"/>
      <c r="F31" s="8"/>
    </row>
    <row r="32" spans="1:6" x14ac:dyDescent="0.25">
      <c r="A32" s="9"/>
      <c r="B32" s="12"/>
      <c r="C32" s="12"/>
      <c r="D32" s="12"/>
      <c r="E32" s="12"/>
      <c r="F32" s="12"/>
    </row>
    <row r="33" spans="1:10" x14ac:dyDescent="0.25">
      <c r="A33" s="9"/>
      <c r="B33" s="12"/>
      <c r="C33" s="12"/>
      <c r="D33" s="12"/>
      <c r="E33" s="12"/>
      <c r="F33" s="12"/>
    </row>
    <row r="34" spans="1:10" x14ac:dyDescent="0.25">
      <c r="A34" s="9"/>
      <c r="B34" s="12"/>
      <c r="C34" s="12"/>
      <c r="D34" s="12"/>
      <c r="E34" s="12"/>
      <c r="F34" s="12"/>
    </row>
    <row r="35" spans="1:10" x14ac:dyDescent="0.25">
      <c r="A35" s="10"/>
      <c r="B35" s="12"/>
      <c r="C35" s="12"/>
      <c r="D35" s="12"/>
      <c r="E35" s="12"/>
      <c r="F35" s="12"/>
    </row>
    <row r="42" spans="1:10" x14ac:dyDescent="0.25">
      <c r="F42" s="59"/>
      <c r="I42" s="1"/>
      <c r="J42" s="1"/>
    </row>
  </sheetData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Vendor Scorecard</vt:lpstr>
      <vt:lpstr>Specifics</vt:lpstr>
      <vt:lpstr>Cost Allocation</vt:lpstr>
      <vt:lpstr>Roevin Spend by Area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Hoa Lien</cp:lastModifiedBy>
  <cp:lastPrinted>2016-05-04T18:57:18Z</cp:lastPrinted>
  <dcterms:created xsi:type="dcterms:W3CDTF">2013-11-13T19:28:24Z</dcterms:created>
  <dcterms:modified xsi:type="dcterms:W3CDTF">2018-10-23T21:08:28Z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