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228" windowWidth="14400" windowHeight="6840" tabRatio="844" firstSheet="1" activeTab="3"/>
  </bookViews>
  <sheets>
    <sheet name="Safety Compliance" sheetId="5" r:id="rId1"/>
    <sheet name="Vendor Scorecard" sheetId="8" r:id="rId2"/>
    <sheet name="Specifics" sheetId="3" r:id="rId3"/>
    <sheet name="Cost Allocation" sheetId="4" r:id="rId4"/>
    <sheet name="Roevin Spend by Area" sheetId="7" r:id="rId5"/>
    <sheet name="Sheet1" sheetId="9" r:id="rId6"/>
  </sheets>
  <definedNames>
    <definedName name="_xlnm.Print_Area" localSheetId="3">'Cost Allocation'!$A$2:$F$24</definedName>
    <definedName name="_xlnm.Print_Area" localSheetId="4">'Roevin Spend by Area'!$A$1:$J$47</definedName>
    <definedName name="_xlnm.Print_Area" localSheetId="2">Specifics!$A$1:$F$18</definedName>
  </definedNames>
  <calcPr calcId="145621"/>
</workbook>
</file>

<file path=xl/calcChain.xml><?xml version="1.0" encoding="utf-8"?>
<calcChain xmlns="http://schemas.openxmlformats.org/spreadsheetml/2006/main">
  <c r="D6" i="7" l="1"/>
  <c r="K7" i="4" l="1"/>
  <c r="K12" i="4" s="1"/>
  <c r="J7" i="4"/>
  <c r="J12" i="4" s="1"/>
  <c r="I7" i="4"/>
  <c r="I11" i="4" s="1"/>
  <c r="H7" i="4"/>
  <c r="H12" i="4" s="1"/>
  <c r="E7" i="4"/>
  <c r="E12" i="4" s="1"/>
  <c r="D7" i="4"/>
  <c r="D12" i="4" s="1"/>
  <c r="C7" i="4"/>
  <c r="C11" i="4" s="1"/>
  <c r="B7" i="4"/>
  <c r="B12" i="4" s="1"/>
  <c r="C10" i="4" l="1"/>
  <c r="C13" i="4" s="1"/>
  <c r="B11" i="4"/>
  <c r="D11" i="4"/>
  <c r="C12" i="4"/>
  <c r="I10" i="4"/>
  <c r="I13" i="4" s="1"/>
  <c r="H11" i="4"/>
  <c r="J11" i="4"/>
  <c r="I12" i="4"/>
  <c r="B10" i="4"/>
  <c r="B13" i="4" s="1"/>
  <c r="D10" i="4"/>
  <c r="H10" i="4"/>
  <c r="H13" i="4" s="1"/>
  <c r="J10" i="4"/>
  <c r="J13" i="4" s="1"/>
  <c r="K10" i="4"/>
  <c r="K13" i="4" s="1"/>
  <c r="K11" i="4"/>
  <c r="E10" i="4"/>
  <c r="E11" i="4"/>
  <c r="E5" i="7"/>
  <c r="E4" i="7"/>
  <c r="E3" i="7"/>
  <c r="E2" i="7"/>
  <c r="D13" i="4" l="1"/>
  <c r="E13" i="4"/>
</calcChain>
</file>

<file path=xl/sharedStrings.xml><?xml version="1.0" encoding="utf-8"?>
<sst xmlns="http://schemas.openxmlformats.org/spreadsheetml/2006/main" count="106" uniqueCount="69">
  <si>
    <t>Explanation</t>
  </si>
  <si>
    <t>SAFETY COMPLIANCE</t>
  </si>
  <si>
    <t>Average time to complete requirement hiring</t>
  </si>
  <si>
    <t>Commercial</t>
  </si>
  <si>
    <t>Q1</t>
  </si>
  <si>
    <t>Q2</t>
  </si>
  <si>
    <t>Q3</t>
  </si>
  <si>
    <t>Q4</t>
  </si>
  <si>
    <t># of Recruiting Requests</t>
  </si>
  <si>
    <t># of Recruiting Positions Filled</t>
  </si>
  <si>
    <t># of Positions Requested</t>
  </si>
  <si>
    <t xml:space="preserve"># of Positions filled </t>
  </si>
  <si>
    <t># of Positions not capable of filling</t>
  </si>
  <si>
    <t>Active</t>
  </si>
  <si>
    <t xml:space="preserve"> </t>
  </si>
  <si>
    <t>Customer Service</t>
  </si>
  <si>
    <t>Reporting</t>
  </si>
  <si>
    <t>Yes</t>
  </si>
  <si>
    <t>Delivery of all reporting requirements on time and accurate</t>
  </si>
  <si>
    <t>Response Time</t>
  </si>
  <si>
    <t>All requests, deliveries or any aspect of customer service or information requests shall be given the highest priority.</t>
  </si>
  <si>
    <t>ComplyWorks</t>
  </si>
  <si>
    <t>Vendor is registered and at an acceptable status</t>
  </si>
  <si>
    <t>7 days</t>
  </si>
  <si>
    <t>Innovative Ideas</t>
  </si>
  <si>
    <t>Continuous Improvements</t>
  </si>
  <si>
    <t xml:space="preserve"># of Active Associates </t>
  </si>
  <si>
    <t>The duration of time from when a requirement  is acknowledged by the vendor to when it is accepted Canadian Natural</t>
  </si>
  <si>
    <t>2016 TRIF</t>
  </si>
  <si>
    <t>Medical Aid</t>
  </si>
  <si>
    <t># of Positions in progress</t>
  </si>
  <si>
    <t xml:space="preserve"> Payrolled (#Name Hired)</t>
  </si>
  <si>
    <t xml:space="preserve">     - Temp Staff</t>
  </si>
  <si>
    <t xml:space="preserve">    -  Independent </t>
  </si>
  <si>
    <t xml:space="preserve"> Recruited (Permanent Hire)</t>
  </si>
  <si>
    <t xml:space="preserve">  Recruited (#Sourced Out) Contracted</t>
  </si>
  <si>
    <t>MPSA Agreement - 803408</t>
  </si>
  <si>
    <t xml:space="preserve">Near Misses </t>
  </si>
  <si>
    <t># of Termination due to Performance</t>
  </si>
  <si>
    <t xml:space="preserve">Roevin </t>
  </si>
  <si>
    <t>Safety Compliance</t>
  </si>
  <si>
    <t>Spend by Area</t>
  </si>
  <si>
    <t>891 Horizon Major Projects</t>
  </si>
  <si>
    <t>884 U2</t>
  </si>
  <si>
    <t>AeroteK ULC</t>
  </si>
  <si>
    <t>Annual Spend Comparison</t>
  </si>
  <si>
    <t>Noramtec</t>
  </si>
  <si>
    <t>889 Corp Supp, 887 TD &amp;886 HR</t>
  </si>
  <si>
    <t>885 IL&amp;PC, 883 Mining, 882BP &amp; 864 Wolf Lake</t>
  </si>
  <si>
    <t xml:space="preserve">INTERNAL ANNUAL SPEND </t>
  </si>
  <si>
    <t xml:space="preserve">EXTERNAL ANNUAL SPEND </t>
  </si>
  <si>
    <t>Vendor B</t>
  </si>
  <si>
    <t>Vendor C</t>
  </si>
  <si>
    <t>Roevin Scorecard</t>
  </si>
  <si>
    <t>Target</t>
  </si>
  <si>
    <t># of Positions terminated (performance)</t>
  </si>
  <si>
    <t>Extension Documentation</t>
  </si>
  <si>
    <t xml:space="preserve">Target Date:  </t>
  </si>
  <si>
    <t>In Progress</t>
  </si>
  <si>
    <t>On Time</t>
  </si>
  <si>
    <t>48 hour</t>
  </si>
  <si>
    <t>48 hours</t>
  </si>
  <si>
    <t>Near Misses or Incidents</t>
  </si>
  <si>
    <t>Total Spend from 2013-2016 to date</t>
  </si>
  <si>
    <t>Engagement</t>
  </si>
  <si>
    <t>YTD</t>
  </si>
  <si>
    <t xml:space="preserve">    (#Sourced Out) (Recruited by Roevin)</t>
  </si>
  <si>
    <t xml:space="preserve">    (#Name Hired) Payrolled</t>
  </si>
  <si>
    <t xml:space="preserve">    # of Interviews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</si>
</sst>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5" fillId="0" borderId="0" xfId="0" applyFont="1"/>
    <xf numFmtId="8" fontId="0" fillId="0" borderId="0" xfId="1" applyNumberFormat="1" applyFont="1"/>
    <xf numFmtId="6" fontId="0" fillId="0" borderId="0" xfId="1" applyNumberFormat="1" applyFont="1"/>
    <xf numFmtId="8" fontId="0" fillId="0" borderId="0" xfId="0" applyNumberFormat="1"/>
    <xf numFmtId="0" fontId="0" fillId="0" borderId="0" xfId="0" applyAlignment="1">
      <alignment wrapText="1"/>
    </xf>
    <xf numFmtId="0" fontId="8" fillId="0" borderId="0" xfId="0" applyFont="1"/>
    <xf numFmtId="0" fontId="8" fillId="0" borderId="1" xfId="0" applyFont="1" applyBorder="1"/>
    <xf numFmtId="0" fontId="3" fillId="0" borderId="1" xfId="0" applyFont="1" applyBorder="1"/>
    <xf numFmtId="0" fontId="9" fillId="1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1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/>
    <xf numFmtId="164" fontId="0" fillId="0" borderId="0" xfId="1" applyNumberFormat="1" applyFon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9" fontId="8" fillId="9" borderId="1" xfId="0" applyNumberFormat="1" applyFont="1" applyFill="1" applyBorder="1" applyAlignment="1">
      <alignment horizontal="center" vertical="center" wrapText="1"/>
    </xf>
    <xf numFmtId="10" fontId="10" fillId="9" borderId="1" xfId="0" applyNumberFormat="1" applyFont="1" applyFill="1" applyBorder="1" applyAlignment="1">
      <alignment horizontal="center" vertical="center" wrapText="1"/>
    </xf>
    <xf numFmtId="10" fontId="8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9" fontId="8" fillId="5" borderId="1" xfId="0" applyNumberFormat="1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9" fontId="12" fillId="6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164" fontId="0" fillId="0" borderId="0" xfId="0" applyNumberFormat="1" applyAlignment="1">
      <alignment vertical="top"/>
    </xf>
    <xf numFmtId="0" fontId="2" fillId="12" borderId="2" xfId="0" applyFont="1" applyFill="1" applyBorder="1" applyAlignment="1">
      <alignment horizontal="center" vertical="top" wrapText="1"/>
    </xf>
    <xf numFmtId="164" fontId="0" fillId="12" borderId="2" xfId="1" applyNumberFormat="1" applyFont="1" applyFill="1" applyBorder="1" applyAlignment="1">
      <alignment horizontal="center" vertical="top"/>
    </xf>
    <xf numFmtId="0" fontId="8" fillId="0" borderId="4" xfId="0" applyFont="1" applyFill="1" applyBorder="1"/>
    <xf numFmtId="0" fontId="2" fillId="0" borderId="1" xfId="0" applyFont="1" applyBorder="1" applyAlignment="1">
      <alignment horizontal="center"/>
    </xf>
    <xf numFmtId="0" fontId="4" fillId="9" borderId="1" xfId="0" applyFont="1" applyFill="1" applyBorder="1" applyAlignment="1">
      <alignment horizontal="left" vertical="center" wrapText="1"/>
    </xf>
    <xf numFmtId="0" fontId="14" fillId="0" borderId="0" xfId="0" applyFont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164" fontId="3" fillId="12" borderId="3" xfId="1" applyNumberFormat="1" applyFont="1" applyFill="1" applyBorder="1"/>
    <xf numFmtId="0" fontId="8" fillId="12" borderId="3" xfId="0" applyFont="1" applyFill="1" applyBorder="1" applyAlignment="1">
      <alignment horizontal="center"/>
    </xf>
    <xf numFmtId="164" fontId="3" fillId="0" borderId="1" xfId="0" applyNumberFormat="1" applyFont="1" applyBorder="1"/>
    <xf numFmtId="9" fontId="3" fillId="0" borderId="1" xfId="2" applyFont="1" applyBorder="1"/>
    <xf numFmtId="9" fontId="3" fillId="0" borderId="1" xfId="2" applyFont="1" applyFill="1" applyBorder="1"/>
    <xf numFmtId="164" fontId="3" fillId="0" borderId="5" xfId="1" applyNumberFormat="1" applyFont="1" applyFill="1" applyBorder="1"/>
    <xf numFmtId="0" fontId="5" fillId="13" borderId="1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66FF"/>
      <color rgb="FFFF0000"/>
      <color rgb="FF0CBE10"/>
      <color rgb="FFFF2592"/>
      <color rgb="FFCC0066"/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Annual Spend Data with Staffing Agencies (External)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7300699912510936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Allocation'!$G$4</c:f>
              <c:strCache>
                <c:ptCount val="1"/>
                <c:pt idx="0">
                  <c:v>Roevin </c:v>
                </c:pt>
              </c:strCache>
            </c:strRef>
          </c:tx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'Cost Allocation'!$H$4:$K$4</c:f>
              <c:numCache>
                <c:formatCode>"$"#,##0</c:formatCode>
                <c:ptCount val="4"/>
                <c:pt idx="0">
                  <c:v>13844020.33</c:v>
                </c:pt>
                <c:pt idx="1">
                  <c:v>10074961.869999999</c:v>
                </c:pt>
                <c:pt idx="2">
                  <c:v>5303213.97</c:v>
                </c:pt>
                <c:pt idx="3">
                  <c:v>8198339</c:v>
                </c:pt>
              </c:numCache>
            </c:numRef>
          </c:val>
        </c:ser>
        <c:ser>
          <c:idx val="1"/>
          <c:order val="1"/>
          <c:tx>
            <c:strRef>
              <c:f>'Cost Allocation'!$G$5</c:f>
              <c:strCache>
                <c:ptCount val="1"/>
                <c:pt idx="0">
                  <c:v>Vendor B</c:v>
                </c:pt>
              </c:strCache>
            </c:strRef>
          </c:tx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'Cost Allocation'!$H$5:$K$5</c:f>
              <c:numCache>
                <c:formatCode>"$"#,##0</c:formatCode>
                <c:ptCount val="4"/>
                <c:pt idx="0">
                  <c:v>355395.88</c:v>
                </c:pt>
                <c:pt idx="1">
                  <c:v>1816327.78</c:v>
                </c:pt>
                <c:pt idx="2">
                  <c:v>2053375.65</c:v>
                </c:pt>
                <c:pt idx="3">
                  <c:v>1405628</c:v>
                </c:pt>
              </c:numCache>
            </c:numRef>
          </c:val>
        </c:ser>
        <c:ser>
          <c:idx val="2"/>
          <c:order val="2"/>
          <c:tx>
            <c:strRef>
              <c:f>'Cost Allocation'!$G$6</c:f>
              <c:strCache>
                <c:ptCount val="1"/>
                <c:pt idx="0">
                  <c:v>Vendor C</c:v>
                </c:pt>
              </c:strCache>
            </c:strRef>
          </c:tx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'Cost Allocation'!$H$6:$K$6</c:f>
              <c:numCache>
                <c:formatCode>"$"#,##0</c:formatCode>
                <c:ptCount val="4"/>
                <c:pt idx="0">
                  <c:v>493227.38</c:v>
                </c:pt>
                <c:pt idx="1">
                  <c:v>1704709.49</c:v>
                </c:pt>
                <c:pt idx="2">
                  <c:v>1843995.41</c:v>
                </c:pt>
                <c:pt idx="3">
                  <c:v>2201545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312064"/>
        <c:axId val="152317952"/>
      </c:barChart>
      <c:catAx>
        <c:axId val="1523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317952"/>
        <c:crosses val="autoZero"/>
        <c:auto val="1"/>
        <c:lblAlgn val="ctr"/>
        <c:lblOffset val="100"/>
        <c:noMultiLvlLbl val="0"/>
      </c:catAx>
      <c:valAx>
        <c:axId val="152317952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52312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Annual Spend Data with Staffing Agencies (Internal)</a:t>
            </a:r>
            <a:endParaRPr lang="en-US" sz="12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698862642169729"/>
          <c:y val="0.16008989894227293"/>
          <c:w val="0.56624803149606295"/>
          <c:h val="0.73990350008644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'Cost Allocation'!$A$4</c:f>
              <c:strCache>
                <c:ptCount val="1"/>
                <c:pt idx="0">
                  <c:v>Roevin </c:v>
                </c:pt>
              </c:strCache>
            </c:strRef>
          </c:tx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'Cost Allocation'!$B$4:$E$4</c:f>
              <c:numCache>
                <c:formatCode>"$"#,##0</c:formatCode>
                <c:ptCount val="4"/>
                <c:pt idx="0">
                  <c:v>13844020.33</c:v>
                </c:pt>
                <c:pt idx="1">
                  <c:v>10074961.869999999</c:v>
                </c:pt>
                <c:pt idx="2">
                  <c:v>5303213.97</c:v>
                </c:pt>
                <c:pt idx="3">
                  <c:v>8198795.6399999997</c:v>
                </c:pt>
              </c:numCache>
            </c:numRef>
          </c:val>
        </c:ser>
        <c:ser>
          <c:idx val="1"/>
          <c:order val="1"/>
          <c:tx>
            <c:strRef>
              <c:f>'Cost Allocation'!$A$5</c:f>
              <c:strCache>
                <c:ptCount val="1"/>
                <c:pt idx="0">
                  <c:v>AeroteK ULC</c:v>
                </c:pt>
              </c:strCache>
            </c:strRef>
          </c:tx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'Cost Allocation'!$B$5:$E$5</c:f>
              <c:numCache>
                <c:formatCode>"$"#,##0</c:formatCode>
                <c:ptCount val="4"/>
                <c:pt idx="0">
                  <c:v>355395.88</c:v>
                </c:pt>
                <c:pt idx="1">
                  <c:v>1816327.78</c:v>
                </c:pt>
                <c:pt idx="2">
                  <c:v>2053375.65</c:v>
                </c:pt>
                <c:pt idx="3">
                  <c:v>1405628.05</c:v>
                </c:pt>
              </c:numCache>
            </c:numRef>
          </c:val>
        </c:ser>
        <c:ser>
          <c:idx val="2"/>
          <c:order val="2"/>
          <c:tx>
            <c:strRef>
              <c:f>'Cost Allocation'!$A$6</c:f>
              <c:strCache>
                <c:ptCount val="1"/>
                <c:pt idx="0">
                  <c:v>Noramtec</c:v>
                </c:pt>
              </c:strCache>
            </c:strRef>
          </c:tx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'Cost Allocation'!$B$6:$E$6</c:f>
              <c:numCache>
                <c:formatCode>"$"#,##0</c:formatCode>
                <c:ptCount val="4"/>
                <c:pt idx="0">
                  <c:v>493227.38</c:v>
                </c:pt>
                <c:pt idx="1">
                  <c:v>1704709.49</c:v>
                </c:pt>
                <c:pt idx="2">
                  <c:v>1843995.41</c:v>
                </c:pt>
                <c:pt idx="3">
                  <c:v>2201544.64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331776"/>
        <c:axId val="152333312"/>
      </c:barChart>
      <c:catAx>
        <c:axId val="15233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333312"/>
        <c:crosses val="autoZero"/>
        <c:auto val="1"/>
        <c:lblAlgn val="ctr"/>
        <c:lblOffset val="100"/>
        <c:noMultiLvlLbl val="0"/>
      </c:catAx>
      <c:valAx>
        <c:axId val="152333312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5233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Roevin Total Spend by Area from 2014-2016</a:t>
            </a:r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19075720994304E-2"/>
          <c:y val="0.18149924952427623"/>
          <c:w val="0.73972968105278281"/>
          <c:h val="0.75042059959896312"/>
        </c:manualLayout>
      </c:layout>
      <c:pie3DChart>
        <c:varyColors val="1"/>
        <c:ser>
          <c:idx val="5"/>
          <c:order val="5"/>
          <c:tx>
            <c:strRef>
              <c:f>'Roevin Spend by Area'!$E$1</c:f>
              <c:strCache>
                <c:ptCount val="1"/>
                <c:pt idx="0">
                  <c:v>Total Spend from 2013-2016 to date</c:v>
                </c:pt>
              </c:strCache>
            </c:strRef>
          </c:tx>
          <c:explosion val="1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0CBE10"/>
              </a:solidFill>
            </c:spPr>
          </c:dPt>
          <c:dPt>
            <c:idx val="2"/>
            <c:bubble3D val="0"/>
            <c:spPr>
              <a:solidFill>
                <a:srgbClr val="FF2592"/>
              </a:solidFill>
            </c:spPr>
          </c:dPt>
          <c:dPt>
            <c:idx val="3"/>
            <c:bubble3D val="0"/>
            <c:explosion val="25"/>
            <c:spPr>
              <a:solidFill>
                <a:srgbClr val="7030A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9966FF"/>
              </a:solidFill>
            </c:spPr>
          </c:dPt>
          <c:dPt>
            <c:idx val="6"/>
            <c:bubble3D val="0"/>
            <c:spPr>
              <a:solidFill>
                <a:srgbClr val="99FF33"/>
              </a:solidFill>
            </c:spPr>
          </c:dPt>
          <c:dPt>
            <c:idx val="7"/>
            <c:bubble3D val="0"/>
            <c:spPr>
              <a:solidFill>
                <a:srgbClr val="FF2592"/>
              </a:solidFill>
            </c:spPr>
          </c:dPt>
          <c:dPt>
            <c:idx val="8"/>
            <c:bubble3D val="0"/>
            <c:spPr>
              <a:solidFill>
                <a:srgbClr val="99CC00"/>
              </a:solidFill>
            </c:spPr>
          </c:dPt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891 Horizon Major Projects</c:v>
                </c:pt>
                <c:pt idx="1">
                  <c:v>884 U2</c:v>
                </c:pt>
                <c:pt idx="2">
                  <c:v>889 Corp Supp, 887 TD &amp;886 HR</c:v>
                </c:pt>
                <c:pt idx="3">
                  <c:v>885 IL&amp;PC, 883 Mining, 882BP &amp; 864 Wolf Lake</c:v>
                </c:pt>
              </c:strCache>
            </c:strRef>
          </c:cat>
          <c:val>
            <c:numRef>
              <c:f>'Roevin Spend by Area'!$E$2:$E$5</c:f>
              <c:numCache>
                <c:formatCode>"$"#,##0</c:formatCode>
                <c:ptCount val="4"/>
                <c:pt idx="0">
                  <c:v>15250165.73</c:v>
                </c:pt>
                <c:pt idx="1">
                  <c:v>3127300.26</c:v>
                </c:pt>
                <c:pt idx="2">
                  <c:v>4428913.7699999996</c:v>
                </c:pt>
                <c:pt idx="3">
                  <c:v>770591.16999999993</c:v>
                </c:pt>
              </c:numCache>
            </c:numRef>
          </c:val>
        </c:ser>
        <c:ser>
          <c:idx val="4"/>
          <c:order val="4"/>
          <c:tx>
            <c:strRef>
              <c:f>'Roevin Spend by Area'!$C$1</c:f>
              <c:strCache>
                <c:ptCount val="1"/>
                <c:pt idx="0">
                  <c:v>2015</c:v>
                </c:pt>
              </c:strCache>
            </c:strRef>
          </c:tx>
          <c:explosion val="25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891 Horizon Major Projects</c:v>
                </c:pt>
                <c:pt idx="1">
                  <c:v>884 U2</c:v>
                </c:pt>
                <c:pt idx="2">
                  <c:v>889 Corp Supp, 887 TD &amp;886 HR</c:v>
                </c:pt>
                <c:pt idx="3">
                  <c:v>885 IL&amp;PC, 883 Mining, 882BP &amp; 864 Wolf Lake</c:v>
                </c:pt>
              </c:strCache>
            </c:strRef>
          </c:cat>
          <c:val>
            <c:numRef>
              <c:f>'Roevin Spend by Area'!$C$2:$C$5</c:f>
              <c:numCache>
                <c:formatCode>"$"#,##0</c:formatCode>
                <c:ptCount val="4"/>
                <c:pt idx="0">
                  <c:v>4315812.12</c:v>
                </c:pt>
                <c:pt idx="1">
                  <c:v>413545.74</c:v>
                </c:pt>
                <c:pt idx="2">
                  <c:v>307142.56</c:v>
                </c:pt>
                <c:pt idx="3">
                  <c:v>266713</c:v>
                </c:pt>
              </c:numCache>
            </c:numRef>
          </c:val>
        </c:ser>
        <c:ser>
          <c:idx val="3"/>
          <c:order val="3"/>
          <c:tx>
            <c:strRef>
              <c:f>'Roevin Spend by Area'!$B$1</c:f>
              <c:strCache>
                <c:ptCount val="1"/>
                <c:pt idx="0">
                  <c:v>2014</c:v>
                </c:pt>
              </c:strCache>
            </c:strRef>
          </c:tx>
          <c:explosion val="25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891 Horizon Major Projects</c:v>
                </c:pt>
                <c:pt idx="1">
                  <c:v>884 U2</c:v>
                </c:pt>
                <c:pt idx="2">
                  <c:v>889 Corp Supp, 887 TD &amp;886 HR</c:v>
                </c:pt>
                <c:pt idx="3">
                  <c:v>885 IL&amp;PC, 883 Mining, 882BP &amp; 864 Wolf Lake</c:v>
                </c:pt>
              </c:strCache>
            </c:strRef>
          </c:cat>
          <c:val>
            <c:numRef>
              <c:f>'Roevin Spend by Area'!$B$2:$B$5</c:f>
              <c:numCache>
                <c:formatCode>"$"#,##0</c:formatCode>
                <c:ptCount val="4"/>
                <c:pt idx="0">
                  <c:v>7303257.9699999997</c:v>
                </c:pt>
                <c:pt idx="1">
                  <c:v>1706225.52</c:v>
                </c:pt>
                <c:pt idx="2">
                  <c:v>800296.21</c:v>
                </c:pt>
                <c:pt idx="3">
                  <c:v>265182.17</c:v>
                </c:pt>
              </c:numCache>
            </c:numRef>
          </c:val>
        </c:ser>
        <c:ser>
          <c:idx val="2"/>
          <c:order val="2"/>
          <c:tx>
            <c:strRef>
              <c:f>'Roevin Spend by Area'!#REF!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891 Horizon Major Projects</c:v>
                </c:pt>
                <c:pt idx="1">
                  <c:v>884 U2</c:v>
                </c:pt>
                <c:pt idx="2">
                  <c:v>889 Corp Supp, 887 TD &amp;886 HR</c:v>
                </c:pt>
                <c:pt idx="3">
                  <c:v>885 IL&amp;PC, 883 Mining, 882BP &amp; 864 Wolf Lake</c:v>
                </c:pt>
              </c:strCache>
            </c:strRef>
          </c:cat>
          <c:val>
            <c:numRef>
              <c:f>'Roevin Spend by Area'!#REF!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'Roevin Spend by Area'!#REF!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891 Horizon Major Projects</c:v>
                </c:pt>
                <c:pt idx="1">
                  <c:v>884 U2</c:v>
                </c:pt>
                <c:pt idx="2">
                  <c:v>889 Corp Supp, 887 TD &amp;886 HR</c:v>
                </c:pt>
                <c:pt idx="3">
                  <c:v>885 IL&amp;PC, 883 Mining, 882BP &amp; 864 Wolf Lake</c:v>
                </c:pt>
              </c:strCache>
            </c:strRef>
          </c:cat>
          <c:val>
            <c:numRef>
              <c:f>'Roevin Spend by Area'!#REF!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0"/>
          <c:tx>
            <c:strRef>
              <c:f>'Roevin Spend by Area'!#REF!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891 Horizon Major Projects</c:v>
                </c:pt>
                <c:pt idx="1">
                  <c:v>884 U2</c:v>
                </c:pt>
                <c:pt idx="2">
                  <c:v>889 Corp Supp, 887 TD &amp;886 HR</c:v>
                </c:pt>
                <c:pt idx="3">
                  <c:v>885 IL&amp;PC, 883 Mining, 882BP &amp; 864 Wolf Lake</c:v>
                </c:pt>
              </c:strCache>
            </c:strRef>
          </c:cat>
          <c:val>
            <c:numRef>
              <c:f>'Roevin Spend by Area'!#REF!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142874</xdr:rowOff>
    </xdr:from>
    <xdr:to>
      <xdr:col>13</xdr:col>
      <xdr:colOff>19050</xdr:colOff>
      <xdr:row>29</xdr:row>
      <xdr:rowOff>114299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114300</xdr:rowOff>
    </xdr:from>
    <xdr:to>
      <xdr:col>5</xdr:col>
      <xdr:colOff>1009651</xdr:colOff>
      <xdr:row>29</xdr:row>
      <xdr:rowOff>83820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644192</xdr:colOff>
      <xdr:row>11</xdr:row>
      <xdr:rowOff>12533</xdr:rowOff>
    </xdr:from>
    <xdr:to>
      <xdr:col>4</xdr:col>
      <xdr:colOff>140369</xdr:colOff>
      <xdr:row>29</xdr:row>
      <xdr:rowOff>150395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11" sqref="E11"/>
    </sheetView>
  </sheetViews>
  <sheetFormatPr defaultRowHeight="14.4" x14ac:dyDescent="0.3"/>
  <cols>
    <col min="1" max="1" width="17.6640625" customWidth="1"/>
  </cols>
  <sheetData>
    <row r="1" spans="1:9" x14ac:dyDescent="0.3">
      <c r="A1" s="10" t="s">
        <v>40</v>
      </c>
      <c r="B1" s="17" t="s">
        <v>4</v>
      </c>
      <c r="C1" s="17" t="s">
        <v>5</v>
      </c>
      <c r="D1" s="17" t="s">
        <v>6</v>
      </c>
      <c r="E1" s="17" t="s">
        <v>7</v>
      </c>
      <c r="F1" s="74" t="s">
        <v>65</v>
      </c>
      <c r="G1" s="2"/>
      <c r="H1" s="2"/>
      <c r="I1" s="2"/>
    </row>
    <row r="2" spans="1:9" x14ac:dyDescent="0.3">
      <c r="A2" s="11" t="s">
        <v>21</v>
      </c>
      <c r="B2" s="18"/>
      <c r="C2" s="18"/>
      <c r="D2" s="18"/>
      <c r="E2" s="18"/>
      <c r="F2" s="54"/>
      <c r="G2" s="2"/>
      <c r="H2" s="2"/>
      <c r="I2" s="2"/>
    </row>
    <row r="3" spans="1:9" x14ac:dyDescent="0.3">
      <c r="A3" s="12" t="s">
        <v>28</v>
      </c>
      <c r="B3" s="18"/>
      <c r="C3" s="18"/>
      <c r="D3" s="18"/>
      <c r="E3" s="18"/>
      <c r="F3" s="54"/>
      <c r="G3" s="2"/>
      <c r="H3" s="2"/>
      <c r="I3" s="2"/>
    </row>
    <row r="4" spans="1:9" x14ac:dyDescent="0.3">
      <c r="A4" s="12" t="s">
        <v>37</v>
      </c>
      <c r="B4" s="18">
        <v>0</v>
      </c>
      <c r="C4" s="18">
        <v>0</v>
      </c>
      <c r="D4" s="18"/>
      <c r="E4" s="18"/>
      <c r="F4" s="54">
        <v>0</v>
      </c>
      <c r="G4" s="2"/>
      <c r="H4" s="2"/>
      <c r="I4" s="2"/>
    </row>
    <row r="5" spans="1:9" x14ac:dyDescent="0.3">
      <c r="A5" s="12" t="s">
        <v>29</v>
      </c>
      <c r="B5" s="18">
        <v>0</v>
      </c>
      <c r="C5" s="18">
        <v>1</v>
      </c>
      <c r="D5" s="18"/>
      <c r="E5" s="18"/>
      <c r="F5" s="54">
        <v>1</v>
      </c>
      <c r="G5" s="2"/>
      <c r="H5" s="2"/>
      <c r="I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H9" sqref="H9"/>
    </sheetView>
  </sheetViews>
  <sheetFormatPr defaultColWidth="25.44140625" defaultRowHeight="10.199999999999999" x14ac:dyDescent="0.2"/>
  <cols>
    <col min="1" max="1" width="31" style="1" customWidth="1"/>
    <col min="2" max="2" width="22.44140625" style="1" customWidth="1"/>
    <col min="3" max="3" width="10.5546875" style="1" customWidth="1"/>
    <col min="4" max="4" width="8.6640625" style="1" customWidth="1"/>
    <col min="5" max="5" width="6.44140625" style="1" customWidth="1"/>
    <col min="6" max="6" width="6.109375" style="1" customWidth="1"/>
    <col min="7" max="7" width="6.33203125" style="1" customWidth="1"/>
    <col min="8" max="16384" width="25.44140625" style="1"/>
  </cols>
  <sheetData>
    <row r="1" spans="1:7" ht="11.25" x14ac:dyDescent="0.2">
      <c r="A1" s="21" t="s">
        <v>53</v>
      </c>
      <c r="B1" s="21" t="s">
        <v>0</v>
      </c>
      <c r="C1" s="21" t="s">
        <v>54</v>
      </c>
      <c r="D1" s="22" t="s">
        <v>4</v>
      </c>
      <c r="E1" s="23" t="s">
        <v>5</v>
      </c>
      <c r="F1" s="24" t="s">
        <v>6</v>
      </c>
      <c r="G1" s="25" t="s">
        <v>7</v>
      </c>
    </row>
    <row r="2" spans="1:7" ht="11.25" x14ac:dyDescent="0.2">
      <c r="A2" s="26"/>
      <c r="B2" s="27"/>
      <c r="C2" s="27"/>
      <c r="D2" s="27"/>
      <c r="E2" s="27"/>
      <c r="F2" s="27"/>
      <c r="G2" s="27"/>
    </row>
    <row r="3" spans="1:7" x14ac:dyDescent="0.2">
      <c r="A3" s="28" t="s">
        <v>26</v>
      </c>
      <c r="B3" s="29"/>
      <c r="C3" s="29"/>
      <c r="D3" s="30">
        <v>47</v>
      </c>
      <c r="E3" s="30">
        <v>87</v>
      </c>
      <c r="F3" s="31"/>
      <c r="G3" s="30"/>
    </row>
    <row r="4" spans="1:7" x14ac:dyDescent="0.2">
      <c r="A4" s="28" t="s">
        <v>67</v>
      </c>
      <c r="B4" s="29"/>
      <c r="C4" s="29"/>
      <c r="D4" s="30">
        <v>21</v>
      </c>
      <c r="E4" s="30">
        <v>63</v>
      </c>
      <c r="F4" s="31"/>
      <c r="G4" s="30"/>
    </row>
    <row r="5" spans="1:7" x14ac:dyDescent="0.2">
      <c r="A5" s="28" t="s">
        <v>66</v>
      </c>
      <c r="B5" s="29"/>
      <c r="C5" s="29"/>
      <c r="D5" s="30">
        <v>26</v>
      </c>
      <c r="E5" s="30">
        <v>24</v>
      </c>
      <c r="F5" s="31"/>
      <c r="G5" s="30"/>
    </row>
    <row r="6" spans="1:7" x14ac:dyDescent="0.2">
      <c r="A6" s="32" t="s">
        <v>8</v>
      </c>
      <c r="B6" s="29"/>
      <c r="C6" s="29"/>
      <c r="D6" s="33">
        <v>7</v>
      </c>
      <c r="E6" s="33">
        <v>3</v>
      </c>
      <c r="F6" s="34"/>
      <c r="G6" s="33"/>
    </row>
    <row r="7" spans="1:7" x14ac:dyDescent="0.2">
      <c r="A7" s="32" t="s">
        <v>68</v>
      </c>
      <c r="B7" s="29"/>
      <c r="C7" s="29"/>
      <c r="D7" s="33">
        <v>10</v>
      </c>
      <c r="E7" s="33">
        <v>2</v>
      </c>
      <c r="F7" s="34"/>
      <c r="G7" s="33"/>
    </row>
    <row r="8" spans="1:7" x14ac:dyDescent="0.2">
      <c r="A8" s="32" t="s">
        <v>9</v>
      </c>
      <c r="B8" s="29"/>
      <c r="C8" s="29"/>
      <c r="D8" s="33">
        <v>4</v>
      </c>
      <c r="E8" s="33">
        <v>4</v>
      </c>
      <c r="F8" s="34"/>
      <c r="G8" s="33"/>
    </row>
    <row r="9" spans="1:7" x14ac:dyDescent="0.2">
      <c r="A9" s="35" t="s">
        <v>10</v>
      </c>
      <c r="B9" s="29"/>
      <c r="C9" s="29"/>
      <c r="D9" s="36">
        <v>7</v>
      </c>
      <c r="E9" s="36">
        <v>3</v>
      </c>
      <c r="F9" s="37"/>
      <c r="G9" s="36"/>
    </row>
    <row r="10" spans="1:7" x14ac:dyDescent="0.2">
      <c r="A10" s="35" t="s">
        <v>11</v>
      </c>
      <c r="B10" s="29"/>
      <c r="C10" s="29"/>
      <c r="D10" s="36">
        <v>4</v>
      </c>
      <c r="E10" s="38"/>
      <c r="F10" s="39"/>
      <c r="G10" s="40"/>
    </row>
    <row r="11" spans="1:7" hidden="1" x14ac:dyDescent="0.2">
      <c r="A11" s="41" t="s">
        <v>12</v>
      </c>
      <c r="B11" s="29"/>
      <c r="C11" s="29"/>
      <c r="D11" s="36">
        <v>2</v>
      </c>
      <c r="E11" s="38"/>
      <c r="F11" s="39"/>
      <c r="G11" s="40"/>
    </row>
    <row r="12" spans="1:7" hidden="1" x14ac:dyDescent="0.2">
      <c r="A12" s="41" t="s">
        <v>30</v>
      </c>
      <c r="B12" s="29"/>
      <c r="C12" s="29"/>
      <c r="D12" s="36">
        <v>1</v>
      </c>
      <c r="E12" s="38"/>
      <c r="F12" s="39"/>
      <c r="G12" s="40"/>
    </row>
    <row r="13" spans="1:7" ht="11.25" customHeight="1" x14ac:dyDescent="0.2">
      <c r="A13" s="41" t="s">
        <v>55</v>
      </c>
      <c r="B13" s="29"/>
      <c r="C13" s="29"/>
      <c r="D13" s="36">
        <v>1</v>
      </c>
      <c r="E13" s="38"/>
      <c r="F13" s="39"/>
      <c r="G13" s="40"/>
    </row>
    <row r="14" spans="1:7" x14ac:dyDescent="0.2">
      <c r="A14" s="27" t="s">
        <v>3</v>
      </c>
      <c r="B14" s="42"/>
      <c r="C14" s="42"/>
      <c r="D14" s="42"/>
      <c r="E14" s="42"/>
      <c r="F14" s="42"/>
      <c r="G14" s="42"/>
    </row>
    <row r="15" spans="1:7" x14ac:dyDescent="0.2">
      <c r="A15" s="43" t="s">
        <v>36</v>
      </c>
      <c r="B15" s="44">
        <v>42502</v>
      </c>
      <c r="C15" s="45" t="s">
        <v>13</v>
      </c>
      <c r="D15" s="22" t="s">
        <v>13</v>
      </c>
      <c r="E15" s="46"/>
      <c r="F15" s="47"/>
      <c r="G15" s="48"/>
    </row>
    <row r="16" spans="1:7" x14ac:dyDescent="0.2">
      <c r="A16" s="43" t="s">
        <v>56</v>
      </c>
      <c r="B16" s="29" t="s">
        <v>57</v>
      </c>
      <c r="C16" s="49">
        <v>42502</v>
      </c>
      <c r="D16" s="22" t="s">
        <v>58</v>
      </c>
      <c r="E16" s="46"/>
      <c r="F16" s="47"/>
      <c r="G16" s="48"/>
    </row>
    <row r="17" spans="1:7" ht="20.399999999999999" x14ac:dyDescent="0.2">
      <c r="A17" s="43" t="s">
        <v>16</v>
      </c>
      <c r="B17" s="29" t="s">
        <v>18</v>
      </c>
      <c r="C17" s="45" t="s">
        <v>59</v>
      </c>
      <c r="D17" s="22" t="s">
        <v>59</v>
      </c>
      <c r="E17" s="46"/>
      <c r="F17" s="47"/>
      <c r="G17" s="48"/>
    </row>
    <row r="18" spans="1:7" x14ac:dyDescent="0.2">
      <c r="A18" s="27" t="s">
        <v>15</v>
      </c>
      <c r="B18" s="42"/>
      <c r="C18" s="42"/>
      <c r="D18" s="42"/>
      <c r="E18" s="42"/>
      <c r="F18" s="42"/>
      <c r="G18" s="42"/>
    </row>
    <row r="19" spans="1:7" ht="40.799999999999997" x14ac:dyDescent="0.2">
      <c r="A19" s="50" t="s">
        <v>2</v>
      </c>
      <c r="B19" s="29" t="s">
        <v>27</v>
      </c>
      <c r="C19" s="29" t="s">
        <v>23</v>
      </c>
      <c r="D19" s="22" t="s">
        <v>23</v>
      </c>
      <c r="E19" s="23"/>
      <c r="F19" s="24"/>
      <c r="G19" s="25"/>
    </row>
    <row r="20" spans="1:7" ht="40.799999999999997" x14ac:dyDescent="0.2">
      <c r="A20" s="50" t="s">
        <v>19</v>
      </c>
      <c r="B20" s="29" t="s">
        <v>20</v>
      </c>
      <c r="C20" s="29" t="s">
        <v>60</v>
      </c>
      <c r="D20" s="22" t="s">
        <v>61</v>
      </c>
      <c r="E20" s="46"/>
      <c r="F20" s="47"/>
      <c r="G20" s="48"/>
    </row>
    <row r="21" spans="1:7" x14ac:dyDescent="0.2">
      <c r="A21" s="43" t="s">
        <v>24</v>
      </c>
      <c r="B21" s="29" t="s">
        <v>14</v>
      </c>
      <c r="C21" s="45">
        <v>1</v>
      </c>
      <c r="D21" s="22"/>
      <c r="E21" s="46"/>
      <c r="F21" s="47"/>
      <c r="G21" s="48"/>
    </row>
    <row r="22" spans="1:7" x14ac:dyDescent="0.2">
      <c r="A22" s="43" t="s">
        <v>25</v>
      </c>
      <c r="B22" s="29" t="s">
        <v>14</v>
      </c>
      <c r="C22" s="45">
        <v>1</v>
      </c>
      <c r="D22" s="22"/>
      <c r="E22" s="46"/>
      <c r="F22" s="47"/>
      <c r="G22" s="48"/>
    </row>
    <row r="23" spans="1:7" x14ac:dyDescent="0.2">
      <c r="A23" s="27" t="s">
        <v>1</v>
      </c>
      <c r="B23" s="42"/>
      <c r="C23" s="42"/>
      <c r="D23" s="42"/>
      <c r="E23" s="42"/>
      <c r="F23" s="42"/>
      <c r="G23" s="42"/>
    </row>
    <row r="24" spans="1:7" ht="20.399999999999999" x14ac:dyDescent="0.2">
      <c r="A24" s="50" t="s">
        <v>21</v>
      </c>
      <c r="B24" s="29" t="s">
        <v>22</v>
      </c>
      <c r="C24" s="29" t="s">
        <v>17</v>
      </c>
      <c r="D24" s="51"/>
      <c r="E24" s="46"/>
      <c r="F24" s="47"/>
      <c r="G24" s="48"/>
    </row>
    <row r="25" spans="1:7" x14ac:dyDescent="0.2">
      <c r="A25" s="50" t="s">
        <v>28</v>
      </c>
      <c r="B25" s="29"/>
      <c r="C25" s="29">
        <v>0</v>
      </c>
      <c r="D25" s="51"/>
      <c r="E25" s="46"/>
      <c r="F25" s="47"/>
      <c r="G25" s="48"/>
    </row>
    <row r="26" spans="1:7" x14ac:dyDescent="0.2">
      <c r="A26" s="50" t="s">
        <v>62</v>
      </c>
      <c r="B26" s="29"/>
      <c r="C26" s="29">
        <v>0</v>
      </c>
      <c r="D26" s="51">
        <v>0</v>
      </c>
      <c r="E26" s="46">
        <v>0</v>
      </c>
      <c r="F26" s="47"/>
      <c r="G26" s="48"/>
    </row>
    <row r="27" spans="1:7" x14ac:dyDescent="0.2">
      <c r="A27" s="50" t="s">
        <v>29</v>
      </c>
      <c r="B27" s="29"/>
      <c r="C27" s="29">
        <v>0</v>
      </c>
      <c r="D27" s="51">
        <v>0</v>
      </c>
      <c r="E27" s="46">
        <v>0.01</v>
      </c>
      <c r="F27" s="47"/>
      <c r="G27" s="48"/>
    </row>
    <row r="28" spans="1:7" x14ac:dyDescent="0.2">
      <c r="A28" s="52" t="s">
        <v>14</v>
      </c>
      <c r="B28" s="42"/>
      <c r="C28" s="42"/>
      <c r="D28" s="42"/>
      <c r="E28" s="42"/>
      <c r="F28" s="42"/>
      <c r="G28" s="42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K12" sqref="K12"/>
    </sheetView>
  </sheetViews>
  <sheetFormatPr defaultRowHeight="14.4" x14ac:dyDescent="0.3"/>
  <cols>
    <col min="1" max="1" width="27.88671875" customWidth="1"/>
    <col min="2" max="5" width="5" customWidth="1"/>
  </cols>
  <sheetData>
    <row r="1" spans="1:5" x14ac:dyDescent="0.3">
      <c r="A1" s="60" t="s">
        <v>64</v>
      </c>
      <c r="B1" s="60" t="s">
        <v>4</v>
      </c>
      <c r="C1" s="60" t="s">
        <v>5</v>
      </c>
      <c r="D1" s="60" t="s">
        <v>6</v>
      </c>
      <c r="E1" s="60" t="s">
        <v>7</v>
      </c>
    </row>
    <row r="2" spans="1:5" s="1" customFormat="1" ht="10.199999999999999" customHeight="1" x14ac:dyDescent="0.2">
      <c r="A2" s="28" t="s">
        <v>26</v>
      </c>
      <c r="B2" s="9"/>
      <c r="C2" s="9"/>
      <c r="D2" s="9"/>
      <c r="E2" s="9"/>
    </row>
    <row r="3" spans="1:5" s="1" customFormat="1" ht="10.199999999999999" x14ac:dyDescent="0.2">
      <c r="A3" s="28" t="s">
        <v>31</v>
      </c>
      <c r="B3" s="9"/>
      <c r="C3" s="9"/>
      <c r="D3" s="9"/>
      <c r="E3" s="9"/>
    </row>
    <row r="4" spans="1:5" s="1" customFormat="1" ht="10.199999999999999" x14ac:dyDescent="0.2">
      <c r="A4" s="28" t="s">
        <v>33</v>
      </c>
      <c r="B4" s="9">
        <v>9</v>
      </c>
      <c r="C4" s="9">
        <v>20</v>
      </c>
      <c r="D4" s="9"/>
      <c r="E4" s="9"/>
    </row>
    <row r="5" spans="1:5" s="1" customFormat="1" ht="10.199999999999999" x14ac:dyDescent="0.2">
      <c r="A5" s="28" t="s">
        <v>32</v>
      </c>
      <c r="B5" s="9">
        <v>12</v>
      </c>
      <c r="C5" s="9">
        <v>43</v>
      </c>
      <c r="D5" s="9"/>
      <c r="E5" s="9"/>
    </row>
    <row r="6" spans="1:5" s="1" customFormat="1" ht="10.199999999999999" x14ac:dyDescent="0.2">
      <c r="A6" s="28" t="s">
        <v>35</v>
      </c>
      <c r="B6" s="9"/>
      <c r="C6" s="9"/>
      <c r="D6" s="9"/>
      <c r="E6" s="9"/>
    </row>
    <row r="7" spans="1:5" s="1" customFormat="1" ht="10.199999999999999" x14ac:dyDescent="0.2">
      <c r="A7" s="28" t="s">
        <v>33</v>
      </c>
      <c r="B7" s="9">
        <v>12</v>
      </c>
      <c r="C7" s="9">
        <v>11</v>
      </c>
      <c r="D7" s="9"/>
      <c r="E7" s="9"/>
    </row>
    <row r="8" spans="1:5" s="1" customFormat="1" ht="10.199999999999999" x14ac:dyDescent="0.2">
      <c r="A8" s="28" t="s">
        <v>32</v>
      </c>
      <c r="B8" s="9">
        <v>14</v>
      </c>
      <c r="C8" s="9">
        <v>13</v>
      </c>
      <c r="D8" s="9"/>
      <c r="E8" s="9"/>
    </row>
    <row r="9" spans="1:5" s="1" customFormat="1" ht="10.199999999999999" x14ac:dyDescent="0.2">
      <c r="A9" s="28" t="s">
        <v>34</v>
      </c>
      <c r="B9" s="9">
        <v>0</v>
      </c>
      <c r="C9" s="9">
        <v>0</v>
      </c>
      <c r="D9" s="9"/>
      <c r="E9" s="9"/>
    </row>
    <row r="10" spans="1:5" s="1" customFormat="1" ht="10.199999999999999" x14ac:dyDescent="0.2">
      <c r="A10" s="32" t="s">
        <v>8</v>
      </c>
      <c r="B10" s="9">
        <v>7</v>
      </c>
      <c r="C10" s="9">
        <v>3</v>
      </c>
      <c r="D10" s="9"/>
      <c r="E10" s="9"/>
    </row>
    <row r="11" spans="1:5" s="1" customFormat="1" ht="10.199999999999999" x14ac:dyDescent="0.2">
      <c r="A11" s="32" t="s">
        <v>9</v>
      </c>
      <c r="B11" s="9"/>
      <c r="C11" s="9"/>
      <c r="D11" s="9"/>
      <c r="E11" s="9"/>
    </row>
    <row r="12" spans="1:5" s="1" customFormat="1" ht="10.199999999999999" x14ac:dyDescent="0.2">
      <c r="A12" s="35" t="s">
        <v>10</v>
      </c>
      <c r="B12" s="9"/>
      <c r="C12" s="9"/>
      <c r="D12" s="9"/>
      <c r="E12" s="9"/>
    </row>
    <row r="13" spans="1:5" s="1" customFormat="1" ht="10.199999999999999" x14ac:dyDescent="0.2">
      <c r="A13" s="35" t="s">
        <v>11</v>
      </c>
      <c r="B13" s="9">
        <v>4</v>
      </c>
      <c r="C13" s="9">
        <v>4</v>
      </c>
      <c r="D13" s="9"/>
      <c r="E13" s="9"/>
    </row>
    <row r="14" spans="1:5" s="1" customFormat="1" ht="9.6" customHeight="1" x14ac:dyDescent="0.2">
      <c r="A14" s="41" t="s">
        <v>12</v>
      </c>
      <c r="B14" s="9"/>
      <c r="C14" s="9"/>
      <c r="D14" s="9"/>
      <c r="E14" s="9"/>
    </row>
    <row r="15" spans="1:5" s="1" customFormat="1" ht="10.199999999999999" x14ac:dyDescent="0.2">
      <c r="A15" s="41" t="s">
        <v>30</v>
      </c>
      <c r="B15" s="9"/>
      <c r="C15" s="9"/>
      <c r="D15" s="9"/>
      <c r="E15" s="9"/>
    </row>
    <row r="16" spans="1:5" s="1" customFormat="1" ht="10.199999999999999" x14ac:dyDescent="0.2">
      <c r="A16" s="61" t="s">
        <v>38</v>
      </c>
      <c r="B16" s="9">
        <v>1</v>
      </c>
      <c r="C16" s="9">
        <v>1</v>
      </c>
      <c r="D16" s="9"/>
      <c r="E16" s="9"/>
    </row>
    <row r="18" spans="1:5" ht="27.6" x14ac:dyDescent="0.3">
      <c r="A18" s="53" t="s">
        <v>2</v>
      </c>
      <c r="B18" s="54"/>
      <c r="C18" s="54"/>
      <c r="D18" s="54"/>
      <c r="E18" s="54"/>
    </row>
    <row r="19" spans="1:5" x14ac:dyDescent="0.3">
      <c r="A19" s="53" t="s">
        <v>19</v>
      </c>
      <c r="B19" s="54"/>
      <c r="C19" s="54"/>
      <c r="D19" s="54"/>
      <c r="E19" s="54"/>
    </row>
    <row r="20" spans="1:5" x14ac:dyDescent="0.3">
      <c r="A20" s="55" t="s">
        <v>24</v>
      </c>
      <c r="B20" s="54"/>
      <c r="C20" s="54"/>
      <c r="D20" s="54"/>
      <c r="E20" s="54"/>
    </row>
    <row r="21" spans="1:5" x14ac:dyDescent="0.3">
      <c r="A21" s="55" t="s">
        <v>25</v>
      </c>
      <c r="B21" s="54"/>
      <c r="C21" s="54"/>
      <c r="D21" s="54"/>
      <c r="E21" s="5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Normal="100" workbookViewId="0">
      <selection activeCell="F13" sqref="F13"/>
    </sheetView>
  </sheetViews>
  <sheetFormatPr defaultRowHeight="14.4" x14ac:dyDescent="0.3"/>
  <cols>
    <col min="1" max="1" width="11" customWidth="1"/>
    <col min="2" max="2" width="10.44140625" customWidth="1"/>
    <col min="3" max="3" width="10.109375" customWidth="1"/>
    <col min="4" max="4" width="9.109375" customWidth="1"/>
    <col min="5" max="5" width="8.5546875" customWidth="1"/>
    <col min="6" max="6" width="26.44140625" customWidth="1"/>
    <col min="7" max="7" width="8.109375" customWidth="1"/>
    <col min="8" max="8" width="10.109375" customWidth="1"/>
    <col min="9" max="9" width="9.33203125" customWidth="1"/>
    <col min="10" max="10" width="9.5546875" customWidth="1"/>
    <col min="11" max="11" width="9.6640625" customWidth="1"/>
  </cols>
  <sheetData>
    <row r="1" spans="1:11" ht="15" x14ac:dyDescent="0.25">
      <c r="A1" s="62" t="s">
        <v>49</v>
      </c>
      <c r="B1" s="62"/>
      <c r="G1" s="62" t="s">
        <v>50</v>
      </c>
    </row>
    <row r="2" spans="1:11" x14ac:dyDescent="0.3">
      <c r="A2" s="7" t="s">
        <v>45</v>
      </c>
      <c r="B2" s="1"/>
      <c r="C2" s="1"/>
      <c r="D2" s="1"/>
      <c r="E2" s="1"/>
      <c r="G2" t="s">
        <v>14</v>
      </c>
    </row>
    <row r="3" spans="1:11" ht="15" x14ac:dyDescent="0.25">
      <c r="A3" s="8"/>
      <c r="B3" s="65">
        <v>2013</v>
      </c>
      <c r="C3" s="65">
        <v>2014</v>
      </c>
      <c r="D3" s="69">
        <v>2015</v>
      </c>
      <c r="E3" s="66">
        <v>2016</v>
      </c>
      <c r="F3" s="59"/>
      <c r="G3" s="65"/>
      <c r="H3" s="65">
        <v>2013</v>
      </c>
      <c r="I3" s="65">
        <v>2014</v>
      </c>
      <c r="J3" s="66">
        <v>2015</v>
      </c>
      <c r="K3" s="66">
        <v>2016</v>
      </c>
    </row>
    <row r="4" spans="1:11" x14ac:dyDescent="0.3">
      <c r="A4" s="9" t="s">
        <v>39</v>
      </c>
      <c r="B4" s="63">
        <v>13844020.33</v>
      </c>
      <c r="C4" s="63">
        <v>10074961.869999999</v>
      </c>
      <c r="D4" s="68">
        <v>5303213.97</v>
      </c>
      <c r="E4" s="64">
        <v>8198795.6399999997</v>
      </c>
      <c r="F4" s="73"/>
      <c r="G4" s="9" t="s">
        <v>39</v>
      </c>
      <c r="H4" s="63">
        <v>13844020.33</v>
      </c>
      <c r="I4" s="63">
        <v>10074961.869999999</v>
      </c>
      <c r="J4" s="64">
        <v>5303213.97</v>
      </c>
      <c r="K4" s="64">
        <v>8198339</v>
      </c>
    </row>
    <row r="5" spans="1:11" ht="15" x14ac:dyDescent="0.25">
      <c r="A5" s="9" t="s">
        <v>44</v>
      </c>
      <c r="B5" s="63">
        <v>355395.88</v>
      </c>
      <c r="C5" s="63">
        <v>1816327.78</v>
      </c>
      <c r="D5" s="68">
        <v>2053375.65</v>
      </c>
      <c r="E5" s="64">
        <v>1405628.05</v>
      </c>
      <c r="G5" s="9" t="s">
        <v>51</v>
      </c>
      <c r="H5" s="63">
        <v>355395.88</v>
      </c>
      <c r="I5" s="63">
        <v>1816327.78</v>
      </c>
      <c r="J5" s="64">
        <v>2053375.65</v>
      </c>
      <c r="K5" s="64">
        <v>1405628</v>
      </c>
    </row>
    <row r="6" spans="1:11" ht="15" x14ac:dyDescent="0.25">
      <c r="A6" s="19" t="s">
        <v>46</v>
      </c>
      <c r="B6" s="64">
        <v>493227.38</v>
      </c>
      <c r="C6" s="64">
        <v>1704709.49</v>
      </c>
      <c r="D6" s="68">
        <v>1843995.41</v>
      </c>
      <c r="E6" s="64">
        <v>2201544.64</v>
      </c>
      <c r="G6" s="19" t="s">
        <v>52</v>
      </c>
      <c r="H6" s="64">
        <v>493227.38</v>
      </c>
      <c r="I6" s="64">
        <v>1704709.49</v>
      </c>
      <c r="J6" s="64">
        <v>1843995.41</v>
      </c>
      <c r="K6" s="64">
        <v>2201545</v>
      </c>
    </row>
    <row r="7" spans="1:11" s="1" customFormat="1" ht="10.199999999999999" x14ac:dyDescent="0.2">
      <c r="A7" s="9"/>
      <c r="B7" s="70">
        <f>SUM(B4:B6)</f>
        <v>14692643.590000002</v>
      </c>
      <c r="C7" s="70">
        <f>SUM(C4:C6)</f>
        <v>13595999.139999999</v>
      </c>
      <c r="D7" s="70">
        <f>SUM(D4:D6)</f>
        <v>9200585.0299999993</v>
      </c>
      <c r="E7" s="70">
        <f>SUM(E4:E6)</f>
        <v>11805968.33</v>
      </c>
      <c r="G7" s="9"/>
      <c r="H7" s="70">
        <f>SUM(H4:H6)</f>
        <v>14692643.590000002</v>
      </c>
      <c r="I7" s="70">
        <f>SUM(I4:I6)</f>
        <v>13595999.139999999</v>
      </c>
      <c r="J7" s="70">
        <f>SUM(J4:J6)</f>
        <v>9200585.0299999993</v>
      </c>
      <c r="K7" s="70">
        <f>SUM(K4:K6)</f>
        <v>11805512</v>
      </c>
    </row>
    <row r="9" spans="1:11" x14ac:dyDescent="0.3">
      <c r="A9" s="8"/>
      <c r="B9" s="65">
        <v>2013</v>
      </c>
      <c r="C9" s="65">
        <v>2014</v>
      </c>
      <c r="D9" s="69">
        <v>2015</v>
      </c>
      <c r="E9" s="66">
        <v>2016</v>
      </c>
      <c r="G9" s="65"/>
      <c r="H9" s="65">
        <v>2013</v>
      </c>
      <c r="I9" s="65">
        <v>2014</v>
      </c>
      <c r="J9" s="66">
        <v>2015</v>
      </c>
      <c r="K9" s="66">
        <v>2016</v>
      </c>
    </row>
    <row r="10" spans="1:11" x14ac:dyDescent="0.3">
      <c r="A10" s="9" t="s">
        <v>39</v>
      </c>
      <c r="B10" s="71">
        <f>B4/B7</f>
        <v>0.94224162215589402</v>
      </c>
      <c r="C10" s="71">
        <f>C4/C7</f>
        <v>0.74102401495150438</v>
      </c>
      <c r="D10" s="71">
        <f>D4/D7</f>
        <v>0.57639964770805452</v>
      </c>
      <c r="E10" s="71">
        <f>E4/E7</f>
        <v>0.69446193745634077</v>
      </c>
      <c r="G10" s="9" t="s">
        <v>39</v>
      </c>
      <c r="H10" s="71">
        <f>H4/H7</f>
        <v>0.94224162215589402</v>
      </c>
      <c r="I10" s="71">
        <f>I4/I7</f>
        <v>0.74102401495150438</v>
      </c>
      <c r="J10" s="71">
        <f>J4/J7</f>
        <v>0.57639964770805452</v>
      </c>
      <c r="K10" s="71">
        <f>K4/K7</f>
        <v>0.69445010093590176</v>
      </c>
    </row>
    <row r="11" spans="1:11" x14ac:dyDescent="0.3">
      <c r="A11" s="9" t="s">
        <v>44</v>
      </c>
      <c r="B11" s="71">
        <f>B5/B7</f>
        <v>2.418869537146378E-2</v>
      </c>
      <c r="C11" s="71">
        <f>C5/C7</f>
        <v>0.1335928136871006</v>
      </c>
      <c r="D11" s="71">
        <f>D5/D7</f>
        <v>0.22317881344551849</v>
      </c>
      <c r="E11" s="71">
        <f>E5/E7</f>
        <v>0.11906080134301021</v>
      </c>
      <c r="G11" s="9" t="s">
        <v>51</v>
      </c>
      <c r="H11" s="71">
        <f>H5/H7</f>
        <v>2.418869537146378E-2</v>
      </c>
      <c r="I11" s="71">
        <f>I5/I7</f>
        <v>0.1335928136871006</v>
      </c>
      <c r="J11" s="71">
        <f>J5/J7</f>
        <v>0.22317881344551849</v>
      </c>
      <c r="K11" s="71">
        <f>K5/K7</f>
        <v>0.11906539928128487</v>
      </c>
    </row>
    <row r="12" spans="1:11" x14ac:dyDescent="0.3">
      <c r="A12" s="19" t="s">
        <v>46</v>
      </c>
      <c r="B12" s="72">
        <f>B6/B7</f>
        <v>3.3569682472642075E-2</v>
      </c>
      <c r="C12" s="72">
        <f>C6/C7</f>
        <v>0.12538317136139507</v>
      </c>
      <c r="D12" s="72">
        <f>D6/D7</f>
        <v>0.20042153884642702</v>
      </c>
      <c r="E12" s="72">
        <f>E6/E7</f>
        <v>0.18647726120064903</v>
      </c>
      <c r="G12" s="19" t="s">
        <v>52</v>
      </c>
      <c r="H12" s="72">
        <f>H6/H7</f>
        <v>3.3569682472642075E-2</v>
      </c>
      <c r="I12" s="72">
        <f>I6/I7</f>
        <v>0.12538317136139507</v>
      </c>
      <c r="J12" s="72">
        <f>J6/J7</f>
        <v>0.20042153884642702</v>
      </c>
      <c r="K12" s="72">
        <f>K6/K7</f>
        <v>0.18648449978281331</v>
      </c>
    </row>
    <row r="13" spans="1:11" x14ac:dyDescent="0.3">
      <c r="A13" s="9"/>
      <c r="B13" s="71">
        <f>SUM(B10:B12)</f>
        <v>0.99999999999999978</v>
      </c>
      <c r="C13" s="71">
        <f>SUM(C10:C12)</f>
        <v>1</v>
      </c>
      <c r="D13" s="71">
        <f>SUM(D10:D12)</f>
        <v>1</v>
      </c>
      <c r="E13" s="71">
        <f>SUM(E10:E12)</f>
        <v>1</v>
      </c>
      <c r="G13" s="9"/>
      <c r="H13" s="71">
        <f>SUM(H10:H12)</f>
        <v>0.99999999999999978</v>
      </c>
      <c r="I13" s="71">
        <f>SUM(I10:I12)</f>
        <v>1</v>
      </c>
      <c r="J13" s="71">
        <f>SUM(J10:J12)</f>
        <v>1</v>
      </c>
      <c r="K13" s="71">
        <f>SUM(K10:K12)</f>
        <v>1</v>
      </c>
    </row>
  </sheetData>
  <pageMargins left="0.7" right="0.7" top="0.75" bottom="0.75" header="0.3" footer="0.3"/>
  <pageSetup scale="7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76" zoomScaleNormal="76" workbookViewId="0">
      <selection sqref="A1:E5"/>
    </sheetView>
  </sheetViews>
  <sheetFormatPr defaultRowHeight="14.4" x14ac:dyDescent="0.3"/>
  <cols>
    <col min="1" max="1" width="27.88671875" customWidth="1"/>
    <col min="2" max="3" width="12" customWidth="1"/>
    <col min="4" max="4" width="18.5546875" customWidth="1"/>
    <col min="5" max="5" width="15.21875" customWidth="1"/>
    <col min="6" max="6" width="12.109375" customWidth="1"/>
    <col min="7" max="7" width="15.33203125" customWidth="1"/>
  </cols>
  <sheetData>
    <row r="1" spans="1:7" s="15" customFormat="1" ht="48" customHeight="1" x14ac:dyDescent="0.25">
      <c r="A1" s="67" t="s">
        <v>41</v>
      </c>
      <c r="B1" s="14">
        <v>2014</v>
      </c>
      <c r="C1" s="57">
        <v>2015</v>
      </c>
      <c r="D1" s="57">
        <v>2016</v>
      </c>
      <c r="E1" s="14" t="s">
        <v>63</v>
      </c>
    </row>
    <row r="2" spans="1:7" s="15" customFormat="1" ht="15" x14ac:dyDescent="0.25">
      <c r="A2" s="16" t="s">
        <v>42</v>
      </c>
      <c r="B2" s="20">
        <v>7303257.9699999997</v>
      </c>
      <c r="C2" s="58">
        <v>4315812.12</v>
      </c>
      <c r="D2" s="58">
        <v>3631095.64</v>
      </c>
      <c r="E2" s="20">
        <f>SUM(B2:D2)</f>
        <v>15250165.73</v>
      </c>
    </row>
    <row r="3" spans="1:7" s="15" customFormat="1" ht="15" x14ac:dyDescent="0.25">
      <c r="A3" s="16" t="s">
        <v>43</v>
      </c>
      <c r="B3" s="20">
        <v>1706225.52</v>
      </c>
      <c r="C3" s="58">
        <v>413545.74</v>
      </c>
      <c r="D3" s="58">
        <v>1007529</v>
      </c>
      <c r="E3" s="20">
        <f>SUM(B3:D3)</f>
        <v>3127300.26</v>
      </c>
    </row>
    <row r="4" spans="1:7" s="15" customFormat="1" ht="29.25" customHeight="1" x14ac:dyDescent="0.25">
      <c r="A4" s="16" t="s">
        <v>47</v>
      </c>
      <c r="B4" s="20">
        <v>800296.21</v>
      </c>
      <c r="C4" s="58">
        <v>307142.56</v>
      </c>
      <c r="D4" s="58">
        <v>3321475</v>
      </c>
      <c r="E4" s="20">
        <f>SUM(B4:D4)</f>
        <v>4428913.7699999996</v>
      </c>
    </row>
    <row r="5" spans="1:7" s="15" customFormat="1" ht="30.75" customHeight="1" x14ac:dyDescent="0.3">
      <c r="A5" s="16" t="s">
        <v>48</v>
      </c>
      <c r="B5" s="20">
        <v>265182.17</v>
      </c>
      <c r="C5" s="58">
        <v>266713</v>
      </c>
      <c r="D5" s="58">
        <v>238696</v>
      </c>
      <c r="E5" s="20">
        <f>SUM(B5:D5)</f>
        <v>770591.16999999993</v>
      </c>
      <c r="G5" s="56"/>
    </row>
    <row r="6" spans="1:7" ht="27" customHeight="1" x14ac:dyDescent="0.3">
      <c r="A6" s="6"/>
      <c r="B6" s="5"/>
      <c r="C6" s="5"/>
      <c r="D6" s="5">
        <f>SUM(D2:D5)</f>
        <v>8198795.6400000006</v>
      </c>
      <c r="E6" s="3"/>
      <c r="F6" s="3"/>
      <c r="G6" s="4"/>
    </row>
    <row r="28" spans="1:5" x14ac:dyDescent="0.3">
      <c r="A28" s="13"/>
      <c r="B28" s="14"/>
      <c r="C28" s="14"/>
      <c r="D28" s="14"/>
      <c r="E28" s="14"/>
    </row>
    <row r="29" spans="1:5" x14ac:dyDescent="0.3">
      <c r="A29" s="15"/>
      <c r="B29" s="20"/>
      <c r="C29" s="20"/>
      <c r="D29" s="20"/>
      <c r="E29" s="20"/>
    </row>
    <row r="30" spans="1:5" x14ac:dyDescent="0.3">
      <c r="A30" s="15"/>
      <c r="B30" s="20"/>
      <c r="C30" s="20"/>
      <c r="D30" s="20"/>
      <c r="E30" s="20"/>
    </row>
    <row r="31" spans="1:5" x14ac:dyDescent="0.3">
      <c r="A31" s="15"/>
      <c r="B31" s="20"/>
      <c r="C31" s="20"/>
      <c r="D31" s="20"/>
      <c r="E31" s="20"/>
    </row>
    <row r="32" spans="1:5" x14ac:dyDescent="0.3">
      <c r="A32" s="16"/>
      <c r="B32" s="20"/>
      <c r="C32" s="20"/>
      <c r="D32" s="20"/>
      <c r="E32" s="20"/>
    </row>
  </sheetData>
  <pageMargins left="0.7" right="0.7" top="0.75" bottom="0.75" header="0.3" footer="0.3"/>
  <pageSetup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4.4" x14ac:dyDescent="0.3"/>
  <cols>
    <col min="1" max="2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Safety Compliance</vt:lpstr>
      <vt:lpstr>Vendor Scorecard</vt:lpstr>
      <vt:lpstr>Specifics</vt:lpstr>
      <vt:lpstr>Cost Allocation</vt:lpstr>
      <vt:lpstr>Roevin Spend by Area</vt:lpstr>
      <vt:lpstr>Sheet1</vt:lpstr>
      <vt:lpstr>'Cost Allocation'!Print_Area</vt:lpstr>
      <vt:lpstr>'Roevin Spend by Area'!Print_Area</vt:lpstr>
      <vt:lpstr>Specifics!Print_Area</vt:lpstr>
    </vt:vector>
  </TitlesOfParts>
  <Company>Supply Chain Cowboy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Scorecard</dc:title>
  <dc:creator>Alex Fuller</dc:creator>
  <cp:lastModifiedBy>LoretaS</cp:lastModifiedBy>
  <cp:lastPrinted>2016-05-04T18:57:18Z</cp:lastPrinted>
  <dcterms:created xsi:type="dcterms:W3CDTF">2013-11-13T19:28:24Z</dcterms:created>
  <dcterms:modified xsi:type="dcterms:W3CDTF">2017-02-03T18:05:57Z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