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45" windowWidth="24000" windowHeight="4710"/>
  </bookViews>
  <sheets>
    <sheet name="SRM " sheetId="3" r:id="rId1"/>
    <sheet name="Input - Safety Data" sheetId="4" r:id="rId2"/>
    <sheet name="Input - Operational Raw Data" sheetId="6" r:id="rId3"/>
    <sheet name="Output - Safety &amp; Ops" sheetId="2" r:id="rId4"/>
    <sheet name="Cost Savings &amp; Avoidance" sheetId="5" r:id="rId5"/>
    <sheet name="2015 - Wolf Lake" sheetId="7" r:id="rId6"/>
    <sheet name="2016 - Wolf Lake" sheetId="8" r:id="rId7"/>
    <sheet name="2017 - Wolf Lake" sheetId="13" r:id="rId8"/>
    <sheet name="2018 YTD - Wolf Lake" sheetId="14" r:id="rId9"/>
    <sheet name="Spend Chart" sheetId="11" r:id="rId10"/>
    <sheet name="CS and CA Definitions " sheetId="12" r:id="rId11"/>
    <sheet name="Logos" sheetId="1" state="hidden" r:id="rId12"/>
  </sheets>
  <definedNames>
    <definedName name="_xlnm.Print_Area" localSheetId="0">'SRM '!$A$1:$AA$53</definedName>
  </definedNames>
  <calcPr calcId="145621"/>
</workbook>
</file>

<file path=xl/calcChain.xml><?xml version="1.0" encoding="utf-8"?>
<calcChain xmlns="http://schemas.openxmlformats.org/spreadsheetml/2006/main">
  <c r="D43" i="2" l="1"/>
  <c r="D13" i="2"/>
  <c r="D12" i="2"/>
  <c r="C13" i="2"/>
  <c r="C12" i="2"/>
  <c r="D9" i="2"/>
  <c r="C9" i="2"/>
  <c r="F35" i="6"/>
  <c r="F34" i="6"/>
  <c r="F22" i="6"/>
  <c r="F23" i="6"/>
  <c r="F24" i="6"/>
  <c r="F25" i="6"/>
  <c r="F26" i="6"/>
  <c r="F27" i="6"/>
  <c r="F28" i="6"/>
  <c r="F29" i="6"/>
  <c r="F30" i="6"/>
  <c r="F31" i="6"/>
  <c r="F32" i="6"/>
  <c r="F21" i="6"/>
  <c r="B44" i="4"/>
  <c r="C44" i="4"/>
  <c r="B21" i="4"/>
  <c r="C21" i="4"/>
  <c r="D13" i="11" l="1"/>
  <c r="E13" i="11"/>
  <c r="F13" i="11"/>
  <c r="C13" i="11"/>
  <c r="H88" i="2" l="1"/>
  <c r="H38" i="3" s="1"/>
  <c r="H87" i="2"/>
  <c r="H37" i="3" s="1"/>
  <c r="H86" i="2"/>
  <c r="H36" i="3" s="1"/>
  <c r="H85" i="2"/>
  <c r="H35" i="3" s="1"/>
  <c r="H84" i="2"/>
  <c r="H34" i="3" s="1"/>
  <c r="H83" i="2"/>
  <c r="H33" i="3" s="1"/>
  <c r="H82" i="2"/>
  <c r="H32" i="3" s="1"/>
  <c r="H81" i="2"/>
  <c r="H31" i="3" s="1"/>
  <c r="G88" i="2"/>
  <c r="G38" i="3" s="1"/>
  <c r="G87" i="2"/>
  <c r="G37" i="3" s="1"/>
  <c r="G86" i="2"/>
  <c r="G36" i="3" s="1"/>
  <c r="G85" i="2"/>
  <c r="G35" i="3" s="1"/>
  <c r="G84" i="2"/>
  <c r="G34" i="3" s="1"/>
  <c r="G83" i="2"/>
  <c r="G33" i="3" s="1"/>
  <c r="G82" i="2"/>
  <c r="G32" i="3" s="1"/>
  <c r="G81" i="2"/>
  <c r="G31" i="3" s="1"/>
  <c r="F27" i="2"/>
  <c r="D21" i="3"/>
  <c r="F21" i="3"/>
  <c r="G21" i="3"/>
  <c r="D22" i="3"/>
  <c r="F22" i="3"/>
  <c r="G22" i="3"/>
  <c r="D23" i="3"/>
  <c r="F23" i="3"/>
  <c r="G23" i="3"/>
  <c r="D24" i="3"/>
  <c r="F24" i="3"/>
  <c r="D25" i="3"/>
  <c r="F25" i="3"/>
  <c r="G25" i="3"/>
  <c r="D26" i="3"/>
  <c r="F26" i="3"/>
  <c r="D27" i="3"/>
  <c r="F27" i="3"/>
  <c r="G27" i="3"/>
  <c r="D28" i="3"/>
  <c r="F28" i="3"/>
  <c r="G28" i="3"/>
  <c r="C22" i="3"/>
  <c r="C23" i="3"/>
  <c r="C24" i="3"/>
  <c r="C25" i="3"/>
  <c r="C26" i="3"/>
  <c r="C27" i="3"/>
  <c r="C28" i="3"/>
  <c r="C21" i="3"/>
  <c r="C13" i="3"/>
  <c r="D13" i="3"/>
  <c r="F13" i="3"/>
  <c r="C14" i="3"/>
  <c r="D14" i="3"/>
  <c r="F14" i="3"/>
  <c r="C15" i="3"/>
  <c r="D15" i="3"/>
  <c r="F15" i="3"/>
  <c r="C16" i="3"/>
  <c r="D16" i="3"/>
  <c r="F16" i="3"/>
  <c r="C17" i="3"/>
  <c r="D17" i="3"/>
  <c r="F17" i="3"/>
  <c r="C18" i="3"/>
  <c r="D18" i="3"/>
  <c r="F18" i="3"/>
  <c r="C19" i="3"/>
  <c r="D19" i="3"/>
  <c r="F19" i="3"/>
  <c r="D12" i="3"/>
  <c r="F12" i="3"/>
  <c r="C12" i="3"/>
  <c r="E42" i="14"/>
  <c r="E40" i="14"/>
  <c r="E28" i="14"/>
  <c r="E56" i="13"/>
  <c r="E54" i="13"/>
  <c r="E39" i="13"/>
  <c r="D26" i="5" l="1"/>
  <c r="E26" i="5"/>
  <c r="D27" i="5"/>
  <c r="E27" i="5"/>
  <c r="D28" i="5"/>
  <c r="E28" i="5"/>
  <c r="D29" i="5"/>
  <c r="E29" i="5"/>
  <c r="D30" i="5"/>
  <c r="E30" i="5"/>
  <c r="D31" i="5"/>
  <c r="E31" i="5"/>
  <c r="D32" i="5"/>
  <c r="E32" i="5"/>
  <c r="D33" i="5"/>
  <c r="E33" i="5"/>
  <c r="E25" i="5"/>
  <c r="D25" i="5"/>
  <c r="F6" i="5"/>
  <c r="F7" i="5"/>
  <c r="F8" i="5"/>
  <c r="F10" i="5"/>
  <c r="F11" i="5"/>
  <c r="F12" i="5"/>
  <c r="F13" i="5"/>
  <c r="F14" i="5"/>
  <c r="F15" i="5"/>
  <c r="F16" i="5"/>
  <c r="F17" i="5"/>
  <c r="F5" i="5"/>
  <c r="E9" i="5"/>
  <c r="D9" i="5"/>
  <c r="J88" i="2"/>
  <c r="J38" i="3" s="1"/>
  <c r="J87" i="2"/>
  <c r="J37" i="3" s="1"/>
  <c r="J86" i="2"/>
  <c r="J36" i="3" s="1"/>
  <c r="J85" i="2"/>
  <c r="J35" i="3" s="1"/>
  <c r="J84" i="2"/>
  <c r="J34" i="3" s="1"/>
  <c r="J83" i="2"/>
  <c r="J33" i="3" s="1"/>
  <c r="J82" i="2"/>
  <c r="J32" i="3" s="1"/>
  <c r="J81" i="2"/>
  <c r="J31" i="3" s="1"/>
  <c r="I88" i="2"/>
  <c r="I38" i="3" s="1"/>
  <c r="I87" i="2"/>
  <c r="I37" i="3" s="1"/>
  <c r="I86" i="2"/>
  <c r="I36" i="3" s="1"/>
  <c r="I85" i="2"/>
  <c r="I35" i="3" s="1"/>
  <c r="I84" i="2"/>
  <c r="I34" i="3" s="1"/>
  <c r="I83" i="2"/>
  <c r="I33" i="3" s="1"/>
  <c r="I82" i="2"/>
  <c r="I32" i="3" s="1"/>
  <c r="I81" i="2"/>
  <c r="I31" i="3" s="1"/>
  <c r="E57" i="6"/>
  <c r="F87" i="2" s="1"/>
  <c r="F37" i="3" s="1"/>
  <c r="F57" i="6"/>
  <c r="F88" i="2" s="1"/>
  <c r="F38" i="3" s="1"/>
  <c r="D57" i="6"/>
  <c r="F86" i="2" s="1"/>
  <c r="F36" i="3" s="1"/>
  <c r="D33" i="6"/>
  <c r="F81" i="2" s="1"/>
  <c r="F31" i="3" s="1"/>
  <c r="E33" i="6"/>
  <c r="F82" i="2" s="1"/>
  <c r="F32" i="3" s="1"/>
  <c r="H33" i="6"/>
  <c r="F85" i="2" s="1"/>
  <c r="F35" i="3" s="1"/>
  <c r="G33" i="6"/>
  <c r="F84" i="2" s="1"/>
  <c r="F34" i="3" s="1"/>
  <c r="E88" i="2"/>
  <c r="E38" i="3" s="1"/>
  <c r="E87" i="2"/>
  <c r="E37" i="3" s="1"/>
  <c r="E86" i="2"/>
  <c r="E36" i="3" s="1"/>
  <c r="E85" i="2"/>
  <c r="E35" i="3" s="1"/>
  <c r="E84" i="2"/>
  <c r="E34" i="3" s="1"/>
  <c r="E83" i="2"/>
  <c r="E33" i="3" s="1"/>
  <c r="E82" i="2"/>
  <c r="E32" i="3" s="1"/>
  <c r="E81" i="2"/>
  <c r="E31" i="3" s="1"/>
  <c r="D88" i="2"/>
  <c r="D38" i="3" s="1"/>
  <c r="D87" i="2"/>
  <c r="D37" i="3" s="1"/>
  <c r="D86" i="2"/>
  <c r="D36" i="3" s="1"/>
  <c r="D85" i="2"/>
  <c r="D35" i="3" s="1"/>
  <c r="D84" i="2"/>
  <c r="D34" i="3" s="1"/>
  <c r="D83" i="2"/>
  <c r="D33" i="3" s="1"/>
  <c r="D82" i="2"/>
  <c r="D32" i="3" s="1"/>
  <c r="D81" i="2"/>
  <c r="D31" i="3" s="1"/>
  <c r="F33" i="6" l="1"/>
  <c r="F83" i="2" s="1"/>
  <c r="F33" i="3" s="1"/>
  <c r="F9" i="5"/>
  <c r="G65" i="2"/>
  <c r="G66" i="2"/>
  <c r="G67" i="2"/>
  <c r="G24" i="3" s="1"/>
  <c r="G68" i="2"/>
  <c r="G69" i="2"/>
  <c r="G26" i="3" s="1"/>
  <c r="G70" i="2"/>
  <c r="G71" i="2"/>
  <c r="G64" i="2"/>
  <c r="G55" i="2"/>
  <c r="G13" i="3" s="1"/>
  <c r="G56" i="2"/>
  <c r="G14" i="3" s="1"/>
  <c r="G57" i="2"/>
  <c r="G15" i="3" s="1"/>
  <c r="G58" i="2"/>
  <c r="G16" i="3" s="1"/>
  <c r="G59" i="2"/>
  <c r="G17" i="3" s="1"/>
  <c r="G60" i="2"/>
  <c r="G18" i="3" s="1"/>
  <c r="G61" i="2"/>
  <c r="G19" i="3" s="1"/>
  <c r="G54" i="2"/>
  <c r="G12" i="3" s="1"/>
  <c r="F65" i="2"/>
  <c r="F66" i="2"/>
  <c r="F67" i="2"/>
  <c r="F68" i="2"/>
  <c r="F69" i="2"/>
  <c r="F70" i="2"/>
  <c r="F71" i="2"/>
  <c r="F64" i="2"/>
  <c r="F55" i="2"/>
  <c r="F56" i="2"/>
  <c r="F57" i="2"/>
  <c r="F58" i="2"/>
  <c r="F59" i="2"/>
  <c r="F60" i="2"/>
  <c r="F61" i="2"/>
  <c r="F54" i="2"/>
  <c r="D23" i="2"/>
  <c r="E23" i="2"/>
  <c r="F23" i="2"/>
  <c r="D24" i="2"/>
  <c r="E24" i="2"/>
  <c r="F24" i="2"/>
  <c r="D25" i="2"/>
  <c r="E25" i="2"/>
  <c r="F25" i="2"/>
  <c r="D26" i="2"/>
  <c r="E26" i="2"/>
  <c r="F26" i="2"/>
  <c r="D27" i="2"/>
  <c r="E27" i="2"/>
  <c r="C24" i="2"/>
  <c r="C25" i="2"/>
  <c r="C26" i="2"/>
  <c r="C27" i="2"/>
  <c r="C23" i="2"/>
  <c r="J8" i="6"/>
  <c r="H8" i="6" s="1"/>
  <c r="G24" i="2" s="1"/>
  <c r="J9" i="6"/>
  <c r="H9" i="6" s="1"/>
  <c r="G25" i="2" s="1"/>
  <c r="J10" i="6"/>
  <c r="H10" i="6" s="1"/>
  <c r="G26" i="2" s="1"/>
  <c r="J11" i="6"/>
  <c r="H11" i="6" s="1"/>
  <c r="G27" i="2" s="1"/>
  <c r="J7" i="6"/>
  <c r="H7" i="6" s="1"/>
  <c r="G23" i="2" s="1"/>
  <c r="D11" i="2"/>
  <c r="C11" i="2"/>
  <c r="D10" i="2"/>
  <c r="C10" i="2"/>
  <c r="D42" i="2"/>
  <c r="D41" i="2"/>
  <c r="Q64" i="4" l="1"/>
  <c r="E65" i="2" s="1"/>
  <c r="E22" i="3" s="1"/>
  <c r="Q65" i="4"/>
  <c r="E66" i="2" s="1"/>
  <c r="E23" i="3" s="1"/>
  <c r="Q66" i="4"/>
  <c r="E67" i="2" s="1"/>
  <c r="E24" i="3" s="1"/>
  <c r="Q67" i="4"/>
  <c r="E68" i="2" s="1"/>
  <c r="E25" i="3" s="1"/>
  <c r="Q68" i="4"/>
  <c r="E69" i="2" s="1"/>
  <c r="E26" i="3" s="1"/>
  <c r="Q69" i="4"/>
  <c r="E70" i="2" s="1"/>
  <c r="E27" i="3" s="1"/>
  <c r="Q70" i="4"/>
  <c r="E71" i="2" s="1"/>
  <c r="E28" i="3" s="1"/>
  <c r="Q72" i="4"/>
  <c r="Q63" i="4"/>
  <c r="E64" i="2" s="1"/>
  <c r="E21" i="3" s="1"/>
  <c r="Q54" i="4"/>
  <c r="E55" i="2" s="1"/>
  <c r="E13" i="3" s="1"/>
  <c r="Q55" i="4"/>
  <c r="E56" i="2" s="1"/>
  <c r="E14" i="3" s="1"/>
  <c r="Q56" i="4"/>
  <c r="E57" i="2" s="1"/>
  <c r="E15" i="3" s="1"/>
  <c r="Q57" i="4"/>
  <c r="E58" i="2" s="1"/>
  <c r="E16" i="3" s="1"/>
  <c r="Q58" i="4"/>
  <c r="E59" i="2" s="1"/>
  <c r="E17" i="3" s="1"/>
  <c r="Q59" i="4"/>
  <c r="E60" i="2" s="1"/>
  <c r="E18" i="3" s="1"/>
  <c r="Q60" i="4"/>
  <c r="E61" i="2" s="1"/>
  <c r="E19" i="3" s="1"/>
  <c r="Q53" i="4"/>
  <c r="E54" i="2" s="1"/>
  <c r="E12" i="3" s="1"/>
  <c r="E10" i="11" l="1"/>
  <c r="E14" i="11" s="1"/>
  <c r="D10" i="11"/>
  <c r="D14" i="11" s="1"/>
  <c r="C10" i="11"/>
  <c r="C14" i="11" s="1"/>
  <c r="G33" i="8"/>
  <c r="G17" i="8"/>
  <c r="G34" i="7"/>
  <c r="G16" i="7"/>
  <c r="F10" i="11" l="1"/>
  <c r="F14" i="11" s="1"/>
  <c r="D64" i="2"/>
  <c r="D65" i="2"/>
  <c r="C65" i="2"/>
  <c r="C64" i="2"/>
  <c r="M53" i="4"/>
  <c r="C67" i="2" l="1"/>
  <c r="D67" i="2"/>
  <c r="C68" i="2"/>
  <c r="D68" i="2"/>
  <c r="C61" i="2"/>
  <c r="D61" i="2"/>
  <c r="C69" i="2"/>
  <c r="D69" i="2"/>
  <c r="C70" i="2"/>
  <c r="D70" i="2"/>
  <c r="C71" i="2"/>
  <c r="D71" i="2"/>
  <c r="D66" i="2"/>
  <c r="C66" i="2"/>
  <c r="C55" i="2" l="1"/>
  <c r="D55" i="2"/>
  <c r="C56" i="2"/>
  <c r="D56" i="2"/>
  <c r="C57" i="2"/>
  <c r="D57" i="2"/>
  <c r="C58" i="2"/>
  <c r="D58" i="2"/>
  <c r="C59" i="2"/>
  <c r="D59" i="2"/>
  <c r="C60" i="2"/>
  <c r="D60" i="2"/>
  <c r="D54" i="2"/>
  <c r="C54" i="2"/>
  <c r="D8" i="2" l="1"/>
  <c r="D7" i="2"/>
  <c r="C8" i="2"/>
  <c r="C7" i="2"/>
</calcChain>
</file>

<file path=xl/sharedStrings.xml><?xml version="1.0" encoding="utf-8"?>
<sst xmlns="http://schemas.openxmlformats.org/spreadsheetml/2006/main" count="711" uniqueCount="281">
  <si>
    <t>TRIF</t>
  </si>
  <si>
    <t>TRIF and Exposure Hours</t>
  </si>
  <si>
    <t>Exposure Hours</t>
  </si>
  <si>
    <t>Quinn - Sub-contractors</t>
  </si>
  <si>
    <t>Quinn  - Staff</t>
  </si>
  <si>
    <t>Man-Hours</t>
  </si>
  <si>
    <t>Lost Time Incidents</t>
  </si>
  <si>
    <t>Recordable Medical Aid</t>
  </si>
  <si>
    <t>First Aid</t>
  </si>
  <si>
    <t>Near Hit/Near miss</t>
  </si>
  <si>
    <t>Modified Work</t>
  </si>
  <si>
    <t>Environmental Events</t>
  </si>
  <si>
    <t>Off the Job Injury/Illness</t>
  </si>
  <si>
    <t>Safety Meetings</t>
  </si>
  <si>
    <t>Work Site Inspections</t>
  </si>
  <si>
    <t>Pre-Task Analysis Cards</t>
  </si>
  <si>
    <t>Pre-job Toolbox Meetings</t>
  </si>
  <si>
    <t>Behaviour Based Safety Observations</t>
  </si>
  <si>
    <t>Vehicle Incidents</t>
  </si>
  <si>
    <t>Canadian Natural and Quinn Contracting Dashboard</t>
  </si>
  <si>
    <t>MGSA # 810354-1 - Supplement 3</t>
  </si>
  <si>
    <t>Staff</t>
  </si>
  <si>
    <t>Leading</t>
  </si>
  <si>
    <t>Lagging</t>
  </si>
  <si>
    <t>Hazard ID's</t>
  </si>
  <si>
    <t>Leading Indicator</t>
  </si>
  <si>
    <t>BBSO</t>
  </si>
  <si>
    <t>Lagging Indicator</t>
  </si>
  <si>
    <t>TRIF - Quinn Staff</t>
  </si>
  <si>
    <t>TRIF - Subcontractors</t>
  </si>
  <si>
    <t xml:space="preserve">ComplyWork Status = </t>
  </si>
  <si>
    <t>Acceptable</t>
  </si>
  <si>
    <t>Initiative</t>
  </si>
  <si>
    <t>Measure</t>
  </si>
  <si>
    <t>Status</t>
  </si>
  <si>
    <t>Savings Goal</t>
  </si>
  <si>
    <t>1) Cost Avoidance from using a Canadian Natural Skid Steer</t>
  </si>
  <si>
    <t>Rental Cost Avoided</t>
  </si>
  <si>
    <t>$24k per Year</t>
  </si>
  <si>
    <t>Cost Avoidance</t>
  </si>
  <si>
    <t>Cost Savings</t>
  </si>
  <si>
    <t>Target</t>
  </si>
  <si>
    <t>Rework</t>
  </si>
  <si>
    <t>&lt;$10,000 / year / unit</t>
  </si>
  <si>
    <t>NCR's</t>
  </si>
  <si>
    <t>Repair Rate</t>
  </si>
  <si>
    <t>&lt;3% All Weld Counts</t>
  </si>
  <si>
    <t>Total Welds</t>
  </si>
  <si>
    <t>Total Repairs</t>
  </si>
  <si>
    <t># of Welds (Actual)</t>
  </si>
  <si>
    <t># of Repairs (Actual)</t>
  </si>
  <si>
    <t>&lt;10 / year / operating unit</t>
  </si>
  <si>
    <t>Packages: Signed off by Quinn/In CNRL Review</t>
  </si>
  <si>
    <t>Packages: In Review by Quinn</t>
  </si>
  <si>
    <t>Packages: Completed and Scanned</t>
  </si>
  <si>
    <t>No Data</t>
  </si>
  <si>
    <t>TBD</t>
  </si>
  <si>
    <t>Canadian Natural Operational Feedback / Updates</t>
  </si>
  <si>
    <t>Quinn Natural Operational Feedback / Updates</t>
  </si>
  <si>
    <t>Vendor Num</t>
  </si>
  <si>
    <t>Vendor Name</t>
  </si>
  <si>
    <t>GL_OBJ</t>
  </si>
  <si>
    <t>GL_OBJ_DESC</t>
  </si>
  <si>
    <t>GL Code</t>
  </si>
  <si>
    <t>GL Sub Desc</t>
  </si>
  <si>
    <t>Quinn Contracting Ltd.</t>
  </si>
  <si>
    <t>ICC-Rig Costs</t>
  </si>
  <si>
    <t>3110-405</t>
  </si>
  <si>
    <t>ICC-Service Rig &amp; Rig Move</t>
  </si>
  <si>
    <t>Environmental Costs</t>
  </si>
  <si>
    <t>3130-145</t>
  </si>
  <si>
    <t>Equipment</t>
  </si>
  <si>
    <t>Well Equip/Tie-In</t>
  </si>
  <si>
    <t>3200-245</t>
  </si>
  <si>
    <t>Mobilization / Unit Lay</t>
  </si>
  <si>
    <t>Well Equip/Tie-In Costs</t>
  </si>
  <si>
    <t>3200-194</t>
  </si>
  <si>
    <t>Const/Super/Inspect Mgt</t>
  </si>
  <si>
    <t>Electrical &amp; Instrumentation</t>
  </si>
  <si>
    <t>3210-410</t>
  </si>
  <si>
    <t>E&amp;I Labour</t>
  </si>
  <si>
    <t>3210-415</t>
  </si>
  <si>
    <t>Instrument Materials</t>
  </si>
  <si>
    <t>Major Controllable Equipment</t>
  </si>
  <si>
    <t>3210-230</t>
  </si>
  <si>
    <t>Building Over 200 Sq. Ft.</t>
  </si>
  <si>
    <t>Mechanical</t>
  </si>
  <si>
    <t>3210-305</t>
  </si>
  <si>
    <t>Earthworks/Fencing/Sign</t>
  </si>
  <si>
    <t>3210-310</t>
  </si>
  <si>
    <t>Foundatn/Piling Mat&amp;Lbr</t>
  </si>
  <si>
    <t>3210-320</t>
  </si>
  <si>
    <t>Pipe/Valves &amp; Fittings</t>
  </si>
  <si>
    <t>3210-325</t>
  </si>
  <si>
    <t>Mechanical Labour</t>
  </si>
  <si>
    <t>3210-335</t>
  </si>
  <si>
    <t>Insulation, Painting, Coating</t>
  </si>
  <si>
    <t>3210-350</t>
  </si>
  <si>
    <t>Non Destructive Testing</t>
  </si>
  <si>
    <t>Office / Administration</t>
  </si>
  <si>
    <t>3210-605</t>
  </si>
  <si>
    <t>Eng. Reports &amp; Studies</t>
  </si>
  <si>
    <t>Others</t>
  </si>
  <si>
    <t>3210-710</t>
  </si>
  <si>
    <t>Plant / Battery Turnaround</t>
  </si>
  <si>
    <t>Labour</t>
  </si>
  <si>
    <t>6020-115</t>
  </si>
  <si>
    <t>Contract Operations</t>
  </si>
  <si>
    <t>Other Labour</t>
  </si>
  <si>
    <t>6030-105</t>
  </si>
  <si>
    <t>Salary Admin</t>
  </si>
  <si>
    <t>6030-130</t>
  </si>
  <si>
    <t>Vehicle Costs</t>
  </si>
  <si>
    <t>Lease &amp; Road Maintenance</t>
  </si>
  <si>
    <t>6040-105</t>
  </si>
  <si>
    <t>Repairs &amp; Maintenance</t>
  </si>
  <si>
    <t>6050-105</t>
  </si>
  <si>
    <t>6050-110</t>
  </si>
  <si>
    <t>Pipeline Patrol</t>
  </si>
  <si>
    <t>Fuel</t>
  </si>
  <si>
    <t>6070-105</t>
  </si>
  <si>
    <t>Trucking</t>
  </si>
  <si>
    <t>6080-110</t>
  </si>
  <si>
    <t>Trucking - Produced Water</t>
  </si>
  <si>
    <t>Equipment Rental</t>
  </si>
  <si>
    <t>6100-105</t>
  </si>
  <si>
    <t>Instrumentation</t>
  </si>
  <si>
    <t>6110-105</t>
  </si>
  <si>
    <t>Instrumentation / Electrical</t>
  </si>
  <si>
    <t>6110-110</t>
  </si>
  <si>
    <t>Instrumentation - Labour</t>
  </si>
  <si>
    <t>Downhole Services</t>
  </si>
  <si>
    <t>6130-130</t>
  </si>
  <si>
    <t>Steamer/Chem Wash/Vacuum Truck</t>
  </si>
  <si>
    <t>Processing Fees</t>
  </si>
  <si>
    <t>6180-115</t>
  </si>
  <si>
    <t>Fluid Disposal</t>
  </si>
  <si>
    <t>3200-220</t>
  </si>
  <si>
    <t>Equipment Installation&amp;Setting</t>
  </si>
  <si>
    <t>3200-235</t>
  </si>
  <si>
    <t>Pipe Fab &amp; Install</t>
  </si>
  <si>
    <t>3200-285</t>
  </si>
  <si>
    <t>P/L Test/Cleaning/Inspc</t>
  </si>
  <si>
    <t>3200-325</t>
  </si>
  <si>
    <t>Miscellaneous</t>
  </si>
  <si>
    <t>3200-196</t>
  </si>
  <si>
    <t>Equipment Rentals</t>
  </si>
  <si>
    <t>3200-199</t>
  </si>
  <si>
    <t>Non-Destructive Testing</t>
  </si>
  <si>
    <t>3210-425</t>
  </si>
  <si>
    <t>Control Systems MTL&amp;LBR</t>
  </si>
  <si>
    <t>3210-905</t>
  </si>
  <si>
    <t>Overhead</t>
  </si>
  <si>
    <t>Parts &amp; Supplies</t>
  </si>
  <si>
    <t>6010-105</t>
  </si>
  <si>
    <t>6050-115</t>
  </si>
  <si>
    <t>R&amp;M - Labour</t>
  </si>
  <si>
    <t>3110-650</t>
  </si>
  <si>
    <t>ICC-Production Testing</t>
  </si>
  <si>
    <t>3110-660</t>
  </si>
  <si>
    <t>ICC-Treating / Stimulation</t>
  </si>
  <si>
    <t>3110-205</t>
  </si>
  <si>
    <t>ICC-Lease &amp; Road Restoration</t>
  </si>
  <si>
    <t>3200-280</t>
  </si>
  <si>
    <t>Pipe, Valves &amp; Fittings</t>
  </si>
  <si>
    <t>3210-505</t>
  </si>
  <si>
    <t>Catalyst / Chemical</t>
  </si>
  <si>
    <t>3210-515</t>
  </si>
  <si>
    <t>Start-Up / Commissioning</t>
  </si>
  <si>
    <t>3210-340</t>
  </si>
  <si>
    <t>3210-610</t>
  </si>
  <si>
    <t>Inspect/Supr/Const Supp</t>
  </si>
  <si>
    <t>6010-110</t>
  </si>
  <si>
    <t>Lubricants</t>
  </si>
  <si>
    <t>Wells Servicing</t>
  </si>
  <si>
    <t>Turnaround</t>
  </si>
  <si>
    <t>Operations</t>
  </si>
  <si>
    <t>6020-120</t>
  </si>
  <si>
    <t>Engineering,Superv.,Consulting</t>
  </si>
  <si>
    <t>Total</t>
  </si>
  <si>
    <t>Q1 2018</t>
  </si>
  <si>
    <t>Review held on March 22, 2018</t>
  </si>
  <si>
    <t>Leave out and if it is important we can bring back in - we left it out of Q3 2017's SRM</t>
  </si>
  <si>
    <t>Blue Bold = Inputs</t>
  </si>
  <si>
    <t>Operational Performance</t>
  </si>
  <si>
    <t>Maintenance</t>
  </si>
  <si>
    <t>Maint. Scaffolding</t>
  </si>
  <si>
    <t>Turnaround Scaffolding</t>
  </si>
  <si>
    <t>% Overtime</t>
  </si>
  <si>
    <t>Total Exposure Hours</t>
  </si>
  <si>
    <t>Sub</t>
  </si>
  <si>
    <t>Exposure Hours: All Staff + Sub</t>
  </si>
  <si>
    <t>OT only: All Staff + Sub</t>
  </si>
  <si>
    <t>All up OT Exposure Hours</t>
  </si>
  <si>
    <t>OT Exposure Hours - by Group</t>
  </si>
  <si>
    <t>Total OT Exposure Hours</t>
  </si>
  <si>
    <t>TA</t>
  </si>
  <si>
    <t>Maint.</t>
  </si>
  <si>
    <t>Maint. Scaff.</t>
  </si>
  <si>
    <t>TA Scaff.</t>
  </si>
  <si>
    <t>% OT</t>
  </si>
  <si>
    <t>Safety Stats</t>
  </si>
  <si>
    <t>For Q1 2018 SRM: note comments as applicable</t>
  </si>
  <si>
    <t>Operational Performance - Work Quality</t>
  </si>
  <si>
    <t>&lt; 10 / year / operating unit</t>
  </si>
  <si>
    <t>2017</t>
  </si>
  <si>
    <t>Description</t>
  </si>
  <si>
    <t>Outputs - Value Improvement</t>
  </si>
  <si>
    <t>- Non Productive KPI will be tool to be used for identifying furture opportunities</t>
  </si>
  <si>
    <t xml:space="preserve"> - Goal: Annual value Improvement of 10% annual spend</t>
  </si>
  <si>
    <t>Tableau report: Vendor Spend by G/L Field Office</t>
  </si>
  <si>
    <t>All GL Spend - Have removed all $0 and negative $ values</t>
  </si>
  <si>
    <t>Quinn Spend - Wolf Lake</t>
  </si>
  <si>
    <t>Grand Total</t>
  </si>
  <si>
    <t>OBJECT_NAME</t>
  </si>
  <si>
    <t>Vendor Number</t>
  </si>
  <si>
    <t>560 Wolf Lake</t>
  </si>
  <si>
    <t>3110 ICC-Completion Services</t>
  </si>
  <si>
    <t>3110 ICC-Lease, Road, Access Cost</t>
  </si>
  <si>
    <t>3110 ICC-Rig Costs</t>
  </si>
  <si>
    <t>3200 Well Equip/Tie-In</t>
  </si>
  <si>
    <t>3200-335</t>
  </si>
  <si>
    <t>Non-Operated Equipment&amp;Labour</t>
  </si>
  <si>
    <t>3200 Well Equip/Tie-In Costs</t>
  </si>
  <si>
    <t>3210 Electrical &amp; Instrumentation</t>
  </si>
  <si>
    <t>3210 Field Cost</t>
  </si>
  <si>
    <t>3210 Mechanical</t>
  </si>
  <si>
    <t>3210 Office / Administration</t>
  </si>
  <si>
    <t>3210 Others</t>
  </si>
  <si>
    <t>6010 Parts &amp; Supplies</t>
  </si>
  <si>
    <t>6020 Labour</t>
  </si>
  <si>
    <t>6030 Other Labour</t>
  </si>
  <si>
    <t>6050 Repairs &amp; Maintenance</t>
  </si>
  <si>
    <t>6100 Equipment Rental</t>
  </si>
  <si>
    <t>6110 Instrumentation</t>
  </si>
  <si>
    <t>All Field Offices Spend - Wolf Lake Field Office</t>
  </si>
  <si>
    <t>Time-frame: Jan 1, 2017 to Dec 31, 2017</t>
  </si>
  <si>
    <t>Pulled from Tableau: Mar 9, 2018 - 11:00am</t>
  </si>
  <si>
    <t>Well Servicing: All 3000-series GL Code's except 3210-710</t>
  </si>
  <si>
    <t>Turnaround: GL Code 3210-710 Plant / Battery Turnaround</t>
  </si>
  <si>
    <t>Operations: All 6000-series GL Code's</t>
  </si>
  <si>
    <t>Time-frame: Jan 1, 2018 to Feb 28, 2018</t>
  </si>
  <si>
    <t>2018 YTD Jan + Feb</t>
  </si>
  <si>
    <t>Jan 2018</t>
  </si>
  <si>
    <t>Feb 2018</t>
  </si>
  <si>
    <t>Key Notes - Leading</t>
  </si>
  <si>
    <t>Key Notes - Lagging</t>
  </si>
  <si>
    <t>Jan 2017</t>
  </si>
  <si>
    <t>Feb 2017</t>
  </si>
  <si>
    <t>Skid Steer rental - details in cost savings log</t>
  </si>
  <si>
    <t>Delivered</t>
  </si>
  <si>
    <t>#of vehicles &amp; km's driven</t>
  </si>
  <si>
    <t>In Progress</t>
  </si>
  <si>
    <t>3) 7 x7 Schedule Optimization</t>
  </si>
  <si>
    <t>2) Vehicle cost &amp; Safety Optimization</t>
  </si>
  <si>
    <t>Less OT - lower labour cost</t>
  </si>
  <si>
    <t>Improved value delivery</t>
  </si>
  <si>
    <t>4) Scaffolding optimization</t>
  </si>
  <si>
    <t>Reduce break-in</t>
  </si>
  <si>
    <t>6) QC Package process streaminling</t>
  </si>
  <si>
    <t>Time spent</t>
  </si>
  <si>
    <t xml:space="preserve"> - Spring Wolf Lake Turnaround set to begin first week of April</t>
  </si>
  <si>
    <t>Safety</t>
  </si>
  <si>
    <t>Continuous Improvement &amp; Value Opportunities</t>
  </si>
  <si>
    <t>Note: These KPI's reflect a "snap-shot" in time</t>
  </si>
  <si>
    <t xml:space="preserve"> - Quinn has reached 4 years without a recordable injury: over 1 million hours</t>
  </si>
  <si>
    <t xml:space="preserve">Jan 2018 Vehicle Incident: Off-site - vehicle side-swiped near La Corey. Vehicle optimization and HSE exposure hour reduction currently being worked by team (Lead by Joe McGuire) to aid in reducing overall exposure hours. </t>
  </si>
  <si>
    <t>Work currently being done to fully transition to metal-based scaffolding parts (currently at 95%)</t>
  </si>
  <si>
    <t>Overtime Drivers</t>
  </si>
  <si>
    <t xml:space="preserve"> - Material &amp; equipment availability/ Operations delays</t>
  </si>
  <si>
    <t xml:space="preserve"> - Emergent /as found work. Schedule conflicts/ simultaneous operations conflict. </t>
  </si>
  <si>
    <t xml:space="preserve"> - Inclement weather. </t>
  </si>
  <si>
    <t xml:space="preserve"> - Manpower shortage. 3 shift cycles. </t>
  </si>
  <si>
    <t xml:space="preserve"> - Non-Productive KPI exercise being worked on - will help identify areas of improvement opportunity</t>
  </si>
  <si>
    <t>Estimated: $0.05M</t>
  </si>
  <si>
    <t>Estimated: $0.3M</t>
  </si>
  <si>
    <t>In Progress: Target May 2018</t>
  </si>
  <si>
    <t>In Progress: Target Completion May</t>
  </si>
  <si>
    <t>Being Reviewed: Target July</t>
  </si>
  <si>
    <t xml:space="preserve">5) Non-productive KPI tool: </t>
  </si>
  <si>
    <t>Baed on root non-productive causes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</si>
</sst>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#,##0%_);[Red]\(#,##0%\)"/>
    <numFmt numFmtId="165" formatCode="0.00000000000000%"/>
    <numFmt numFmtId="166" formatCode="#,##0.0"/>
  </numFmts>
  <fonts count="12" x14ac:knownFonts="1">
    <font>
      <sz val="11"/>
      <color theme="1"/>
      <name val="Calibri"/>
      <family val="2"/>
      <scheme val="minor"/>
    </font>
    <font>
      <b/>
      <sz val="11"/>
      <color rgb="FF3333FF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9">
    <xf numFmtId="0" fontId="0" fillId="0" borderId="0" xfId="0"/>
    <xf numFmtId="17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/>
    <xf numFmtId="3" fontId="1" fillId="0" borderId="0" xfId="0" applyNumberFormat="1" applyFont="1"/>
    <xf numFmtId="3" fontId="0" fillId="0" borderId="2" xfId="0" applyNumberFormat="1" applyFont="1" applyBorder="1"/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3" fontId="1" fillId="0" borderId="0" xfId="0" applyNumberFormat="1" applyFont="1" applyFill="1"/>
    <xf numFmtId="3" fontId="2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 vertical="center" wrapText="1"/>
    </xf>
    <xf numFmtId="17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7" fontId="0" fillId="0" borderId="1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6" fillId="2" borderId="13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0" fillId="0" borderId="0" xfId="0" applyBorder="1"/>
    <xf numFmtId="3" fontId="0" fillId="0" borderId="0" xfId="0" applyNumberFormat="1" applyFont="1" applyAlignment="1">
      <alignment horizontal="right" vertical="center" wrapText="1"/>
    </xf>
    <xf numFmtId="0" fontId="5" fillId="4" borderId="0" xfId="0" applyFont="1" applyFill="1" applyAlignment="1">
      <alignment horizontal="center" vertical="center" wrapText="1"/>
    </xf>
    <xf numFmtId="0" fontId="0" fillId="0" borderId="6" xfId="0" applyBorder="1"/>
    <xf numFmtId="0" fontId="0" fillId="0" borderId="5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3" fontId="4" fillId="0" borderId="25" xfId="0" applyNumberFormat="1" applyFont="1" applyBorder="1" applyAlignment="1">
      <alignment horizontal="right" vertical="center" wrapText="1"/>
    </xf>
    <xf numFmtId="3" fontId="0" fillId="0" borderId="25" xfId="0" applyNumberFormat="1" applyBorder="1" applyAlignment="1">
      <alignment horizontal="center" vertical="center" wrapText="1"/>
    </xf>
    <xf numFmtId="3" fontId="4" fillId="0" borderId="32" xfId="0" applyNumberFormat="1" applyFont="1" applyBorder="1" applyAlignment="1">
      <alignment horizontal="right" vertical="center" wrapText="1"/>
    </xf>
    <xf numFmtId="3" fontId="4" fillId="0" borderId="33" xfId="0" applyNumberFormat="1" applyFont="1" applyBorder="1" applyAlignment="1">
      <alignment horizontal="right" vertical="center" wrapText="1"/>
    </xf>
    <xf numFmtId="6" fontId="1" fillId="0" borderId="0" xfId="0" applyNumberFormat="1" applyFont="1"/>
    <xf numFmtId="2" fontId="4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11" fillId="0" borderId="0" xfId="0" applyFont="1" applyAlignment="1">
      <alignment horizontal="right"/>
    </xf>
    <xf numFmtId="2" fontId="0" fillId="0" borderId="0" xfId="0" applyNumberFormat="1" applyAlignment="1">
      <alignment horizontal="right" vertical="center" wrapText="1"/>
    </xf>
    <xf numFmtId="0" fontId="10" fillId="0" borderId="0" xfId="0" applyFont="1"/>
    <xf numFmtId="6" fontId="0" fillId="0" borderId="0" xfId="0" applyNumberFormat="1" applyFont="1" applyFill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6" fontId="0" fillId="0" borderId="25" xfId="0" applyNumberFormat="1" applyBorder="1" applyAlignment="1">
      <alignment horizontal="center" vertical="center" wrapText="1"/>
    </xf>
    <xf numFmtId="0" fontId="0" fillId="0" borderId="5" xfId="0" applyFill="1" applyBorder="1"/>
    <xf numFmtId="0" fontId="0" fillId="0" borderId="0" xfId="0" applyFill="1" applyBorder="1"/>
    <xf numFmtId="0" fontId="3" fillId="0" borderId="5" xfId="0" applyFont="1" applyBorder="1"/>
    <xf numFmtId="3" fontId="0" fillId="0" borderId="0" xfId="0" applyNumberFormat="1" applyFill="1"/>
    <xf numFmtId="0" fontId="0" fillId="0" borderId="0" xfId="0" applyFill="1"/>
    <xf numFmtId="10" fontId="0" fillId="0" borderId="0" xfId="0" applyNumberFormat="1"/>
    <xf numFmtId="165" fontId="0" fillId="0" borderId="0" xfId="0" applyNumberFormat="1"/>
    <xf numFmtId="17" fontId="4" fillId="0" borderId="0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6" fontId="0" fillId="0" borderId="0" xfId="0" applyNumberFormat="1"/>
    <xf numFmtId="6" fontId="0" fillId="0" borderId="2" xfId="0" applyNumberFormat="1" applyBorder="1"/>
    <xf numFmtId="0" fontId="1" fillId="0" borderId="1" xfId="0" applyFont="1" applyBorder="1"/>
    <xf numFmtId="3" fontId="1" fillId="0" borderId="1" xfId="0" applyNumberFormat="1" applyFont="1" applyBorder="1"/>
    <xf numFmtId="17" fontId="0" fillId="0" borderId="1" xfId="0" applyNumberFormat="1" applyBorder="1"/>
    <xf numFmtId="0" fontId="0" fillId="0" borderId="36" xfId="0" applyBorder="1"/>
    <xf numFmtId="3" fontId="0" fillId="0" borderId="36" xfId="0" applyNumberFormat="1" applyFont="1" applyBorder="1"/>
    <xf numFmtId="0" fontId="1" fillId="0" borderId="36" xfId="0" applyFont="1" applyBorder="1"/>
    <xf numFmtId="3" fontId="1" fillId="0" borderId="36" xfId="0" applyNumberFormat="1" applyFont="1" applyBorder="1"/>
    <xf numFmtId="17" fontId="0" fillId="0" borderId="38" xfId="0" applyNumberFormat="1" applyBorder="1" applyAlignment="1">
      <alignment horizontal="center"/>
    </xf>
    <xf numFmtId="3" fontId="1" fillId="0" borderId="37" xfId="0" applyNumberFormat="1" applyFont="1" applyBorder="1" applyAlignment="1">
      <alignment horizontal="center"/>
    </xf>
    <xf numFmtId="0" fontId="0" fillId="0" borderId="37" xfId="0" applyBorder="1"/>
    <xf numFmtId="0" fontId="0" fillId="0" borderId="40" xfId="0" applyBorder="1" applyAlignment="1">
      <alignment horizontal="center"/>
    </xf>
    <xf numFmtId="3" fontId="1" fillId="0" borderId="39" xfId="0" applyNumberFormat="1" applyFont="1" applyBorder="1" applyAlignment="1">
      <alignment horizontal="center"/>
    </xf>
    <xf numFmtId="0" fontId="0" fillId="0" borderId="39" xfId="0" applyBorder="1"/>
    <xf numFmtId="0" fontId="0" fillId="0" borderId="38" xfId="0" applyBorder="1" applyAlignment="1">
      <alignment horizontal="center"/>
    </xf>
    <xf numFmtId="3" fontId="0" fillId="0" borderId="37" xfId="0" applyNumberFormat="1" applyBorder="1" applyAlignment="1">
      <alignment horizontal="center"/>
    </xf>
    <xf numFmtId="3" fontId="1" fillId="5" borderId="37" xfId="0" applyNumberFormat="1" applyFont="1" applyFill="1" applyBorder="1" applyAlignment="1">
      <alignment horizontal="center"/>
    </xf>
    <xf numFmtId="6" fontId="1" fillId="0" borderId="27" xfId="0" applyNumberFormat="1" applyFont="1" applyFill="1" applyBorder="1" applyAlignment="1">
      <alignment horizontal="center" vertical="center"/>
    </xf>
    <xf numFmtId="3" fontId="1" fillId="0" borderId="27" xfId="0" applyNumberFormat="1" applyFont="1" applyFill="1" applyBorder="1" applyAlignment="1">
      <alignment horizontal="center" vertical="center" wrapText="1"/>
    </xf>
    <xf numFmtId="17" fontId="0" fillId="0" borderId="0" xfId="0" applyNumberFormat="1" applyFill="1"/>
    <xf numFmtId="38" fontId="0" fillId="0" borderId="0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7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right"/>
    </xf>
    <xf numFmtId="3" fontId="0" fillId="0" borderId="0" xfId="0" applyNumberFormat="1" applyFill="1" applyBorder="1"/>
    <xf numFmtId="3" fontId="1" fillId="0" borderId="0" xfId="0" applyNumberFormat="1" applyFont="1" applyFill="1" applyBorder="1"/>
    <xf numFmtId="3" fontId="0" fillId="0" borderId="0" xfId="0" applyNumberFormat="1" applyFill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6" borderId="0" xfId="0" applyFill="1"/>
    <xf numFmtId="0" fontId="6" fillId="0" borderId="0" xfId="0" applyFont="1"/>
    <xf numFmtId="0" fontId="10" fillId="6" borderId="0" xfId="0" applyFont="1" applyFill="1"/>
    <xf numFmtId="10" fontId="0" fillId="0" borderId="0" xfId="0" applyNumberFormat="1" applyFont="1"/>
    <xf numFmtId="166" fontId="0" fillId="0" borderId="0" xfId="0" applyNumberFormat="1" applyFont="1" applyAlignment="1">
      <alignment horizontal="center"/>
    </xf>
    <xf numFmtId="17" fontId="0" fillId="0" borderId="0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vertical="center" wrapText="1"/>
    </xf>
    <xf numFmtId="164" fontId="0" fillId="0" borderId="0" xfId="0" applyNumberFormat="1" applyBorder="1" applyAlignment="1">
      <alignment horizontal="center"/>
    </xf>
    <xf numFmtId="17" fontId="0" fillId="0" borderId="0" xfId="0" applyNumberFormat="1" applyAlignment="1">
      <alignment horizontal="right"/>
    </xf>
    <xf numFmtId="6" fontId="0" fillId="0" borderId="0" xfId="0" applyNumberFormat="1" applyFont="1" applyFill="1" applyBorder="1" applyAlignment="1">
      <alignment horizontal="center" vertical="center" wrapText="1"/>
    </xf>
    <xf numFmtId="10" fontId="0" fillId="0" borderId="0" xfId="0" applyNumberFormat="1" applyFont="1" applyFill="1" applyBorder="1" applyAlignment="1">
      <alignment horizontal="center" vertical="center" wrapText="1"/>
    </xf>
    <xf numFmtId="6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3" fontId="1" fillId="0" borderId="40" xfId="0" applyNumberFormat="1" applyFont="1" applyFill="1" applyBorder="1" applyAlignment="1">
      <alignment horizontal="center" vertical="center" wrapText="1"/>
    </xf>
    <xf numFmtId="6" fontId="1" fillId="0" borderId="40" xfId="0" applyNumberFormat="1" applyFont="1" applyFill="1" applyBorder="1" applyAlignment="1">
      <alignment horizontal="center" vertical="center"/>
    </xf>
    <xf numFmtId="17" fontId="0" fillId="0" borderId="11" xfId="0" applyNumberFormat="1" applyBorder="1"/>
    <xf numFmtId="0" fontId="0" fillId="0" borderId="4" xfId="0" applyBorder="1" applyAlignment="1">
      <alignment horizontal="right"/>
    </xf>
    <xf numFmtId="6" fontId="1" fillId="0" borderId="45" xfId="0" applyNumberFormat="1" applyFont="1" applyFill="1" applyBorder="1" applyAlignment="1">
      <alignment horizontal="center" vertical="center"/>
    </xf>
    <xf numFmtId="3" fontId="1" fillId="0" borderId="45" xfId="0" applyNumberFormat="1" applyFont="1" applyFill="1" applyBorder="1" applyAlignment="1">
      <alignment horizontal="center" vertical="center" wrapText="1"/>
    </xf>
    <xf numFmtId="10" fontId="1" fillId="0" borderId="45" xfId="0" applyNumberFormat="1" applyFont="1" applyFill="1" applyBorder="1" applyAlignment="1">
      <alignment horizontal="center" vertical="center" wrapText="1"/>
    </xf>
    <xf numFmtId="0" fontId="10" fillId="0" borderId="11" xfId="0" applyFont="1" applyBorder="1"/>
    <xf numFmtId="2" fontId="4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3" fontId="1" fillId="0" borderId="4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17" fontId="0" fillId="0" borderId="11" xfId="0" applyNumberFormat="1" applyBorder="1" applyAlignment="1">
      <alignment horizontal="right"/>
    </xf>
    <xf numFmtId="17" fontId="0" fillId="0" borderId="4" xfId="0" quotePrefix="1" applyNumberFormat="1" applyBorder="1" applyAlignment="1">
      <alignment horizontal="right"/>
    </xf>
    <xf numFmtId="3" fontId="0" fillId="0" borderId="0" xfId="0" applyNumberFormat="1" applyFont="1" applyFill="1" applyBorder="1" applyAlignment="1">
      <alignment horizontal="center" vertical="center" wrapText="1"/>
    </xf>
    <xf numFmtId="6" fontId="1" fillId="0" borderId="0" xfId="0" applyNumberFormat="1" applyFont="1" applyAlignment="1">
      <alignment horizontal="center"/>
    </xf>
    <xf numFmtId="6" fontId="1" fillId="0" borderId="11" xfId="0" applyNumberFormat="1" applyFont="1" applyBorder="1" applyAlignment="1">
      <alignment horizontal="center"/>
    </xf>
    <xf numFmtId="6" fontId="1" fillId="0" borderId="4" xfId="0" applyNumberFormat="1" applyFont="1" applyBorder="1" applyAlignment="1">
      <alignment horizontal="center"/>
    </xf>
    <xf numFmtId="6" fontId="0" fillId="0" borderId="0" xfId="0" applyNumberFormat="1" applyFont="1" applyAlignment="1">
      <alignment horizontal="center"/>
    </xf>
    <xf numFmtId="6" fontId="0" fillId="0" borderId="4" xfId="0" applyNumberFormat="1" applyFont="1" applyBorder="1" applyAlignment="1">
      <alignment horizontal="center"/>
    </xf>
    <xf numFmtId="0" fontId="6" fillId="0" borderId="0" xfId="0" applyFont="1" applyFill="1"/>
    <xf numFmtId="6" fontId="0" fillId="0" borderId="0" xfId="0" quotePrefix="1" applyNumberFormat="1"/>
    <xf numFmtId="0" fontId="8" fillId="0" borderId="0" xfId="0" applyFont="1"/>
    <xf numFmtId="8" fontId="0" fillId="0" borderId="0" xfId="0" applyNumberFormat="1"/>
    <xf numFmtId="8" fontId="0" fillId="0" borderId="2" xfId="0" applyNumberFormat="1" applyBorder="1"/>
    <xf numFmtId="0" fontId="1" fillId="7" borderId="0" xfId="0" applyFont="1" applyFill="1"/>
    <xf numFmtId="0" fontId="0" fillId="7" borderId="0" xfId="0" applyFill="1"/>
    <xf numFmtId="6" fontId="0" fillId="0" borderId="2" xfId="0" applyNumberFormat="1" applyBorder="1" applyAlignment="1">
      <alignment horizontal="center"/>
    </xf>
    <xf numFmtId="0" fontId="6" fillId="2" borderId="15" xfId="0" quotePrefix="1" applyFont="1" applyFill="1" applyBorder="1" applyAlignment="1">
      <alignment horizontal="center" wrapText="1"/>
    </xf>
    <xf numFmtId="3" fontId="4" fillId="0" borderId="46" xfId="0" applyNumberFormat="1" applyFont="1" applyBorder="1" applyAlignment="1">
      <alignment horizontal="right" vertical="center" wrapText="1"/>
    </xf>
    <xf numFmtId="3" fontId="9" fillId="0" borderId="25" xfId="0" applyNumberFormat="1" applyFont="1" applyBorder="1" applyAlignment="1">
      <alignment horizontal="right" vertical="center" wrapText="1" shrinkToFit="1"/>
    </xf>
    <xf numFmtId="0" fontId="6" fillId="9" borderId="7" xfId="0" applyFont="1" applyFill="1" applyBorder="1" applyAlignment="1">
      <alignment horizontal="center"/>
    </xf>
    <xf numFmtId="0" fontId="0" fillId="9" borderId="0" xfId="0" applyFont="1" applyFill="1" applyBorder="1"/>
    <xf numFmtId="0" fontId="6" fillId="9" borderId="0" xfId="0" applyFont="1" applyFill="1" applyBorder="1" applyAlignment="1">
      <alignment horizontal="left"/>
    </xf>
    <xf numFmtId="0" fontId="0" fillId="9" borderId="5" xfId="0" applyFill="1" applyBorder="1"/>
    <xf numFmtId="0" fontId="6" fillId="9" borderId="5" xfId="0" applyFont="1" applyFill="1" applyBorder="1" applyAlignment="1">
      <alignment horizontal="left"/>
    </xf>
    <xf numFmtId="0" fontId="6" fillId="9" borderId="6" xfId="0" applyFont="1" applyFill="1" applyBorder="1" applyAlignment="1">
      <alignment horizontal="left"/>
    </xf>
    <xf numFmtId="38" fontId="0" fillId="0" borderId="25" xfId="0" applyNumberFormat="1" applyBorder="1" applyAlignment="1">
      <alignment horizontal="center" vertical="center" wrapText="1"/>
    </xf>
    <xf numFmtId="10" fontId="0" fillId="0" borderId="25" xfId="0" applyNumberForma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right" vertical="center" wrapText="1"/>
    </xf>
    <xf numFmtId="3" fontId="2" fillId="0" borderId="24" xfId="0" applyNumberFormat="1" applyFont="1" applyBorder="1" applyAlignment="1">
      <alignment horizontal="right" vertical="center" wrapText="1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 wrapText="1"/>
    </xf>
    <xf numFmtId="0" fontId="6" fillId="2" borderId="14" xfId="0" quotePrefix="1" applyFont="1" applyFill="1" applyBorder="1" applyAlignment="1">
      <alignment horizontal="center" wrapText="1"/>
    </xf>
    <xf numFmtId="17" fontId="6" fillId="2" borderId="16" xfId="0" quotePrefix="1" applyNumberFormat="1" applyFont="1" applyFill="1" applyBorder="1" applyAlignment="1">
      <alignment horizontal="center" wrapText="1"/>
    </xf>
    <xf numFmtId="6" fontId="0" fillId="0" borderId="32" xfId="0" applyNumberFormat="1" applyBorder="1" applyAlignment="1">
      <alignment horizontal="center" vertical="center" wrapText="1"/>
    </xf>
    <xf numFmtId="38" fontId="0" fillId="0" borderId="32" xfId="0" applyNumberFormat="1" applyBorder="1" applyAlignment="1">
      <alignment horizontal="center" vertical="center" wrapText="1"/>
    </xf>
    <xf numFmtId="10" fontId="0" fillId="0" borderId="32" xfId="0" applyNumberFormat="1" applyBorder="1" applyAlignment="1">
      <alignment horizontal="center" vertical="center" wrapText="1"/>
    </xf>
    <xf numFmtId="38" fontId="0" fillId="0" borderId="33" xfId="0" applyNumberFormat="1" applyBorder="1" applyAlignment="1">
      <alignment horizontal="center" vertical="center" wrapText="1"/>
    </xf>
    <xf numFmtId="6" fontId="0" fillId="0" borderId="28" xfId="0" applyNumberFormat="1" applyBorder="1" applyAlignment="1">
      <alignment horizontal="center" vertical="center" wrapText="1"/>
    </xf>
    <xf numFmtId="38" fontId="0" fillId="0" borderId="28" xfId="0" applyNumberFormat="1" applyBorder="1" applyAlignment="1">
      <alignment horizontal="center" vertical="center" wrapText="1"/>
    </xf>
    <xf numFmtId="10" fontId="0" fillId="0" borderId="28" xfId="0" applyNumberFormat="1" applyBorder="1" applyAlignment="1">
      <alignment horizontal="center" vertical="center" wrapText="1"/>
    </xf>
    <xf numFmtId="38" fontId="0" fillId="0" borderId="31" xfId="0" applyNumberFormat="1" applyBorder="1" applyAlignment="1">
      <alignment horizontal="center" vertical="center" wrapText="1"/>
    </xf>
    <xf numFmtId="17" fontId="6" fillId="2" borderId="17" xfId="0" quotePrefix="1" applyNumberFormat="1" applyFont="1" applyFill="1" applyBorder="1" applyAlignment="1">
      <alignment horizontal="center" wrapText="1"/>
    </xf>
    <xf numFmtId="6" fontId="0" fillId="0" borderId="0" xfId="0" applyNumberFormat="1" applyFill="1"/>
    <xf numFmtId="0" fontId="0" fillId="0" borderId="1" xfId="0" applyFill="1" applyBorder="1" applyAlignment="1">
      <alignment horizontal="center" vertical="center" wrapText="1"/>
    </xf>
    <xf numFmtId="0" fontId="6" fillId="9" borderId="47" xfId="0" applyFont="1" applyFill="1" applyBorder="1" applyAlignment="1">
      <alignment horizontal="center"/>
    </xf>
    <xf numFmtId="0" fontId="0" fillId="9" borderId="41" xfId="0" applyFont="1" applyFill="1" applyBorder="1"/>
    <xf numFmtId="0" fontId="6" fillId="9" borderId="41" xfId="0" applyFont="1" applyFill="1" applyBorder="1" applyAlignment="1">
      <alignment horizontal="left"/>
    </xf>
    <xf numFmtId="0" fontId="0" fillId="0" borderId="41" xfId="0" applyBorder="1" applyAlignment="1">
      <alignment horizontal="center" vertical="center"/>
    </xf>
    <xf numFmtId="0" fontId="0" fillId="10" borderId="27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 vertical="center" wrapText="1"/>
    </xf>
    <xf numFmtId="10" fontId="2" fillId="0" borderId="25" xfId="0" applyNumberFormat="1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 vertical="center" wrapText="1" shrinkToFit="1"/>
    </xf>
    <xf numFmtId="3" fontId="2" fillId="0" borderId="24" xfId="0" applyNumberFormat="1" applyFont="1" applyBorder="1" applyAlignment="1">
      <alignment horizontal="center" vertical="center" wrapText="1" shrinkToFit="1"/>
    </xf>
    <xf numFmtId="3" fontId="1" fillId="0" borderId="30" xfId="0" applyNumberFormat="1" applyFont="1" applyFill="1" applyBorder="1" applyAlignment="1">
      <alignment horizontal="center" vertical="center" wrapText="1"/>
    </xf>
    <xf numFmtId="6" fontId="1" fillId="0" borderId="30" xfId="0" applyNumberFormat="1" applyFont="1" applyFill="1" applyBorder="1" applyAlignment="1">
      <alignment horizontal="center" vertical="center"/>
    </xf>
    <xf numFmtId="6" fontId="0" fillId="0" borderId="43" xfId="0" applyNumberFormat="1" applyFont="1" applyFill="1" applyBorder="1" applyAlignment="1">
      <alignment horizontal="center" vertical="center"/>
    </xf>
    <xf numFmtId="3" fontId="0" fillId="0" borderId="43" xfId="0" applyNumberFormat="1" applyFont="1" applyFill="1" applyBorder="1" applyAlignment="1">
      <alignment horizontal="center" vertical="center" wrapText="1"/>
    </xf>
    <xf numFmtId="10" fontId="0" fillId="0" borderId="43" xfId="0" applyNumberFormat="1" applyFont="1" applyFill="1" applyBorder="1" applyAlignment="1">
      <alignment horizontal="center" vertical="center" wrapText="1"/>
    </xf>
    <xf numFmtId="10" fontId="0" fillId="0" borderId="40" xfId="0" applyNumberFormat="1" applyFont="1" applyFill="1" applyBorder="1" applyAlignment="1">
      <alignment horizontal="center" vertical="center" wrapText="1"/>
    </xf>
    <xf numFmtId="0" fontId="0" fillId="0" borderId="0" xfId="0" applyFont="1"/>
    <xf numFmtId="6" fontId="0" fillId="0" borderId="0" xfId="0" applyNumberFormat="1" applyFill="1" applyAlignment="1">
      <alignment vertical="center"/>
    </xf>
    <xf numFmtId="6" fontId="0" fillId="0" borderId="0" xfId="0" applyNumberFormat="1" applyFill="1" applyAlignment="1">
      <alignment horizontal="center" vertical="center" wrapText="1"/>
    </xf>
    <xf numFmtId="1" fontId="0" fillId="0" borderId="0" xfId="0" applyNumberFormat="1" applyFill="1" applyAlignment="1">
      <alignment vertical="center"/>
    </xf>
    <xf numFmtId="1" fontId="0" fillId="0" borderId="0" xfId="0" applyNumberFormat="1" applyFill="1" applyAlignment="1">
      <alignment horizontal="center" vertical="center" wrapText="1"/>
    </xf>
    <xf numFmtId="10" fontId="0" fillId="0" borderId="0" xfId="0" applyNumberFormat="1" applyFill="1" applyAlignment="1">
      <alignment vertical="center"/>
    </xf>
    <xf numFmtId="10" fontId="0" fillId="0" borderId="0" xfId="0" applyNumberFormat="1" applyFill="1" applyAlignment="1">
      <alignment horizontal="center" vertical="center" wrapText="1"/>
    </xf>
    <xf numFmtId="3" fontId="0" fillId="0" borderId="0" xfId="0" applyNumberFormat="1" applyFill="1" applyAlignment="1">
      <alignment vertical="center"/>
    </xf>
    <xf numFmtId="3" fontId="0" fillId="0" borderId="0" xfId="0" applyNumberFormat="1" applyFill="1" applyAlignment="1">
      <alignment horizontal="center" vertical="center" wrapText="1"/>
    </xf>
    <xf numFmtId="3" fontId="0" fillId="0" borderId="0" xfId="0" applyNumberFormat="1" applyFont="1" applyFill="1"/>
    <xf numFmtId="3" fontId="0" fillId="0" borderId="0" xfId="0" applyNumberFormat="1" applyFont="1" applyFill="1" applyAlignment="1">
      <alignment horizontal="center"/>
    </xf>
    <xf numFmtId="3" fontId="1" fillId="0" borderId="37" xfId="0" applyNumberFormat="1" applyFont="1" applyFill="1" applyBorder="1" applyAlignment="1">
      <alignment horizontal="center"/>
    </xf>
    <xf numFmtId="166" fontId="1" fillId="0" borderId="0" xfId="0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42" xfId="0" applyFont="1" applyBorder="1" applyAlignment="1">
      <alignment horizontal="left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8" borderId="17" xfId="0" applyFont="1" applyFill="1" applyBorder="1" applyAlignment="1">
      <alignment horizontal="center"/>
    </xf>
    <xf numFmtId="0" fontId="6" fillId="8" borderId="18" xfId="0" applyFont="1" applyFill="1" applyBorder="1" applyAlignment="1">
      <alignment horizontal="center"/>
    </xf>
    <xf numFmtId="0" fontId="6" fillId="8" borderId="19" xfId="0" applyFont="1" applyFill="1" applyBorder="1" applyAlignment="1">
      <alignment horizontal="center"/>
    </xf>
    <xf numFmtId="3" fontId="0" fillId="0" borderId="21" xfId="0" applyNumberFormat="1" applyFill="1" applyBorder="1" applyAlignment="1">
      <alignment horizontal="center" vertical="center" wrapText="1"/>
    </xf>
    <xf numFmtId="3" fontId="0" fillId="0" borderId="22" xfId="0" applyNumberFormat="1" applyFill="1" applyBorder="1" applyAlignment="1">
      <alignment horizontal="center" vertical="center" wrapText="1"/>
    </xf>
    <xf numFmtId="3" fontId="0" fillId="0" borderId="23" xfId="0" applyNumberFormat="1" applyFill="1" applyBorder="1" applyAlignment="1">
      <alignment horizontal="center" vertical="center" wrapText="1"/>
    </xf>
    <xf numFmtId="3" fontId="0" fillId="0" borderId="5" xfId="0" applyNumberForma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3" fontId="0" fillId="0" borderId="9" xfId="0" applyNumberForma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center" vertical="center" wrapText="1"/>
    </xf>
    <xf numFmtId="3" fontId="0" fillId="0" borderId="12" xfId="0" applyNumberFormat="1" applyFill="1" applyBorder="1" applyAlignment="1">
      <alignment horizontal="center" vertical="center" wrapText="1"/>
    </xf>
    <xf numFmtId="3" fontId="4" fillId="5" borderId="0" xfId="0" applyNumberFormat="1" applyFont="1" applyFill="1" applyAlignment="1">
      <alignment horizontal="center" vertical="center" wrapText="1"/>
    </xf>
    <xf numFmtId="3" fontId="4" fillId="5" borderId="41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10" fontId="0" fillId="11" borderId="28" xfId="0" applyNumberFormat="1" applyFill="1" applyBorder="1" applyAlignment="1">
      <alignment horizontal="center" vertical="center" wrapText="1"/>
    </xf>
    <xf numFmtId="6" fontId="0" fillId="10" borderId="28" xfId="0" applyNumberFormat="1" applyFill="1" applyBorder="1" applyAlignment="1">
      <alignment horizontal="center" vertical="center" wrapText="1"/>
    </xf>
    <xf numFmtId="38" fontId="0" fillId="10" borderId="28" xfId="0" applyNumberFormat="1" applyFill="1" applyBorder="1" applyAlignment="1">
      <alignment horizontal="center" vertical="center" wrapText="1"/>
    </xf>
    <xf numFmtId="3" fontId="0" fillId="10" borderId="25" xfId="0" applyNumberForma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DCE6F1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Exposure Hours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'Output - Safety &amp; Ops'!$C$6</c:f>
              <c:strCache>
                <c:ptCount val="1"/>
                <c:pt idx="0">
                  <c:v>Staff</c:v>
                </c:pt>
              </c:strCache>
            </c:strRef>
          </c:tx>
          <c:invertIfNegative val="0"/>
          <c:cat>
            <c:numRef>
              <c:f>'Output - Safety &amp; Ops'!$B$7:$B$13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 formatCode="mmm\-yy">
                  <c:v>42736</c:v>
                </c:pt>
                <c:pt idx="4" formatCode="mmm\-yy">
                  <c:v>42767</c:v>
                </c:pt>
                <c:pt idx="5" formatCode="mmm\-yy">
                  <c:v>43101</c:v>
                </c:pt>
                <c:pt idx="6" formatCode="mmm\-yy">
                  <c:v>43132</c:v>
                </c:pt>
              </c:numCache>
            </c:numRef>
          </c:cat>
          <c:val>
            <c:numRef>
              <c:f>'Output - Safety &amp; Ops'!$C$7:$C$13</c:f>
              <c:numCache>
                <c:formatCode>#,##0</c:formatCode>
                <c:ptCount val="7"/>
                <c:pt idx="0">
                  <c:v>207536</c:v>
                </c:pt>
                <c:pt idx="1">
                  <c:v>187194</c:v>
                </c:pt>
                <c:pt idx="2">
                  <c:v>193983</c:v>
                </c:pt>
                <c:pt idx="3">
                  <c:v>14632</c:v>
                </c:pt>
                <c:pt idx="4">
                  <c:v>14473</c:v>
                </c:pt>
                <c:pt idx="5">
                  <c:v>16810</c:v>
                </c:pt>
                <c:pt idx="6">
                  <c:v>17110</c:v>
                </c:pt>
              </c:numCache>
            </c:numRef>
          </c:val>
        </c:ser>
        <c:ser>
          <c:idx val="1"/>
          <c:order val="1"/>
          <c:tx>
            <c:strRef>
              <c:f>'Output - Safety &amp; Ops'!$D$6</c:f>
              <c:strCache>
                <c:ptCount val="1"/>
                <c:pt idx="0">
                  <c:v>Sub</c:v>
                </c:pt>
              </c:strCache>
            </c:strRef>
          </c:tx>
          <c:invertIfNegative val="0"/>
          <c:cat>
            <c:numRef>
              <c:f>'Output - Safety &amp; Ops'!$B$7:$B$13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 formatCode="mmm\-yy">
                  <c:v>42736</c:v>
                </c:pt>
                <c:pt idx="4" formatCode="mmm\-yy">
                  <c:v>42767</c:v>
                </c:pt>
                <c:pt idx="5" formatCode="mmm\-yy">
                  <c:v>43101</c:v>
                </c:pt>
                <c:pt idx="6" formatCode="mmm\-yy">
                  <c:v>43132</c:v>
                </c:pt>
              </c:numCache>
            </c:numRef>
          </c:cat>
          <c:val>
            <c:numRef>
              <c:f>'Output - Safety &amp; Ops'!$D$7:$D$13</c:f>
              <c:numCache>
                <c:formatCode>#,##0</c:formatCode>
                <c:ptCount val="7"/>
                <c:pt idx="0">
                  <c:v>23530</c:v>
                </c:pt>
                <c:pt idx="1">
                  <c:v>23350</c:v>
                </c:pt>
                <c:pt idx="2">
                  <c:v>20442</c:v>
                </c:pt>
                <c:pt idx="3">
                  <c:v>1855</c:v>
                </c:pt>
                <c:pt idx="4">
                  <c:v>1761</c:v>
                </c:pt>
                <c:pt idx="5">
                  <c:v>1985</c:v>
                </c:pt>
                <c:pt idx="6">
                  <c:v>1679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689152"/>
        <c:axId val="94690688"/>
      </c:barChart>
      <c:catAx>
        <c:axId val="94689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94690688"/>
        <c:crosses val="autoZero"/>
        <c:auto val="1"/>
        <c:lblAlgn val="ctr"/>
        <c:lblOffset val="100"/>
        <c:noMultiLvlLbl val="0"/>
      </c:catAx>
      <c:valAx>
        <c:axId val="9469068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'000's</a:t>
                </a:r>
                <a:r>
                  <a:rPr lang="en-US" sz="1400" baseline="0"/>
                  <a:t> Hours</a:t>
                </a:r>
                <a:endParaRPr lang="en-US" sz="1400"/>
              </a:p>
            </c:rich>
          </c:tx>
          <c:layout>
            <c:manualLayout>
              <c:xMode val="edge"/>
              <c:yMode val="edge"/>
              <c:x val="1.9444444444444445E-2"/>
              <c:y val="0.33474883347914847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94689152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 Spend  - by Segment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'Spend Chart'!$B$7</c:f>
              <c:strCache>
                <c:ptCount val="1"/>
                <c:pt idx="0">
                  <c:v>Operations</c:v>
                </c:pt>
              </c:strCache>
            </c:strRef>
          </c:tx>
          <c:invertIfNegative val="0"/>
          <c:dLbls>
            <c:dLbl>
              <c:idx val="3"/>
              <c:numFmt formatCode="&quot;$&quot;#,##0.0_);[Red]\(&quot;$&quot;#,##0.0\)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'Spend Chart'!$C$6:$F$6</c:f>
              <c:strCach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 YTD Jan + Feb</c:v>
                </c:pt>
              </c:strCache>
            </c:strRef>
          </c:cat>
          <c:val>
            <c:numRef>
              <c:f>'Spend Chart'!$C$7:$F$7</c:f>
              <c:numCache>
                <c:formatCode>"$"#,##0_);[Red]\("$"#,##0\)</c:formatCode>
                <c:ptCount val="4"/>
                <c:pt idx="0">
                  <c:v>11747566</c:v>
                </c:pt>
                <c:pt idx="1">
                  <c:v>7578731</c:v>
                </c:pt>
                <c:pt idx="2">
                  <c:v>10749239.810000002</c:v>
                </c:pt>
                <c:pt idx="3">
                  <c:v>907610.99000000011</c:v>
                </c:pt>
              </c:numCache>
            </c:numRef>
          </c:val>
        </c:ser>
        <c:ser>
          <c:idx val="1"/>
          <c:order val="1"/>
          <c:tx>
            <c:strRef>
              <c:f>'Spend Chart'!$B$8</c:f>
              <c:strCache>
                <c:ptCount val="1"/>
                <c:pt idx="0">
                  <c:v>Wells Servicing</c:v>
                </c:pt>
              </c:strCache>
            </c:strRef>
          </c:tx>
          <c:invertIfNegative val="0"/>
          <c:dLbls>
            <c:dLbl>
              <c:idx val="3"/>
              <c:numFmt formatCode="&quot;$&quot;#,##0.0_);[Red]\(&quot;$&quot;#,##0.0\)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'Spend Chart'!$C$6:$F$6</c:f>
              <c:strCach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 YTD Jan + Feb</c:v>
                </c:pt>
              </c:strCache>
            </c:strRef>
          </c:cat>
          <c:val>
            <c:numRef>
              <c:f>'Spend Chart'!$C$8:$F$8</c:f>
              <c:numCache>
                <c:formatCode>"$"#,##0_);[Red]\("$"#,##0\)</c:formatCode>
                <c:ptCount val="4"/>
                <c:pt idx="0">
                  <c:v>2342418</c:v>
                </c:pt>
                <c:pt idx="1">
                  <c:v>2780334</c:v>
                </c:pt>
                <c:pt idx="2">
                  <c:v>1428636.48</c:v>
                </c:pt>
                <c:pt idx="3">
                  <c:v>116434.79000000001</c:v>
                </c:pt>
              </c:numCache>
            </c:numRef>
          </c:val>
        </c:ser>
        <c:ser>
          <c:idx val="2"/>
          <c:order val="2"/>
          <c:tx>
            <c:strRef>
              <c:f>'Spend Chart'!$B$9</c:f>
              <c:strCache>
                <c:ptCount val="1"/>
                <c:pt idx="0">
                  <c:v>Turnaround</c:v>
                </c:pt>
              </c:strCache>
            </c:strRef>
          </c:tx>
          <c:invertIfNegative val="0"/>
          <c:dLbls>
            <c:dLbl>
              <c:idx val="3"/>
              <c:numFmt formatCode="&quot;$&quot;#,##0.0_);[Red]\(&quot;$&quot;#,##0.0\)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'Spend Chart'!$C$6:$F$6</c:f>
              <c:strCach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 YTD Jan + Feb</c:v>
                </c:pt>
              </c:strCache>
            </c:strRef>
          </c:cat>
          <c:val>
            <c:numRef>
              <c:f>'Spend Chart'!$C$9:$F$9</c:f>
              <c:numCache>
                <c:formatCode>"$"#,##0_);[Red]\("$"#,##0\)</c:formatCode>
                <c:ptCount val="4"/>
                <c:pt idx="0">
                  <c:v>2801087</c:v>
                </c:pt>
                <c:pt idx="1">
                  <c:v>3586352</c:v>
                </c:pt>
                <c:pt idx="2">
                  <c:v>3234566.46</c:v>
                </c:pt>
                <c:pt idx="3">
                  <c:v>694013.36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160576"/>
        <c:axId val="95166464"/>
      </c:barChart>
      <c:catAx>
        <c:axId val="95160576"/>
        <c:scaling>
          <c:orientation val="minMax"/>
        </c:scaling>
        <c:delete val="0"/>
        <c:axPos val="b"/>
        <c:majorTickMark val="out"/>
        <c:minorTickMark val="none"/>
        <c:tickLblPos val="nextTo"/>
        <c:crossAx val="95166464"/>
        <c:crosses val="autoZero"/>
        <c:auto val="1"/>
        <c:lblAlgn val="ctr"/>
        <c:lblOffset val="100"/>
        <c:noMultiLvlLbl val="0"/>
      </c:catAx>
      <c:valAx>
        <c:axId val="9516646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</a:t>
                </a:r>
                <a:r>
                  <a:rPr lang="en-US" baseline="0"/>
                  <a:t> M CAD</a:t>
                </a:r>
                <a:endParaRPr lang="en-US"/>
              </a:p>
            </c:rich>
          </c:tx>
          <c:overlay val="0"/>
        </c:title>
        <c:numFmt formatCode="&quot;$&quot;#,##0.0_);[Red]\(&quot;$&quot;#,##0.0\)" sourceLinked="0"/>
        <c:majorTickMark val="out"/>
        <c:minorTickMark val="none"/>
        <c:tickLblPos val="nextTo"/>
        <c:crossAx val="95160576"/>
        <c:crosses val="autoZero"/>
        <c:crossBetween val="between"/>
        <c:dispUnits>
          <c:builtInUnit val="millions"/>
        </c:dispUnits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</a:t>
            </a:r>
            <a:r>
              <a:rPr lang="en-US" baseline="0"/>
              <a:t> Spend - All Wolf Lake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'Spend Chart'!$B$14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Pt>
            <c:idx val="2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'Spend Chart'!$C$13:$F$13</c:f>
              <c:strCach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 YTD Jan + Feb</c:v>
                </c:pt>
              </c:strCache>
            </c:strRef>
          </c:cat>
          <c:val>
            <c:numRef>
              <c:f>'Spend Chart'!$C$14:$F$14</c:f>
              <c:numCache>
                <c:formatCode>"$"#,##0_);[Red]\("$"#,##0\)</c:formatCode>
                <c:ptCount val="4"/>
                <c:pt idx="0">
                  <c:v>16891071</c:v>
                </c:pt>
                <c:pt idx="1">
                  <c:v>13945417</c:v>
                </c:pt>
                <c:pt idx="2">
                  <c:v>15412442.750000004</c:v>
                </c:pt>
                <c:pt idx="3">
                  <c:v>1718059.1400000001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213440"/>
        <c:axId val="95214976"/>
      </c:barChart>
      <c:catAx>
        <c:axId val="95213440"/>
        <c:scaling>
          <c:orientation val="minMax"/>
        </c:scaling>
        <c:delete val="0"/>
        <c:axPos val="b"/>
        <c:majorTickMark val="out"/>
        <c:minorTickMark val="none"/>
        <c:tickLblPos val="nextTo"/>
        <c:crossAx val="95214976"/>
        <c:crosses val="autoZero"/>
        <c:auto val="1"/>
        <c:lblAlgn val="ctr"/>
        <c:lblOffset val="100"/>
        <c:noMultiLvlLbl val="0"/>
      </c:catAx>
      <c:valAx>
        <c:axId val="9521497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</a:t>
                </a:r>
                <a:r>
                  <a:rPr lang="en-US" baseline="0"/>
                  <a:t> M CAD</a:t>
                </a:r>
                <a:endParaRPr lang="en-US"/>
              </a:p>
            </c:rich>
          </c:tx>
          <c:overlay val="0"/>
        </c:title>
        <c:numFmt formatCode="&quot;$&quot;#,##0_);[Red]\(&quot;$&quot;#,##0\)" sourceLinked="1"/>
        <c:majorTickMark val="out"/>
        <c:minorTickMark val="none"/>
        <c:tickLblPos val="nextTo"/>
        <c:crossAx val="95213440"/>
        <c:crosses val="autoZero"/>
        <c:crossBetween val="between"/>
        <c:dispUnits>
          <c:builtInUnit val="millions"/>
        </c:dispUnits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OT Exposure Hours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'Output - Safety &amp; Ops'!$C$22</c:f>
              <c:strCache>
                <c:ptCount val="1"/>
                <c:pt idx="0">
                  <c:v>Maint.</c:v>
                </c:pt>
              </c:strCache>
            </c:strRef>
          </c:tx>
          <c:invertIfNegative val="0"/>
          <c:cat>
            <c:numRef>
              <c:f>'Output - Safety &amp; Ops'!$B$23:$B$27</c:f>
              <c:numCache>
                <c:formatCode>mmm\-yy</c:formatCode>
                <c:ptCount val="5"/>
                <c:pt idx="0">
                  <c:v>43009</c:v>
                </c:pt>
                <c:pt idx="1">
                  <c:v>43040</c:v>
                </c:pt>
                <c:pt idx="2">
                  <c:v>43070</c:v>
                </c:pt>
                <c:pt idx="3">
                  <c:v>43101</c:v>
                </c:pt>
                <c:pt idx="4">
                  <c:v>43132</c:v>
                </c:pt>
              </c:numCache>
            </c:numRef>
          </c:cat>
          <c:val>
            <c:numRef>
              <c:f>'Output - Safety &amp; Ops'!$C$23:$C$27</c:f>
              <c:numCache>
                <c:formatCode>#,##0.0</c:formatCode>
                <c:ptCount val="5"/>
                <c:pt idx="0">
                  <c:v>317.5</c:v>
                </c:pt>
                <c:pt idx="1">
                  <c:v>260.5</c:v>
                </c:pt>
                <c:pt idx="2">
                  <c:v>155</c:v>
                </c:pt>
                <c:pt idx="3">
                  <c:v>263.5</c:v>
                </c:pt>
                <c:pt idx="4">
                  <c:v>190.5</c:v>
                </c:pt>
              </c:numCache>
            </c:numRef>
          </c:val>
        </c:ser>
        <c:ser>
          <c:idx val="1"/>
          <c:order val="1"/>
          <c:tx>
            <c:strRef>
              <c:f>'Output - Safety &amp; Ops'!$D$22</c:f>
              <c:strCache>
                <c:ptCount val="1"/>
                <c:pt idx="0">
                  <c:v>TA</c:v>
                </c:pt>
              </c:strCache>
            </c:strRef>
          </c:tx>
          <c:invertIfNegative val="0"/>
          <c:cat>
            <c:numRef>
              <c:f>'Output - Safety &amp; Ops'!$B$23:$B$27</c:f>
              <c:numCache>
                <c:formatCode>mmm\-yy</c:formatCode>
                <c:ptCount val="5"/>
                <c:pt idx="0">
                  <c:v>43009</c:v>
                </c:pt>
                <c:pt idx="1">
                  <c:v>43040</c:v>
                </c:pt>
                <c:pt idx="2">
                  <c:v>43070</c:v>
                </c:pt>
                <c:pt idx="3">
                  <c:v>43101</c:v>
                </c:pt>
                <c:pt idx="4">
                  <c:v>43132</c:v>
                </c:pt>
              </c:numCache>
            </c:numRef>
          </c:cat>
          <c:val>
            <c:numRef>
              <c:f>'Output - Safety &amp; Ops'!$D$23:$D$27</c:f>
              <c:numCache>
                <c:formatCode>#,##0.0</c:formatCode>
                <c:ptCount val="5"/>
                <c:pt idx="0">
                  <c:v>1190.5</c:v>
                </c:pt>
                <c:pt idx="1">
                  <c:v>305</c:v>
                </c:pt>
                <c:pt idx="2">
                  <c:v>1000.5</c:v>
                </c:pt>
                <c:pt idx="3">
                  <c:v>1280</c:v>
                </c:pt>
                <c:pt idx="4">
                  <c:v>1954.5</c:v>
                </c:pt>
              </c:numCache>
            </c:numRef>
          </c:val>
        </c:ser>
        <c:ser>
          <c:idx val="2"/>
          <c:order val="2"/>
          <c:tx>
            <c:strRef>
              <c:f>'Output - Safety &amp; Ops'!$E$22</c:f>
              <c:strCache>
                <c:ptCount val="1"/>
                <c:pt idx="0">
                  <c:v>Maint. Scaff.</c:v>
                </c:pt>
              </c:strCache>
            </c:strRef>
          </c:tx>
          <c:invertIfNegative val="0"/>
          <c:cat>
            <c:numRef>
              <c:f>'Output - Safety &amp; Ops'!$B$23:$B$27</c:f>
              <c:numCache>
                <c:formatCode>mmm\-yy</c:formatCode>
                <c:ptCount val="5"/>
                <c:pt idx="0">
                  <c:v>43009</c:v>
                </c:pt>
                <c:pt idx="1">
                  <c:v>43040</c:v>
                </c:pt>
                <c:pt idx="2">
                  <c:v>43070</c:v>
                </c:pt>
                <c:pt idx="3">
                  <c:v>43101</c:v>
                </c:pt>
                <c:pt idx="4">
                  <c:v>43132</c:v>
                </c:pt>
              </c:numCache>
            </c:numRef>
          </c:cat>
          <c:val>
            <c:numRef>
              <c:f>'Output - Safety &amp; Ops'!$E$23:$E$27</c:f>
              <c:numCache>
                <c:formatCode>#,##0.0</c:formatCode>
                <c:ptCount val="5"/>
                <c:pt idx="0">
                  <c:v>0</c:v>
                </c:pt>
                <c:pt idx="1">
                  <c:v>21</c:v>
                </c:pt>
                <c:pt idx="2">
                  <c:v>0</c:v>
                </c:pt>
                <c:pt idx="3">
                  <c:v>417</c:v>
                </c:pt>
                <c:pt idx="4">
                  <c:v>77.5</c:v>
                </c:pt>
              </c:numCache>
            </c:numRef>
          </c:val>
        </c:ser>
        <c:ser>
          <c:idx val="3"/>
          <c:order val="3"/>
          <c:tx>
            <c:strRef>
              <c:f>'Output - Safety &amp; Ops'!$F$22</c:f>
              <c:strCache>
                <c:ptCount val="1"/>
                <c:pt idx="0">
                  <c:v>TA Scaff.</c:v>
                </c:pt>
              </c:strCache>
            </c:strRef>
          </c:tx>
          <c:invertIfNegative val="0"/>
          <c:cat>
            <c:numRef>
              <c:f>'Output - Safety &amp; Ops'!$B$23:$B$27</c:f>
              <c:numCache>
                <c:formatCode>mmm\-yy</c:formatCode>
                <c:ptCount val="5"/>
                <c:pt idx="0">
                  <c:v>43009</c:v>
                </c:pt>
                <c:pt idx="1">
                  <c:v>43040</c:v>
                </c:pt>
                <c:pt idx="2">
                  <c:v>43070</c:v>
                </c:pt>
                <c:pt idx="3">
                  <c:v>43101</c:v>
                </c:pt>
                <c:pt idx="4">
                  <c:v>43132</c:v>
                </c:pt>
              </c:numCache>
            </c:numRef>
          </c:cat>
          <c:val>
            <c:numRef>
              <c:f>'Output - Safety &amp; Ops'!$F$23:$F$27</c:f>
              <c:numCache>
                <c:formatCode>#,##0.0</c:formatCode>
                <c:ptCount val="5"/>
                <c:pt idx="0">
                  <c:v>234</c:v>
                </c:pt>
                <c:pt idx="1">
                  <c:v>28</c:v>
                </c:pt>
                <c:pt idx="2">
                  <c:v>93.5</c:v>
                </c:pt>
                <c:pt idx="3">
                  <c:v>292.5</c:v>
                </c:pt>
                <c:pt idx="4">
                  <c:v>216.5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749824"/>
        <c:axId val="94751360"/>
      </c:barChart>
      <c:lineChart>
        <c:grouping val="standard"/>
        <c:varyColors val="0"/>
        <c:ser>
          <c:idx val="4"/>
          <c:order val="4"/>
          <c:tx>
            <c:strRef>
              <c:f>'Output - Safety &amp; Ops'!$G$22</c:f>
              <c:strCache>
                <c:ptCount val="1"/>
                <c:pt idx="0">
                  <c:v>% OT</c:v>
                </c:pt>
              </c:strCache>
            </c:strRef>
          </c:tx>
          <c:marker>
            <c:symbol val="none"/>
          </c:marker>
          <c:cat>
            <c:numRef>
              <c:f>'Output - Safety &amp; Ops'!$B$23:$B$27</c:f>
              <c:numCache>
                <c:formatCode>mmm\-yy</c:formatCode>
                <c:ptCount val="5"/>
                <c:pt idx="0">
                  <c:v>43009</c:v>
                </c:pt>
                <c:pt idx="1">
                  <c:v>43040</c:v>
                </c:pt>
                <c:pt idx="2">
                  <c:v>43070</c:v>
                </c:pt>
                <c:pt idx="3">
                  <c:v>43101</c:v>
                </c:pt>
                <c:pt idx="4">
                  <c:v>43132</c:v>
                </c:pt>
              </c:numCache>
            </c:numRef>
          </c:cat>
          <c:val>
            <c:numRef>
              <c:f>'Output - Safety &amp; Ops'!$G$23:$G$27</c:f>
              <c:numCache>
                <c:formatCode>0.00%</c:formatCode>
                <c:ptCount val="5"/>
                <c:pt idx="0">
                  <c:v>9.8387506706955466E-2</c:v>
                </c:pt>
                <c:pt idx="1">
                  <c:v>3.897998667893051E-2</c:v>
                </c:pt>
                <c:pt idx="2">
                  <c:v>8.9601492162559637E-2</c:v>
                </c:pt>
                <c:pt idx="3">
                  <c:v>0.12056509873173864</c:v>
                </c:pt>
                <c:pt idx="4">
                  <c:v>0.13173102889549015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62048"/>
        <c:axId val="98960128"/>
      </c:lineChart>
      <c:dateAx>
        <c:axId val="947498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300"/>
            </a:pPr>
            <a:endParaRPr lang="en-US"/>
          </a:p>
        </c:txPr>
        <c:crossAx val="94751360"/>
        <c:crosses val="autoZero"/>
        <c:auto val="1"/>
        <c:lblOffset val="100"/>
        <c:baseTimeUnit val="months"/>
      </c:dateAx>
      <c:valAx>
        <c:axId val="9475136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 b="1"/>
                </a:pPr>
                <a:r>
                  <a:rPr lang="en-US" sz="1200" b="1" baseline="0"/>
                  <a:t>OT Exposure Hours</a:t>
                </a:r>
                <a:endParaRPr lang="en-US" sz="1200" b="1"/>
              </a:p>
            </c:rich>
          </c:tx>
          <c:layout>
            <c:manualLayout>
              <c:xMode val="edge"/>
              <c:yMode val="edge"/>
              <c:x val="2.9718073240065208E-2"/>
              <c:y val="0.3163272271444214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94749824"/>
        <c:crosses val="autoZero"/>
        <c:crossBetween val="between"/>
      </c:valAx>
      <c:valAx>
        <c:axId val="9896012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US" b="1"/>
                  <a:t>%</a:t>
                </a:r>
                <a:r>
                  <a:rPr lang="en-US" b="1" baseline="0"/>
                  <a:t> OT of Total Exposure Hours</a:t>
                </a:r>
                <a:endParaRPr lang="en-US" b="1"/>
              </a:p>
            </c:rich>
          </c:tx>
          <c:layout>
            <c:manualLayout>
              <c:xMode val="edge"/>
              <c:yMode val="edge"/>
              <c:x val="0.94163369015826459"/>
              <c:y val="0.25893168414013262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98962048"/>
        <c:crosses val="max"/>
        <c:crossBetween val="between"/>
      </c:valAx>
      <c:dateAx>
        <c:axId val="98962048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98960128"/>
        <c:crosses val="autoZero"/>
        <c:auto val="1"/>
        <c:lblOffset val="100"/>
        <c:baseTimeUnit val="months"/>
      </c:dateAx>
    </c:plotArea>
    <c:legend>
      <c:legendPos val="b"/>
      <c:layout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Value</a:t>
            </a:r>
            <a:r>
              <a:rPr lang="en-US" baseline="0"/>
              <a:t> Improvement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'Cost Savings &amp; Avoidance'!$D$24</c:f>
              <c:strCache>
                <c:ptCount val="1"/>
                <c:pt idx="0">
                  <c:v>Cost Avoidance</c:v>
                </c:pt>
              </c:strCache>
            </c:strRef>
          </c:tx>
          <c:invertIfNegative val="0"/>
          <c:cat>
            <c:numRef>
              <c:f>'Cost Savings &amp; Avoidance'!$C$25:$C$33</c:f>
              <c:numCache>
                <c:formatCode>mmm\-yy</c:formatCode>
                <c:ptCount val="9"/>
                <c:pt idx="0" formatCode="General">
                  <c:v>2017</c:v>
                </c:pt>
                <c:pt idx="1">
                  <c:v>43101</c:v>
                </c:pt>
                <c:pt idx="2">
                  <c:v>43132</c:v>
                </c:pt>
                <c:pt idx="3">
                  <c:v>43160</c:v>
                </c:pt>
                <c:pt idx="4">
                  <c:v>43191</c:v>
                </c:pt>
                <c:pt idx="5">
                  <c:v>43221</c:v>
                </c:pt>
                <c:pt idx="6">
                  <c:v>43252</c:v>
                </c:pt>
                <c:pt idx="7">
                  <c:v>43282</c:v>
                </c:pt>
                <c:pt idx="8">
                  <c:v>43313</c:v>
                </c:pt>
              </c:numCache>
            </c:numRef>
          </c:cat>
          <c:val>
            <c:numRef>
              <c:f>'Cost Savings &amp; Avoidance'!$D$25:$D$33</c:f>
              <c:numCache>
                <c:formatCode>"$"#,##0_);[Red]\("$"#,##0\)</c:formatCode>
                <c:ptCount val="9"/>
                <c:pt idx="0">
                  <c:v>24000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'Cost Savings &amp; Avoidance'!$E$24</c:f>
              <c:strCache>
                <c:ptCount val="1"/>
                <c:pt idx="0">
                  <c:v>Cost Savings</c:v>
                </c:pt>
              </c:strCache>
            </c:strRef>
          </c:tx>
          <c:invertIfNegative val="0"/>
          <c:cat>
            <c:numRef>
              <c:f>'Cost Savings &amp; Avoidance'!$C$25:$C$33</c:f>
              <c:numCache>
                <c:formatCode>mmm\-yy</c:formatCode>
                <c:ptCount val="9"/>
                <c:pt idx="0" formatCode="General">
                  <c:v>2017</c:v>
                </c:pt>
                <c:pt idx="1">
                  <c:v>43101</c:v>
                </c:pt>
                <c:pt idx="2">
                  <c:v>43132</c:v>
                </c:pt>
                <c:pt idx="3">
                  <c:v>43160</c:v>
                </c:pt>
                <c:pt idx="4">
                  <c:v>43191</c:v>
                </c:pt>
                <c:pt idx="5">
                  <c:v>43221</c:v>
                </c:pt>
                <c:pt idx="6">
                  <c:v>43252</c:v>
                </c:pt>
                <c:pt idx="7">
                  <c:v>43282</c:v>
                </c:pt>
                <c:pt idx="8">
                  <c:v>43313</c:v>
                </c:pt>
              </c:numCache>
            </c:numRef>
          </c:cat>
          <c:val>
            <c:numRef>
              <c:f>'Cost Savings &amp; Avoidance'!$E$25:$E$33</c:f>
              <c:numCache>
                <c:formatCode>"$"#,##0_);[Red]\("$"#,##0\)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999680"/>
        <c:axId val="99005568"/>
      </c:barChart>
      <c:catAx>
        <c:axId val="98999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en-US"/>
          </a:p>
        </c:txPr>
        <c:crossAx val="99005568"/>
        <c:crosses val="autoZero"/>
        <c:auto val="1"/>
        <c:lblAlgn val="ctr"/>
        <c:lblOffset val="100"/>
        <c:noMultiLvlLbl val="1"/>
      </c:catAx>
      <c:valAx>
        <c:axId val="9900556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$000's</a:t>
                </a:r>
                <a:r>
                  <a:rPr lang="en-US" sz="1200" baseline="0"/>
                  <a:t> CAD</a:t>
                </a:r>
                <a:endParaRPr lang="en-US" sz="1200"/>
              </a:p>
            </c:rich>
          </c:tx>
          <c:layout/>
          <c:overlay val="0"/>
        </c:title>
        <c:numFmt formatCode="&quot;$&quot;#,##0_);[Red]\(&quot;$&quot;#,##0\)" sourceLinked="1"/>
        <c:majorTickMark val="out"/>
        <c:minorTickMark val="none"/>
        <c:tickLblPos val="nextTo"/>
        <c:crossAx val="98999680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 Spend  - by Segment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'Spend Chart'!$B$7</c:f>
              <c:strCache>
                <c:ptCount val="1"/>
                <c:pt idx="0">
                  <c:v>Operations</c:v>
                </c:pt>
              </c:strCache>
            </c:strRef>
          </c:tx>
          <c:invertIfNegative val="0"/>
          <c:dLbls>
            <c:dLbl>
              <c:idx val="3"/>
              <c:numFmt formatCode="&quot;$&quot;#,##0.0_);[Red]\(&quot;$&quot;#,##0.0\)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'Spend Chart'!$C$6:$F$6</c:f>
              <c:strCach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 YTD Jan + Feb</c:v>
                </c:pt>
              </c:strCache>
            </c:strRef>
          </c:cat>
          <c:val>
            <c:numRef>
              <c:f>'Spend Chart'!$C$7:$F$7</c:f>
              <c:numCache>
                <c:formatCode>"$"#,##0_);[Red]\("$"#,##0\)</c:formatCode>
                <c:ptCount val="4"/>
                <c:pt idx="0">
                  <c:v>11747566</c:v>
                </c:pt>
                <c:pt idx="1">
                  <c:v>7578731</c:v>
                </c:pt>
                <c:pt idx="2">
                  <c:v>10749239.810000002</c:v>
                </c:pt>
                <c:pt idx="3">
                  <c:v>907610.99000000011</c:v>
                </c:pt>
              </c:numCache>
            </c:numRef>
          </c:val>
        </c:ser>
        <c:ser>
          <c:idx val="1"/>
          <c:order val="1"/>
          <c:tx>
            <c:strRef>
              <c:f>'Spend Chart'!$B$8</c:f>
              <c:strCache>
                <c:ptCount val="1"/>
                <c:pt idx="0">
                  <c:v>Wells Servicing</c:v>
                </c:pt>
              </c:strCache>
            </c:strRef>
          </c:tx>
          <c:invertIfNegative val="0"/>
          <c:dLbls>
            <c:dLbl>
              <c:idx val="3"/>
              <c:numFmt formatCode="&quot;$&quot;#,##0.0_);[Red]\(&quot;$&quot;#,##0.0\)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'Spend Chart'!$C$6:$F$6</c:f>
              <c:strCach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 YTD Jan + Feb</c:v>
                </c:pt>
              </c:strCache>
            </c:strRef>
          </c:cat>
          <c:val>
            <c:numRef>
              <c:f>'Spend Chart'!$C$8:$F$8</c:f>
              <c:numCache>
                <c:formatCode>"$"#,##0_);[Red]\("$"#,##0\)</c:formatCode>
                <c:ptCount val="4"/>
                <c:pt idx="0">
                  <c:v>2342418</c:v>
                </c:pt>
                <c:pt idx="1">
                  <c:v>2780334</c:v>
                </c:pt>
                <c:pt idx="2">
                  <c:v>1428636.48</c:v>
                </c:pt>
                <c:pt idx="3">
                  <c:v>116434.79000000001</c:v>
                </c:pt>
              </c:numCache>
            </c:numRef>
          </c:val>
        </c:ser>
        <c:ser>
          <c:idx val="2"/>
          <c:order val="2"/>
          <c:tx>
            <c:strRef>
              <c:f>'Spend Chart'!$B$9</c:f>
              <c:strCache>
                <c:ptCount val="1"/>
                <c:pt idx="0">
                  <c:v>Turnaround</c:v>
                </c:pt>
              </c:strCache>
            </c:strRef>
          </c:tx>
          <c:invertIfNegative val="0"/>
          <c:dLbls>
            <c:dLbl>
              <c:idx val="3"/>
              <c:numFmt formatCode="&quot;$&quot;#,##0.0_);[Red]\(&quot;$&quot;#,##0.0\)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'Spend Chart'!$C$6:$F$6</c:f>
              <c:strCach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 YTD Jan + Feb</c:v>
                </c:pt>
              </c:strCache>
            </c:strRef>
          </c:cat>
          <c:val>
            <c:numRef>
              <c:f>'Spend Chart'!$C$9:$F$9</c:f>
              <c:numCache>
                <c:formatCode>"$"#,##0_);[Red]\("$"#,##0\)</c:formatCode>
                <c:ptCount val="4"/>
                <c:pt idx="0">
                  <c:v>2801087</c:v>
                </c:pt>
                <c:pt idx="1">
                  <c:v>3586352</c:v>
                </c:pt>
                <c:pt idx="2">
                  <c:v>3234566.46</c:v>
                </c:pt>
                <c:pt idx="3">
                  <c:v>694013.36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391360"/>
        <c:axId val="99392896"/>
      </c:barChart>
      <c:catAx>
        <c:axId val="9939136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99392896"/>
        <c:crosses val="autoZero"/>
        <c:auto val="1"/>
        <c:lblAlgn val="ctr"/>
        <c:lblOffset val="100"/>
        <c:noMultiLvlLbl val="0"/>
      </c:catAx>
      <c:valAx>
        <c:axId val="9939289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$</a:t>
                </a:r>
                <a:r>
                  <a:rPr lang="en-US" sz="1200" baseline="0"/>
                  <a:t> M CAD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2.616028053708086E-2"/>
              <c:y val="0.36211342700180404"/>
            </c:manualLayout>
          </c:layout>
          <c:overlay val="0"/>
        </c:title>
        <c:numFmt formatCode="&quot;$&quot;#,##0.0_);[Red]\(&quot;$&quot;#,##0.0\)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99391360"/>
        <c:crosses val="autoZero"/>
        <c:crossBetween val="between"/>
        <c:dispUnits>
          <c:builtInUnit val="millions"/>
        </c:dispUnits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</a:t>
            </a:r>
            <a:r>
              <a:rPr lang="en-US" baseline="0"/>
              <a:t> Spend - All Wolf Lake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'Spend Chart'!$B$14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Pt>
            <c:idx val="2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dLbl>
              <c:idx val="0"/>
              <c:layout>
                <c:manualLayout>
                  <c:x val="2.3315393942954393E-3"/>
                  <c:y val="1.9161920947872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1.5329536758297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9161920947872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'Spend Chart'!$C$13:$F$13</c:f>
              <c:strCach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 YTD Jan + Feb</c:v>
                </c:pt>
              </c:strCache>
            </c:strRef>
          </c:cat>
          <c:val>
            <c:numRef>
              <c:f>'Spend Chart'!$C$14:$F$14</c:f>
              <c:numCache>
                <c:formatCode>"$"#,##0_);[Red]\("$"#,##0\)</c:formatCode>
                <c:ptCount val="4"/>
                <c:pt idx="0">
                  <c:v>16891071</c:v>
                </c:pt>
                <c:pt idx="1">
                  <c:v>13945417</c:v>
                </c:pt>
                <c:pt idx="2">
                  <c:v>15412442.750000004</c:v>
                </c:pt>
                <c:pt idx="3">
                  <c:v>1718059.1400000001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427840"/>
        <c:axId val="99429376"/>
      </c:barChart>
      <c:catAx>
        <c:axId val="994278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99429376"/>
        <c:crosses val="autoZero"/>
        <c:auto val="1"/>
        <c:lblAlgn val="ctr"/>
        <c:lblOffset val="100"/>
        <c:noMultiLvlLbl val="0"/>
      </c:catAx>
      <c:valAx>
        <c:axId val="9942937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$</a:t>
                </a:r>
                <a:r>
                  <a:rPr lang="en-US" sz="1200" baseline="0"/>
                  <a:t> M CAD</a:t>
                </a:r>
                <a:endParaRPr lang="en-US" sz="1200"/>
              </a:p>
            </c:rich>
          </c:tx>
          <c:layout/>
          <c:overlay val="0"/>
        </c:title>
        <c:numFmt formatCode="&quot;$&quot;#,##0_);[Red]\(&quot;$&quot;#,##0\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99427840"/>
        <c:crosses val="autoZero"/>
        <c:crossBetween val="between"/>
        <c:dispUnits>
          <c:builtInUnit val="millions"/>
        </c:dispUnits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OT Exposure Hours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'Output - Safety &amp; Ops'!$D$40</c:f>
              <c:strCache>
                <c:ptCount val="1"/>
                <c:pt idx="0">
                  <c:v>Exposure Hours: All Staff + Sub</c:v>
                </c:pt>
              </c:strCache>
            </c:strRef>
          </c:tx>
          <c:invertIfNegative val="0"/>
          <c:cat>
            <c:numRef>
              <c:f>'Output - Safety &amp; Ops'!$C$41:$C$43</c:f>
              <c:numCache>
                <c:formatCode>General</c:formatCod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'Output - Safety &amp; Ops'!$D$41:$D$43</c:f>
              <c:numCache>
                <c:formatCode>#,##0</c:formatCode>
                <c:ptCount val="3"/>
                <c:pt idx="0">
                  <c:v>231066</c:v>
                </c:pt>
                <c:pt idx="1">
                  <c:v>210544</c:v>
                </c:pt>
                <c:pt idx="2">
                  <c:v>214425</c:v>
                </c:pt>
              </c:numCache>
            </c:numRef>
          </c:val>
        </c:ser>
        <c:ser>
          <c:idx val="1"/>
          <c:order val="1"/>
          <c:tx>
            <c:strRef>
              <c:f>'Output - Safety &amp; Ops'!$E$40</c:f>
              <c:strCache>
                <c:ptCount val="1"/>
                <c:pt idx="0">
                  <c:v>OT only: All Staff + Sub</c:v>
                </c:pt>
              </c:strCache>
            </c:strRef>
          </c:tx>
          <c:invertIfNegative val="0"/>
          <c:cat>
            <c:numRef>
              <c:f>'Output - Safety &amp; Ops'!$C$41:$C$43</c:f>
              <c:numCache>
                <c:formatCode>General</c:formatCod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'Output - Safety &amp; Ops'!$E$41:$E$43</c:f>
              <c:numCache>
                <c:formatCode>#,##0</c:formatCode>
                <c:ptCount val="3"/>
                <c:pt idx="0">
                  <c:v>18760</c:v>
                </c:pt>
                <c:pt idx="1">
                  <c:v>29652</c:v>
                </c:pt>
                <c:pt idx="2">
                  <c:v>28993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698560"/>
        <c:axId val="99700096"/>
      </c:barChart>
      <c:catAx>
        <c:axId val="99698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9700096"/>
        <c:crosses val="autoZero"/>
        <c:auto val="1"/>
        <c:lblAlgn val="ctr"/>
        <c:lblOffset val="100"/>
        <c:noMultiLvlLbl val="0"/>
      </c:catAx>
      <c:valAx>
        <c:axId val="9970009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'000's</a:t>
                </a:r>
                <a:r>
                  <a:rPr lang="en-US" baseline="0"/>
                  <a:t> Hours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9444444444444445E-2"/>
              <c:y val="0.33474883347914847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99698560"/>
        <c:crosses val="autoZero"/>
        <c:crossBetween val="between"/>
        <c:dispUnits>
          <c:builtInUnit val="thousands"/>
        </c:dispUnits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Exposure Hours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'Output - Safety &amp; Ops'!$C$6</c:f>
              <c:strCache>
                <c:ptCount val="1"/>
                <c:pt idx="0">
                  <c:v>Staff</c:v>
                </c:pt>
              </c:strCache>
            </c:strRef>
          </c:tx>
          <c:invertIfNegative val="0"/>
          <c:cat>
            <c:numRef>
              <c:f>'Output - Safety &amp; Ops'!$B$7:$B$13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 formatCode="mmm\-yy">
                  <c:v>42736</c:v>
                </c:pt>
                <c:pt idx="4" formatCode="mmm\-yy">
                  <c:v>42767</c:v>
                </c:pt>
                <c:pt idx="5" formatCode="mmm\-yy">
                  <c:v>43101</c:v>
                </c:pt>
                <c:pt idx="6" formatCode="mmm\-yy">
                  <c:v>43132</c:v>
                </c:pt>
              </c:numCache>
            </c:numRef>
          </c:cat>
          <c:val>
            <c:numRef>
              <c:f>'Output - Safety &amp; Ops'!$C$7:$C$13</c:f>
              <c:numCache>
                <c:formatCode>#,##0</c:formatCode>
                <c:ptCount val="7"/>
                <c:pt idx="0">
                  <c:v>207536</c:v>
                </c:pt>
                <c:pt idx="1">
                  <c:v>187194</c:v>
                </c:pt>
                <c:pt idx="2">
                  <c:v>193983</c:v>
                </c:pt>
                <c:pt idx="3">
                  <c:v>14632</c:v>
                </c:pt>
                <c:pt idx="4">
                  <c:v>14473</c:v>
                </c:pt>
                <c:pt idx="5">
                  <c:v>16810</c:v>
                </c:pt>
                <c:pt idx="6">
                  <c:v>17110</c:v>
                </c:pt>
              </c:numCache>
            </c:numRef>
          </c:val>
        </c:ser>
        <c:ser>
          <c:idx val="1"/>
          <c:order val="1"/>
          <c:tx>
            <c:strRef>
              <c:f>'Output - Safety &amp; Ops'!$D$6</c:f>
              <c:strCache>
                <c:ptCount val="1"/>
                <c:pt idx="0">
                  <c:v>Sub</c:v>
                </c:pt>
              </c:strCache>
            </c:strRef>
          </c:tx>
          <c:invertIfNegative val="0"/>
          <c:cat>
            <c:numRef>
              <c:f>'Output - Safety &amp; Ops'!$B$7:$B$13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 formatCode="mmm\-yy">
                  <c:v>42736</c:v>
                </c:pt>
                <c:pt idx="4" formatCode="mmm\-yy">
                  <c:v>42767</c:v>
                </c:pt>
                <c:pt idx="5" formatCode="mmm\-yy">
                  <c:v>43101</c:v>
                </c:pt>
                <c:pt idx="6" formatCode="mmm\-yy">
                  <c:v>43132</c:v>
                </c:pt>
              </c:numCache>
            </c:numRef>
          </c:cat>
          <c:val>
            <c:numRef>
              <c:f>'Output - Safety &amp; Ops'!$D$7:$D$13</c:f>
              <c:numCache>
                <c:formatCode>#,##0</c:formatCode>
                <c:ptCount val="7"/>
                <c:pt idx="0">
                  <c:v>23530</c:v>
                </c:pt>
                <c:pt idx="1">
                  <c:v>23350</c:v>
                </c:pt>
                <c:pt idx="2">
                  <c:v>20442</c:v>
                </c:pt>
                <c:pt idx="3">
                  <c:v>1855</c:v>
                </c:pt>
                <c:pt idx="4">
                  <c:v>1761</c:v>
                </c:pt>
                <c:pt idx="5">
                  <c:v>1985</c:v>
                </c:pt>
                <c:pt idx="6">
                  <c:v>1679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742848"/>
        <c:axId val="99744384"/>
      </c:barChart>
      <c:catAx>
        <c:axId val="99742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99744384"/>
        <c:crosses val="autoZero"/>
        <c:auto val="1"/>
        <c:lblAlgn val="ctr"/>
        <c:lblOffset val="100"/>
        <c:noMultiLvlLbl val="0"/>
      </c:catAx>
      <c:valAx>
        <c:axId val="9974438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'000's</a:t>
                </a:r>
                <a:r>
                  <a:rPr lang="en-US" baseline="0"/>
                  <a:t> Hours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9444444444444445E-2"/>
              <c:y val="0.33474883347914847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99742848"/>
        <c:crosses val="autoZero"/>
        <c:crossBetween val="between"/>
        <c:dispUnits>
          <c:builtInUnit val="thousands"/>
        </c:dispUnits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OT Exposure Hours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'Output - Safety &amp; Ops'!$C$22</c:f>
              <c:strCache>
                <c:ptCount val="1"/>
                <c:pt idx="0">
                  <c:v>Maint.</c:v>
                </c:pt>
              </c:strCache>
            </c:strRef>
          </c:tx>
          <c:invertIfNegative val="0"/>
          <c:cat>
            <c:numRef>
              <c:f>'Output - Safety &amp; Ops'!$B$23:$B$27</c:f>
              <c:numCache>
                <c:formatCode>mmm\-yy</c:formatCode>
                <c:ptCount val="5"/>
                <c:pt idx="0">
                  <c:v>43009</c:v>
                </c:pt>
                <c:pt idx="1">
                  <c:v>43040</c:v>
                </c:pt>
                <c:pt idx="2">
                  <c:v>43070</c:v>
                </c:pt>
                <c:pt idx="3">
                  <c:v>43101</c:v>
                </c:pt>
                <c:pt idx="4">
                  <c:v>43132</c:v>
                </c:pt>
              </c:numCache>
            </c:numRef>
          </c:cat>
          <c:val>
            <c:numRef>
              <c:f>'Output - Safety &amp; Ops'!$C$23:$C$27</c:f>
              <c:numCache>
                <c:formatCode>#,##0.0</c:formatCode>
                <c:ptCount val="5"/>
                <c:pt idx="0">
                  <c:v>317.5</c:v>
                </c:pt>
                <c:pt idx="1">
                  <c:v>260.5</c:v>
                </c:pt>
                <c:pt idx="2">
                  <c:v>155</c:v>
                </c:pt>
                <c:pt idx="3">
                  <c:v>263.5</c:v>
                </c:pt>
                <c:pt idx="4">
                  <c:v>190.5</c:v>
                </c:pt>
              </c:numCache>
            </c:numRef>
          </c:val>
        </c:ser>
        <c:ser>
          <c:idx val="1"/>
          <c:order val="1"/>
          <c:tx>
            <c:strRef>
              <c:f>'Output - Safety &amp; Ops'!$D$22</c:f>
              <c:strCache>
                <c:ptCount val="1"/>
                <c:pt idx="0">
                  <c:v>TA</c:v>
                </c:pt>
              </c:strCache>
            </c:strRef>
          </c:tx>
          <c:invertIfNegative val="0"/>
          <c:cat>
            <c:numRef>
              <c:f>'Output - Safety &amp; Ops'!$B$23:$B$27</c:f>
              <c:numCache>
                <c:formatCode>mmm\-yy</c:formatCode>
                <c:ptCount val="5"/>
                <c:pt idx="0">
                  <c:v>43009</c:v>
                </c:pt>
                <c:pt idx="1">
                  <c:v>43040</c:v>
                </c:pt>
                <c:pt idx="2">
                  <c:v>43070</c:v>
                </c:pt>
                <c:pt idx="3">
                  <c:v>43101</c:v>
                </c:pt>
                <c:pt idx="4">
                  <c:v>43132</c:v>
                </c:pt>
              </c:numCache>
            </c:numRef>
          </c:cat>
          <c:val>
            <c:numRef>
              <c:f>'Output - Safety &amp; Ops'!$D$23:$D$27</c:f>
              <c:numCache>
                <c:formatCode>#,##0.0</c:formatCode>
                <c:ptCount val="5"/>
                <c:pt idx="0">
                  <c:v>1190.5</c:v>
                </c:pt>
                <c:pt idx="1">
                  <c:v>305</c:v>
                </c:pt>
                <c:pt idx="2">
                  <c:v>1000.5</c:v>
                </c:pt>
                <c:pt idx="3">
                  <c:v>1280</c:v>
                </c:pt>
                <c:pt idx="4">
                  <c:v>1954.5</c:v>
                </c:pt>
              </c:numCache>
            </c:numRef>
          </c:val>
        </c:ser>
        <c:ser>
          <c:idx val="2"/>
          <c:order val="2"/>
          <c:tx>
            <c:strRef>
              <c:f>'Output - Safety &amp; Ops'!$E$22</c:f>
              <c:strCache>
                <c:ptCount val="1"/>
                <c:pt idx="0">
                  <c:v>Maint. Scaff.</c:v>
                </c:pt>
              </c:strCache>
            </c:strRef>
          </c:tx>
          <c:invertIfNegative val="0"/>
          <c:cat>
            <c:numRef>
              <c:f>'Output - Safety &amp; Ops'!$B$23:$B$27</c:f>
              <c:numCache>
                <c:formatCode>mmm\-yy</c:formatCode>
                <c:ptCount val="5"/>
                <c:pt idx="0">
                  <c:v>43009</c:v>
                </c:pt>
                <c:pt idx="1">
                  <c:v>43040</c:v>
                </c:pt>
                <c:pt idx="2">
                  <c:v>43070</c:v>
                </c:pt>
                <c:pt idx="3">
                  <c:v>43101</c:v>
                </c:pt>
                <c:pt idx="4">
                  <c:v>43132</c:v>
                </c:pt>
              </c:numCache>
            </c:numRef>
          </c:cat>
          <c:val>
            <c:numRef>
              <c:f>'Output - Safety &amp; Ops'!$E$23:$E$27</c:f>
              <c:numCache>
                <c:formatCode>#,##0.0</c:formatCode>
                <c:ptCount val="5"/>
                <c:pt idx="0">
                  <c:v>0</c:v>
                </c:pt>
                <c:pt idx="1">
                  <c:v>21</c:v>
                </c:pt>
                <c:pt idx="2">
                  <c:v>0</c:v>
                </c:pt>
                <c:pt idx="3">
                  <c:v>417</c:v>
                </c:pt>
                <c:pt idx="4">
                  <c:v>77.5</c:v>
                </c:pt>
              </c:numCache>
            </c:numRef>
          </c:val>
        </c:ser>
        <c:ser>
          <c:idx val="3"/>
          <c:order val="3"/>
          <c:tx>
            <c:strRef>
              <c:f>'Output - Safety &amp; Ops'!$F$22</c:f>
              <c:strCache>
                <c:ptCount val="1"/>
                <c:pt idx="0">
                  <c:v>TA Scaff.</c:v>
                </c:pt>
              </c:strCache>
            </c:strRef>
          </c:tx>
          <c:invertIfNegative val="0"/>
          <c:cat>
            <c:numRef>
              <c:f>'Output - Safety &amp; Ops'!$B$23:$B$27</c:f>
              <c:numCache>
                <c:formatCode>mmm\-yy</c:formatCode>
                <c:ptCount val="5"/>
                <c:pt idx="0">
                  <c:v>43009</c:v>
                </c:pt>
                <c:pt idx="1">
                  <c:v>43040</c:v>
                </c:pt>
                <c:pt idx="2">
                  <c:v>43070</c:v>
                </c:pt>
                <c:pt idx="3">
                  <c:v>43101</c:v>
                </c:pt>
                <c:pt idx="4">
                  <c:v>43132</c:v>
                </c:pt>
              </c:numCache>
            </c:numRef>
          </c:cat>
          <c:val>
            <c:numRef>
              <c:f>'Output - Safety &amp; Ops'!$F$23:$F$27</c:f>
              <c:numCache>
                <c:formatCode>#,##0.0</c:formatCode>
                <c:ptCount val="5"/>
                <c:pt idx="0">
                  <c:v>234</c:v>
                </c:pt>
                <c:pt idx="1">
                  <c:v>28</c:v>
                </c:pt>
                <c:pt idx="2">
                  <c:v>93.5</c:v>
                </c:pt>
                <c:pt idx="3">
                  <c:v>292.5</c:v>
                </c:pt>
                <c:pt idx="4">
                  <c:v>216.5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782016"/>
        <c:axId val="99800192"/>
      </c:barChart>
      <c:lineChart>
        <c:grouping val="standard"/>
        <c:varyColors val="0"/>
        <c:ser>
          <c:idx val="4"/>
          <c:order val="4"/>
          <c:tx>
            <c:strRef>
              <c:f>'Output - Safety &amp; Ops'!$G$22</c:f>
              <c:strCache>
                <c:ptCount val="1"/>
                <c:pt idx="0">
                  <c:v>% OT</c:v>
                </c:pt>
              </c:strCache>
            </c:strRef>
          </c:tx>
          <c:marker>
            <c:symbol val="none"/>
          </c:marker>
          <c:cat>
            <c:numRef>
              <c:f>'Output - Safety &amp; Ops'!$B$23:$B$27</c:f>
              <c:numCache>
                <c:formatCode>mmm\-yy</c:formatCode>
                <c:ptCount val="5"/>
                <c:pt idx="0">
                  <c:v>43009</c:v>
                </c:pt>
                <c:pt idx="1">
                  <c:v>43040</c:v>
                </c:pt>
                <c:pt idx="2">
                  <c:v>43070</c:v>
                </c:pt>
                <c:pt idx="3">
                  <c:v>43101</c:v>
                </c:pt>
                <c:pt idx="4">
                  <c:v>43132</c:v>
                </c:pt>
              </c:numCache>
            </c:numRef>
          </c:cat>
          <c:val>
            <c:numRef>
              <c:f>'Output - Safety &amp; Ops'!$G$23:$G$27</c:f>
              <c:numCache>
                <c:formatCode>0.00%</c:formatCode>
                <c:ptCount val="5"/>
                <c:pt idx="0">
                  <c:v>9.8387506706955466E-2</c:v>
                </c:pt>
                <c:pt idx="1">
                  <c:v>3.897998667893051E-2</c:v>
                </c:pt>
                <c:pt idx="2">
                  <c:v>8.9601492162559637E-2</c:v>
                </c:pt>
                <c:pt idx="3">
                  <c:v>0.12056509873173864</c:v>
                </c:pt>
                <c:pt idx="4">
                  <c:v>0.13173102889549015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08384"/>
        <c:axId val="99802112"/>
      </c:lineChart>
      <c:dateAx>
        <c:axId val="997820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99800192"/>
        <c:crosses val="autoZero"/>
        <c:auto val="1"/>
        <c:lblOffset val="100"/>
        <c:baseTimeUnit val="months"/>
      </c:dateAx>
      <c:valAx>
        <c:axId val="9980019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OT Exposure Hours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7503066067080218E-2"/>
              <c:y val="0.2668701503221188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99782016"/>
        <c:crosses val="autoZero"/>
        <c:crossBetween val="between"/>
      </c:valAx>
      <c:valAx>
        <c:axId val="9980211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</a:t>
                </a:r>
                <a:r>
                  <a:rPr lang="en-US" baseline="0"/>
                  <a:t> OT of Total Exposure Hours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91811876788539126"/>
              <c:y val="0.17976998329754235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99808384"/>
        <c:crosses val="max"/>
        <c:crossBetween val="between"/>
      </c:valAx>
      <c:dateAx>
        <c:axId val="99808384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99802112"/>
        <c:crosses val="autoZero"/>
        <c:auto val="1"/>
        <c:lblOffset val="100"/>
        <c:baseTimeUnit val="months"/>
      </c:date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Value</a:t>
            </a:r>
            <a:r>
              <a:rPr lang="en-US" baseline="0"/>
              <a:t> Improvement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'Cost Savings &amp; Avoidance'!$D$24</c:f>
              <c:strCache>
                <c:ptCount val="1"/>
                <c:pt idx="0">
                  <c:v>Cost Avoidance</c:v>
                </c:pt>
              </c:strCache>
            </c:strRef>
          </c:tx>
          <c:invertIfNegative val="0"/>
          <c:cat>
            <c:numRef>
              <c:f>'Cost Savings &amp; Avoidance'!$C$25:$C$33</c:f>
              <c:numCache>
                <c:formatCode>mmm\-yy</c:formatCode>
                <c:ptCount val="9"/>
                <c:pt idx="0" formatCode="General">
                  <c:v>2017</c:v>
                </c:pt>
                <c:pt idx="1">
                  <c:v>43101</c:v>
                </c:pt>
                <c:pt idx="2">
                  <c:v>43132</c:v>
                </c:pt>
                <c:pt idx="3">
                  <c:v>43160</c:v>
                </c:pt>
                <c:pt idx="4">
                  <c:v>43191</c:v>
                </c:pt>
                <c:pt idx="5">
                  <c:v>43221</c:v>
                </c:pt>
                <c:pt idx="6">
                  <c:v>43252</c:v>
                </c:pt>
                <c:pt idx="7">
                  <c:v>43282</c:v>
                </c:pt>
                <c:pt idx="8">
                  <c:v>43313</c:v>
                </c:pt>
              </c:numCache>
            </c:numRef>
          </c:cat>
          <c:val>
            <c:numRef>
              <c:f>'Cost Savings &amp; Avoidance'!$D$25:$D$33</c:f>
              <c:numCache>
                <c:formatCode>"$"#,##0_);[Red]\("$"#,##0\)</c:formatCode>
                <c:ptCount val="9"/>
                <c:pt idx="0">
                  <c:v>24000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'Cost Savings &amp; Avoidance'!$E$24</c:f>
              <c:strCache>
                <c:ptCount val="1"/>
                <c:pt idx="0">
                  <c:v>Cost Savings</c:v>
                </c:pt>
              </c:strCache>
            </c:strRef>
          </c:tx>
          <c:invertIfNegative val="0"/>
          <c:cat>
            <c:numRef>
              <c:f>'Cost Savings &amp; Avoidance'!$C$25:$C$33</c:f>
              <c:numCache>
                <c:formatCode>mmm\-yy</c:formatCode>
                <c:ptCount val="9"/>
                <c:pt idx="0" formatCode="General">
                  <c:v>2017</c:v>
                </c:pt>
                <c:pt idx="1">
                  <c:v>43101</c:v>
                </c:pt>
                <c:pt idx="2">
                  <c:v>43132</c:v>
                </c:pt>
                <c:pt idx="3">
                  <c:v>43160</c:v>
                </c:pt>
                <c:pt idx="4">
                  <c:v>43191</c:v>
                </c:pt>
                <c:pt idx="5">
                  <c:v>43221</c:v>
                </c:pt>
                <c:pt idx="6">
                  <c:v>43252</c:v>
                </c:pt>
                <c:pt idx="7">
                  <c:v>43282</c:v>
                </c:pt>
                <c:pt idx="8">
                  <c:v>43313</c:v>
                </c:pt>
              </c:numCache>
            </c:numRef>
          </c:cat>
          <c:val>
            <c:numRef>
              <c:f>'Cost Savings &amp; Avoidance'!$E$25:$E$33</c:f>
              <c:numCache>
                <c:formatCode>"$"#,##0_);[Red]\("$"#,##0\)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818880"/>
        <c:axId val="99861632"/>
      </c:barChart>
      <c:catAx>
        <c:axId val="99818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9861632"/>
        <c:crosses val="autoZero"/>
        <c:auto val="1"/>
        <c:lblAlgn val="ctr"/>
        <c:lblOffset val="100"/>
        <c:noMultiLvlLbl val="1"/>
      </c:catAx>
      <c:valAx>
        <c:axId val="9986163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$000's</a:t>
                </a:r>
                <a:r>
                  <a:rPr lang="en-US" baseline="0"/>
                  <a:t> CAD</a:t>
                </a:r>
                <a:endParaRPr lang="en-US"/>
              </a:p>
            </c:rich>
          </c:tx>
          <c:overlay val="0"/>
        </c:title>
        <c:numFmt formatCode="&quot;$&quot;#,##0_);[Red]\(&quot;$&quot;#,##0\)" sourceLinked="1"/>
        <c:majorTickMark val="out"/>
        <c:minorTickMark val="none"/>
        <c:tickLblPos val="nextTo"/>
        <c:crossAx val="99818880"/>
        <c:crosses val="autoZero"/>
        <c:crossBetween val="between"/>
        <c:dispUnits>
          <c:builtInUnit val="thousands"/>
        </c:dispUnits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3.png"/><Relationship Id="rId7" Type="http://schemas.openxmlformats.org/officeDocument/2006/relationships/chart" Target="../charts/chart4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726281</xdr:colOff>
      <xdr:row>9</xdr:row>
      <xdr:rowOff>38100</xdr:rowOff>
    </xdr:from>
    <xdr:to>
      <xdr:col>3</xdr:col>
      <xdr:colOff>461659</xdr:colOff>
      <xdr:row>9</xdr:row>
      <xdr:rowOff>226218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18258"/>
        <a:stretch/>
      </xdr:blipFill>
      <xdr:spPr>
        <a:xfrm>
          <a:off x="726281" y="1914525"/>
          <a:ext cx="2128572" cy="188118"/>
        </a:xfrm>
        <a:prstGeom prst="rect">
          <a:avLst/>
        </a:prstGeom>
      </xdr:spPr>
    </xdr:pic>
    <xdr:clientData/>
  </xdr:twoCellAnchor>
  <xdr:twoCellAnchor editAs="oneCell">
    <xdr:from>
      <xdr:col>21</xdr:col>
      <xdr:colOff>103187</xdr:colOff>
      <xdr:row>0</xdr:row>
      <xdr:rowOff>63499</xdr:rowOff>
    </xdr:from>
    <xdr:to>
      <xdr:col>25</xdr:col>
      <xdr:colOff>560385</xdr:colOff>
      <xdr:row>7</xdr:row>
      <xdr:rowOff>55562</xdr:rowOff>
    </xdr:to>
    <xdr:pic>
      <xdr:nvPicPr>
        <xdr:cNvPr id="8" name="Picture 7"/>
        <xdr:cNvPicPr/>
      </xdr:nvPicPr>
      <xdr:blipFill rotWithShape="1">
        <a:blip xmlns:r="http://schemas.openxmlformats.org/officeDocument/2006/relationships" r:embed="rId2"/>
        <a:srcRect l="21407" t="55260" r="70908" b="32207"/>
        <a:stretch/>
      </xdr:blipFill>
      <xdr:spPr bwMode="auto">
        <a:xfrm>
          <a:off x="13664406" y="63499"/>
          <a:ext cx="2886075" cy="146843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0</xdr:colOff>
      <xdr:row>0</xdr:row>
      <xdr:rowOff>47626</xdr:rowOff>
    </xdr:from>
    <xdr:to>
      <xdr:col>3</xdr:col>
      <xdr:colOff>173112</xdr:colOff>
      <xdr:row>7</xdr:row>
      <xdr:rowOff>71438</xdr:rowOff>
    </xdr:to>
    <xdr:pic>
      <xdr:nvPicPr>
        <xdr:cNvPr id="10" name="Picture 9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116" t="13103" r="55128" b="39043"/>
        <a:stretch/>
      </xdr:blipFill>
      <xdr:spPr bwMode="auto">
        <a:xfrm>
          <a:off x="0" y="47626"/>
          <a:ext cx="2559843" cy="150018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10</xdr:col>
      <xdr:colOff>13607</xdr:colOff>
      <xdr:row>10</xdr:row>
      <xdr:rowOff>13607</xdr:rowOff>
    </xdr:from>
    <xdr:to>
      <xdr:col>17</xdr:col>
      <xdr:colOff>928688</xdr:colOff>
      <xdr:row>27</xdr:row>
      <xdr:rowOff>196452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421822</xdr:colOff>
      <xdr:row>11</xdr:row>
      <xdr:rowOff>136072</xdr:rowOff>
    </xdr:from>
    <xdr:to>
      <xdr:col>14</xdr:col>
      <xdr:colOff>421822</xdr:colOff>
      <xdr:row>24</xdr:row>
      <xdr:rowOff>136072</xdr:rowOff>
    </xdr:to>
    <xdr:cxnSp macro="">
      <xdr:nvCxnSpPr>
        <xdr:cNvPr id="27" name="Straight Connector 26"/>
        <xdr:cNvCxnSpPr/>
      </xdr:nvCxnSpPr>
      <xdr:spPr>
        <a:xfrm>
          <a:off x="9606643" y="2653393"/>
          <a:ext cx="0" cy="2707822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107496</xdr:colOff>
      <xdr:row>11</xdr:row>
      <xdr:rowOff>112937</xdr:rowOff>
    </xdr:from>
    <xdr:to>
      <xdr:col>16</xdr:col>
      <xdr:colOff>107496</xdr:colOff>
      <xdr:row>24</xdr:row>
      <xdr:rowOff>112937</xdr:rowOff>
    </xdr:to>
    <xdr:cxnSp macro="">
      <xdr:nvCxnSpPr>
        <xdr:cNvPr id="7" name="Straight Connector 6"/>
        <xdr:cNvCxnSpPr/>
      </xdr:nvCxnSpPr>
      <xdr:spPr>
        <a:xfrm>
          <a:off x="10884353" y="2630258"/>
          <a:ext cx="0" cy="2707822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557894</xdr:colOff>
      <xdr:row>20</xdr:row>
      <xdr:rowOff>40822</xdr:rowOff>
    </xdr:from>
    <xdr:to>
      <xdr:col>15</xdr:col>
      <xdr:colOff>585108</xdr:colOff>
      <xdr:row>22</xdr:row>
      <xdr:rowOff>68036</xdr:rowOff>
    </xdr:to>
    <xdr:sp macro="" textlink="">
      <xdr:nvSpPr>
        <xdr:cNvPr id="2" name="Right Brace 1"/>
        <xdr:cNvSpPr/>
      </xdr:nvSpPr>
      <xdr:spPr>
        <a:xfrm rot="16200000">
          <a:off x="10042073" y="4204607"/>
          <a:ext cx="408214" cy="100692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269118</xdr:colOff>
      <xdr:row>20</xdr:row>
      <xdr:rowOff>36285</xdr:rowOff>
    </xdr:from>
    <xdr:to>
      <xdr:col>17</xdr:col>
      <xdr:colOff>663725</xdr:colOff>
      <xdr:row>22</xdr:row>
      <xdr:rowOff>63499</xdr:rowOff>
    </xdr:to>
    <xdr:sp macro="" textlink="">
      <xdr:nvSpPr>
        <xdr:cNvPr id="29" name="Right Brace 28"/>
        <xdr:cNvSpPr/>
      </xdr:nvSpPr>
      <xdr:spPr>
        <a:xfrm rot="16200000">
          <a:off x="12030981" y="4191755"/>
          <a:ext cx="408214" cy="100844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14</xdr:col>
      <xdr:colOff>503464</xdr:colOff>
      <xdr:row>18</xdr:row>
      <xdr:rowOff>130824</xdr:rowOff>
    </xdr:from>
    <xdr:ext cx="1129393" cy="436786"/>
    <xdr:sp macro="" textlink="">
      <xdr:nvSpPr>
        <xdr:cNvPr id="30" name="TextBox 29"/>
        <xdr:cNvSpPr txBox="1"/>
      </xdr:nvSpPr>
      <xdr:spPr>
        <a:xfrm>
          <a:off x="9688285" y="4008860"/>
          <a:ext cx="1129393" cy="436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>
          <a:spAutoFit/>
        </a:bodyPr>
        <a:lstStyle/>
        <a:p>
          <a:pPr algn="ctr"/>
          <a:r>
            <a:rPr lang="en-US" sz="1100"/>
            <a:t>2017 Jan + Feb = 32,721</a:t>
          </a:r>
        </a:p>
      </xdr:txBody>
    </xdr:sp>
    <xdr:clientData/>
  </xdr:oneCellAnchor>
  <xdr:twoCellAnchor>
    <xdr:from>
      <xdr:col>18</xdr:col>
      <xdr:colOff>13608</xdr:colOff>
      <xdr:row>10</xdr:row>
      <xdr:rowOff>13608</xdr:rowOff>
    </xdr:from>
    <xdr:to>
      <xdr:col>25</xdr:col>
      <xdr:colOff>601267</xdr:colOff>
      <xdr:row>28</xdr:row>
      <xdr:rowOff>11206</xdr:rowOff>
    </xdr:to>
    <xdr:graphicFrame macro="">
      <xdr:nvGraphicFramePr>
        <xdr:cNvPr id="33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381000</xdr:colOff>
      <xdr:row>12</xdr:row>
      <xdr:rowOff>81644</xdr:rowOff>
    </xdr:from>
    <xdr:to>
      <xdr:col>22</xdr:col>
      <xdr:colOff>381000</xdr:colOff>
      <xdr:row>25</xdr:row>
      <xdr:rowOff>81644</xdr:rowOff>
    </xdr:to>
    <xdr:cxnSp macro="">
      <xdr:nvCxnSpPr>
        <xdr:cNvPr id="34" name="Straight Connector 33"/>
        <xdr:cNvCxnSpPr/>
      </xdr:nvCxnSpPr>
      <xdr:spPr>
        <a:xfrm>
          <a:off x="15158357" y="2789465"/>
          <a:ext cx="0" cy="2707822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20</xdr:col>
      <xdr:colOff>149681</xdr:colOff>
      <xdr:row>13</xdr:row>
      <xdr:rowOff>68233</xdr:rowOff>
    </xdr:from>
    <xdr:ext cx="857250" cy="953466"/>
    <xdr:sp macro="" textlink="">
      <xdr:nvSpPr>
        <xdr:cNvPr id="35" name="TextBox 34"/>
        <xdr:cNvSpPr txBox="1"/>
      </xdr:nvSpPr>
      <xdr:spPr>
        <a:xfrm>
          <a:off x="13729610" y="2966554"/>
          <a:ext cx="857250" cy="95346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>
          <a:spAutoFit/>
        </a:bodyPr>
        <a:lstStyle/>
        <a:p>
          <a:pPr algn="ctr"/>
          <a:r>
            <a:rPr lang="en-US" sz="1100"/>
            <a:t>November</a:t>
          </a:r>
          <a:r>
            <a:rPr lang="en-US" sz="1100" baseline="0"/>
            <a:t>  OT hours drop: </a:t>
          </a:r>
        </a:p>
        <a:p>
          <a:pPr algn="ctr"/>
          <a:r>
            <a:rPr lang="en-US" sz="1100" baseline="0"/>
            <a:t>Turnaround related</a:t>
          </a:r>
          <a:endParaRPr lang="en-US" sz="1100"/>
        </a:p>
      </xdr:txBody>
    </xdr:sp>
    <xdr:clientData/>
  </xdr:oneCellAnchor>
  <xdr:twoCellAnchor>
    <xdr:from>
      <xdr:col>18</xdr:col>
      <xdr:colOff>13608</xdr:colOff>
      <xdr:row>28</xdr:row>
      <xdr:rowOff>0</xdr:rowOff>
    </xdr:from>
    <xdr:to>
      <xdr:col>25</xdr:col>
      <xdr:colOff>601267</xdr:colOff>
      <xdr:row>36</xdr:row>
      <xdr:rowOff>320</xdr:rowOff>
    </xdr:to>
    <xdr:graphicFrame macro="">
      <xdr:nvGraphicFramePr>
        <xdr:cNvPr id="37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557893</xdr:colOff>
      <xdr:row>28</xdr:row>
      <xdr:rowOff>204107</xdr:rowOff>
    </xdr:from>
    <xdr:to>
      <xdr:col>19</xdr:col>
      <xdr:colOff>557894</xdr:colOff>
      <xdr:row>34</xdr:row>
      <xdr:rowOff>272143</xdr:rowOff>
    </xdr:to>
    <xdr:cxnSp macro="">
      <xdr:nvCxnSpPr>
        <xdr:cNvPr id="38" name="Straight Connector 37"/>
        <xdr:cNvCxnSpPr/>
      </xdr:nvCxnSpPr>
      <xdr:spPr>
        <a:xfrm flipH="1">
          <a:off x="13525500" y="6204857"/>
          <a:ext cx="1" cy="2272393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19</xdr:col>
      <xdr:colOff>530678</xdr:colOff>
      <xdr:row>30</xdr:row>
      <xdr:rowOff>45925</xdr:rowOff>
    </xdr:from>
    <xdr:ext cx="3401785" cy="436786"/>
    <xdr:sp macro="" textlink="">
      <xdr:nvSpPr>
        <xdr:cNvPr id="6" name="TextBox 5"/>
        <xdr:cNvSpPr txBox="1"/>
      </xdr:nvSpPr>
      <xdr:spPr>
        <a:xfrm>
          <a:off x="13498285" y="6672604"/>
          <a:ext cx="3401785" cy="436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>
          <a:spAutoFit/>
        </a:bodyPr>
        <a:lstStyle/>
        <a:p>
          <a:pPr algn="ctr"/>
          <a:r>
            <a:rPr lang="en-US" sz="1100"/>
            <a:t>2018 Goal: Annual Value Improvement = 5% of Spend</a:t>
          </a:r>
        </a:p>
        <a:p>
          <a:pPr algn="ctr"/>
          <a:r>
            <a:rPr lang="en-US" sz="1100"/>
            <a:t>5% x $15 M = $0.75 M</a:t>
          </a:r>
        </a:p>
      </xdr:txBody>
    </xdr:sp>
    <xdr:clientData/>
  </xdr:oneCellAnchor>
  <xdr:twoCellAnchor>
    <xdr:from>
      <xdr:col>20</xdr:col>
      <xdr:colOff>204106</xdr:colOff>
      <xdr:row>31</xdr:row>
      <xdr:rowOff>136070</xdr:rowOff>
    </xdr:from>
    <xdr:to>
      <xdr:col>24</xdr:col>
      <xdr:colOff>503463</xdr:colOff>
      <xdr:row>33</xdr:row>
      <xdr:rowOff>163284</xdr:rowOff>
    </xdr:to>
    <xdr:sp macro="" textlink="">
      <xdr:nvSpPr>
        <xdr:cNvPr id="9" name="Oval 8"/>
        <xdr:cNvSpPr/>
      </xdr:nvSpPr>
      <xdr:spPr>
        <a:xfrm>
          <a:off x="13784035" y="7211784"/>
          <a:ext cx="2748642" cy="816429"/>
        </a:xfrm>
        <a:prstGeom prst="ellipse">
          <a:avLst/>
        </a:prstGeom>
        <a:solidFill>
          <a:srgbClr val="CC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100">
              <a:solidFill>
                <a:schemeClr val="tx1"/>
              </a:solidFill>
            </a:rPr>
            <a:t>Over $0.4M CAD in Value Improvement Pipeline for 2018</a:t>
          </a:r>
        </a:p>
      </xdr:txBody>
    </xdr:sp>
    <xdr:clientData/>
  </xdr:twoCellAnchor>
  <xdr:twoCellAnchor>
    <xdr:from>
      <xdr:col>18</xdr:col>
      <xdr:colOff>13606</xdr:colOff>
      <xdr:row>36</xdr:row>
      <xdr:rowOff>699</xdr:rowOff>
    </xdr:from>
    <xdr:to>
      <xdr:col>25</xdr:col>
      <xdr:colOff>601266</xdr:colOff>
      <xdr:row>51</xdr:row>
      <xdr:rowOff>190500</xdr:rowOff>
    </xdr:to>
    <xdr:graphicFrame macro="">
      <xdr:nvGraphicFramePr>
        <xdr:cNvPr id="39" name="Chart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24</xdr:col>
      <xdr:colOff>92227</xdr:colOff>
      <xdr:row>38</xdr:row>
      <xdr:rowOff>43846</xdr:rowOff>
    </xdr:from>
    <xdr:to>
      <xdr:col>24</xdr:col>
      <xdr:colOff>95250</xdr:colOff>
      <xdr:row>48</xdr:row>
      <xdr:rowOff>68036</xdr:rowOff>
    </xdr:to>
    <xdr:cxnSp macro="">
      <xdr:nvCxnSpPr>
        <xdr:cNvPr id="28" name="Straight Connector 27"/>
        <xdr:cNvCxnSpPr/>
      </xdr:nvCxnSpPr>
      <xdr:spPr>
        <a:xfrm>
          <a:off x="16121441" y="9351132"/>
          <a:ext cx="3023" cy="2214940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13607</xdr:colOff>
      <xdr:row>36</xdr:row>
      <xdr:rowOff>13607</xdr:rowOff>
    </xdr:from>
    <xdr:to>
      <xdr:col>18</xdr:col>
      <xdr:colOff>0</xdr:colOff>
      <xdr:row>51</xdr:row>
      <xdr:rowOff>196453</xdr:rowOff>
    </xdr:to>
    <xdr:graphicFrame macro="">
      <xdr:nvGraphicFramePr>
        <xdr:cNvPr id="40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258536</xdr:colOff>
      <xdr:row>38</xdr:row>
      <xdr:rowOff>54429</xdr:rowOff>
    </xdr:from>
    <xdr:to>
      <xdr:col>16</xdr:col>
      <xdr:colOff>258536</xdr:colOff>
      <xdr:row>49</xdr:row>
      <xdr:rowOff>136072</xdr:rowOff>
    </xdr:to>
    <xdr:cxnSp macro="">
      <xdr:nvCxnSpPr>
        <xdr:cNvPr id="19" name="Straight Connector 18"/>
        <xdr:cNvCxnSpPr/>
      </xdr:nvCxnSpPr>
      <xdr:spPr>
        <a:xfrm>
          <a:off x="11062607" y="9293679"/>
          <a:ext cx="0" cy="2462893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12</xdr:col>
      <xdr:colOff>296219</xdr:colOff>
      <xdr:row>38</xdr:row>
      <xdr:rowOff>6281</xdr:rowOff>
    </xdr:from>
    <xdr:ext cx="2326822" cy="405367"/>
    <xdr:sp macro="" textlink="">
      <xdr:nvSpPr>
        <xdr:cNvPr id="16" name="TextBox 15"/>
        <xdr:cNvSpPr txBox="1"/>
      </xdr:nvSpPr>
      <xdr:spPr>
        <a:xfrm>
          <a:off x="8429104" y="9216223"/>
          <a:ext cx="2326822" cy="405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000"/>
            <a:t>2016 to '17</a:t>
          </a:r>
          <a:r>
            <a:rPr lang="en-US" sz="1000" baseline="0"/>
            <a:t> spend increase partly due to bi-annual OTSG maintenance</a:t>
          </a:r>
          <a:endParaRPr lang="en-US" sz="1000"/>
        </a:p>
      </xdr:txBody>
    </xdr:sp>
    <xdr:clientData/>
  </xdr:oneCellAnchor>
  <xdr:twoCellAnchor>
    <xdr:from>
      <xdr:col>13</xdr:col>
      <xdr:colOff>458396</xdr:colOff>
      <xdr:row>41</xdr:row>
      <xdr:rowOff>1</xdr:rowOff>
    </xdr:from>
    <xdr:to>
      <xdr:col>15</xdr:col>
      <xdr:colOff>558270</xdr:colOff>
      <xdr:row>41</xdr:row>
      <xdr:rowOff>1660</xdr:rowOff>
    </xdr:to>
    <xdr:cxnSp macro="">
      <xdr:nvCxnSpPr>
        <xdr:cNvPr id="42" name="Straight Connector 41"/>
        <xdr:cNvCxnSpPr/>
      </xdr:nvCxnSpPr>
      <xdr:spPr>
        <a:xfrm flipV="1">
          <a:off x="9803479" y="9916584"/>
          <a:ext cx="1602708" cy="1659"/>
        </a:xfrm>
        <a:prstGeom prst="line">
          <a:avLst/>
        </a:prstGeom>
        <a:ln w="22225">
          <a:solidFill>
            <a:srgbClr val="FFC000"/>
          </a:solidFill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16</xdr:col>
      <xdr:colOff>179917</xdr:colOff>
      <xdr:row>12</xdr:row>
      <xdr:rowOff>138043</xdr:rowOff>
    </xdr:from>
    <xdr:ext cx="1129393" cy="1642373"/>
    <xdr:sp macro="" textlink="">
      <xdr:nvSpPr>
        <xdr:cNvPr id="25" name="TextBox 24"/>
        <xdr:cNvSpPr txBox="1"/>
      </xdr:nvSpPr>
      <xdr:spPr>
        <a:xfrm>
          <a:off x="11641667" y="2836793"/>
          <a:ext cx="1129393" cy="164237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>
          <a:spAutoFit/>
        </a:bodyPr>
        <a:lstStyle/>
        <a:p>
          <a:pPr algn="ctr"/>
          <a:r>
            <a:rPr lang="en-US" sz="1100"/>
            <a:t>2017 Jan + Feb = 37,584: </a:t>
          </a:r>
        </a:p>
        <a:p>
          <a:pPr algn="ctr"/>
          <a:endParaRPr lang="en-US" sz="1100"/>
        </a:p>
        <a:p>
          <a:pPr algn="ctr"/>
          <a:r>
            <a:rPr lang="en-US" sz="1100"/>
            <a:t>Difference</a:t>
          </a:r>
          <a:r>
            <a:rPr lang="en-US" sz="1100" baseline="0"/>
            <a:t> to 2017 partly due to Overtime. See "Overtime Drivers" notes below</a:t>
          </a:r>
          <a:endParaRPr lang="en-US" sz="1100"/>
        </a:p>
      </xdr:txBody>
    </xdr:sp>
    <xdr:clientData/>
  </xdr:oneCellAnchor>
  <xdr:twoCellAnchor>
    <xdr:from>
      <xdr:col>20</xdr:col>
      <xdr:colOff>578306</xdr:colOff>
      <xdr:row>18</xdr:row>
      <xdr:rowOff>37449</xdr:rowOff>
    </xdr:from>
    <xdr:to>
      <xdr:col>20</xdr:col>
      <xdr:colOff>592666</xdr:colOff>
      <xdr:row>19</xdr:row>
      <xdr:rowOff>222250</xdr:rowOff>
    </xdr:to>
    <xdr:cxnSp macro="">
      <xdr:nvCxnSpPr>
        <xdr:cNvPr id="4" name="Straight Arrow Connector 3"/>
        <xdr:cNvCxnSpPr>
          <a:stCxn id="35" idx="2"/>
        </xdr:cNvCxnSpPr>
      </xdr:nvCxnSpPr>
      <xdr:spPr>
        <a:xfrm>
          <a:off x="14823473" y="3910949"/>
          <a:ext cx="14360" cy="38588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342900</xdr:colOff>
      <xdr:row>34</xdr:row>
      <xdr:rowOff>171450</xdr:rowOff>
    </xdr:from>
    <xdr:to>
      <xdr:col>14</xdr:col>
      <xdr:colOff>0</xdr:colOff>
      <xdr:row>46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257175</xdr:colOff>
      <xdr:row>3</xdr:row>
      <xdr:rowOff>19050</xdr:rowOff>
    </xdr:from>
    <xdr:to>
      <xdr:col>13</xdr:col>
      <xdr:colOff>847725</xdr:colOff>
      <xdr:row>16</xdr:row>
      <xdr:rowOff>161925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295275</xdr:colOff>
      <xdr:row>19</xdr:row>
      <xdr:rowOff>161925</xdr:rowOff>
    </xdr:from>
    <xdr:to>
      <xdr:col>13</xdr:col>
      <xdr:colOff>885825</xdr:colOff>
      <xdr:row>31</xdr:row>
      <xdr:rowOff>47625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914400</xdr:colOff>
      <xdr:row>21</xdr:row>
      <xdr:rowOff>276225</xdr:rowOff>
    </xdr:from>
    <xdr:to>
      <xdr:col>13</xdr:col>
      <xdr:colOff>161925</xdr:colOff>
      <xdr:row>29</xdr:row>
      <xdr:rowOff>38100</xdr:rowOff>
    </xdr:to>
    <xdr:sp macro="" textlink="">
      <xdr:nvSpPr>
        <xdr:cNvPr id="2" name="Rectangle 1"/>
        <xdr:cNvSpPr/>
      </xdr:nvSpPr>
      <xdr:spPr>
        <a:xfrm>
          <a:off x="10372725" y="4029075"/>
          <a:ext cx="600075" cy="173355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695325</xdr:colOff>
      <xdr:row>20</xdr:row>
      <xdr:rowOff>123825</xdr:rowOff>
    </xdr:from>
    <xdr:to>
      <xdr:col>12</xdr:col>
      <xdr:colOff>600076</xdr:colOff>
      <xdr:row>33</xdr:row>
      <xdr:rowOff>123825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33336</xdr:colOff>
      <xdr:row>3</xdr:row>
      <xdr:rowOff>109536</xdr:rowOff>
    </xdr:from>
    <xdr:to>
      <xdr:col>19</xdr:col>
      <xdr:colOff>326229</xdr:colOff>
      <xdr:row>21</xdr:row>
      <xdr:rowOff>95249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557211</xdr:colOff>
      <xdr:row>16</xdr:row>
      <xdr:rowOff>76199</xdr:rowOff>
    </xdr:from>
    <xdr:to>
      <xdr:col>8</xdr:col>
      <xdr:colOff>373854</xdr:colOff>
      <xdr:row>30</xdr:row>
      <xdr:rowOff>152399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226219</xdr:colOff>
      <xdr:row>34</xdr:row>
      <xdr:rowOff>107157</xdr:rowOff>
    </xdr:from>
    <xdr:to>
      <xdr:col>5</xdr:col>
      <xdr:colOff>226219</xdr:colOff>
      <xdr:row>43</xdr:row>
      <xdr:rowOff>119063</xdr:rowOff>
    </xdr:to>
    <xdr:cxnSp macro="">
      <xdr:nvCxnSpPr>
        <xdr:cNvPr id="6" name="Straight Connector 5"/>
        <xdr:cNvCxnSpPr/>
      </xdr:nvCxnSpPr>
      <xdr:spPr>
        <a:xfrm>
          <a:off x="4619625" y="6977063"/>
          <a:ext cx="0" cy="1726406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285750</xdr:colOff>
      <xdr:row>25</xdr:row>
      <xdr:rowOff>119062</xdr:rowOff>
    </xdr:from>
    <xdr:to>
      <xdr:col>11</xdr:col>
      <xdr:colOff>285750</xdr:colOff>
      <xdr:row>34</xdr:row>
      <xdr:rowOff>130968</xdr:rowOff>
    </xdr:to>
    <xdr:cxnSp macro="">
      <xdr:nvCxnSpPr>
        <xdr:cNvPr id="7" name="Straight Connector 6"/>
        <xdr:cNvCxnSpPr/>
      </xdr:nvCxnSpPr>
      <xdr:spPr>
        <a:xfrm>
          <a:off x="8655844" y="5083968"/>
          <a:ext cx="0" cy="1726406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35719</xdr:colOff>
      <xdr:row>7</xdr:row>
      <xdr:rowOff>154781</xdr:rowOff>
    </xdr:from>
    <xdr:to>
      <xdr:col>17</xdr:col>
      <xdr:colOff>35719</xdr:colOff>
      <xdr:row>18</xdr:row>
      <xdr:rowOff>59531</xdr:rowOff>
    </xdr:to>
    <xdr:cxnSp macro="">
      <xdr:nvCxnSpPr>
        <xdr:cNvPr id="8" name="Straight Connector 7"/>
        <xdr:cNvCxnSpPr/>
      </xdr:nvCxnSpPr>
      <xdr:spPr>
        <a:xfrm>
          <a:off x="12049125" y="1678781"/>
          <a:ext cx="0" cy="2202656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7</xdr:row>
      <xdr:rowOff>180975</xdr:rowOff>
    </xdr:from>
    <xdr:to>
      <xdr:col>12</xdr:col>
      <xdr:colOff>56540</xdr:colOff>
      <xdr:row>42</xdr:row>
      <xdr:rowOff>94428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86025" y="1514475"/>
          <a:ext cx="4885715" cy="658095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20</xdr:row>
      <xdr:rowOff>47625</xdr:rowOff>
    </xdr:from>
    <xdr:to>
      <xdr:col>6</xdr:col>
      <xdr:colOff>448310</xdr:colOff>
      <xdr:row>31</xdr:row>
      <xdr:rowOff>133350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116" t="13103" r="55128" b="39043"/>
        <a:stretch/>
      </xdr:blipFill>
      <xdr:spPr bwMode="auto">
        <a:xfrm>
          <a:off x="419100" y="3857625"/>
          <a:ext cx="3686810" cy="21812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514350</xdr:colOff>
      <xdr:row>13</xdr:row>
      <xdr:rowOff>47625</xdr:rowOff>
    </xdr:from>
    <xdr:to>
      <xdr:col>4</xdr:col>
      <xdr:colOff>152400</xdr:colOff>
      <xdr:row>18</xdr:row>
      <xdr:rowOff>47625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2"/>
        <a:srcRect l="21407" t="55260" r="70908" b="32207"/>
        <a:stretch/>
      </xdr:blipFill>
      <xdr:spPr bwMode="auto">
        <a:xfrm>
          <a:off x="514350" y="2524125"/>
          <a:ext cx="2076450" cy="9525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Z52"/>
  <sheetViews>
    <sheetView showGridLines="0" tabSelected="1" zoomScale="90" zoomScaleNormal="90" workbookViewId="0">
      <selection activeCell="H4" sqref="H4"/>
    </sheetView>
  </sheetViews>
  <sheetFormatPr defaultRowHeight="15" x14ac:dyDescent="0.25"/>
  <cols>
    <col min="2" max="2" width="24.5703125" customWidth="1"/>
    <col min="3" max="3" width="11.42578125" customWidth="1"/>
    <col min="4" max="10" width="9.85546875" customWidth="1"/>
    <col min="14" max="14" width="7.7109375" customWidth="1"/>
    <col min="15" max="15" width="14.7109375" customWidth="1"/>
    <col min="18" max="18" width="14.140625" customWidth="1"/>
    <col min="27" max="27" width="3" customWidth="1"/>
  </cols>
  <sheetData>
    <row r="2" spans="2:26" ht="17.25" customHeight="1" x14ac:dyDescent="0.35">
      <c r="I2" s="213" t="s">
        <v>19</v>
      </c>
      <c r="J2" s="213"/>
      <c r="K2" s="213"/>
      <c r="L2" s="213"/>
      <c r="M2" s="213"/>
      <c r="N2" s="213"/>
      <c r="O2" s="213"/>
      <c r="P2" s="213"/>
    </row>
    <row r="3" spans="2:26" ht="18.75" customHeight="1" x14ac:dyDescent="0.35">
      <c r="J3" s="213" t="s">
        <v>20</v>
      </c>
      <c r="K3" s="213"/>
      <c r="L3" s="213"/>
      <c r="M3" s="213"/>
      <c r="N3" s="213"/>
      <c r="O3" s="213"/>
    </row>
    <row r="4" spans="2:26" ht="21" x14ac:dyDescent="0.35">
      <c r="J4" s="213" t="s">
        <v>180</v>
      </c>
      <c r="K4" s="213"/>
      <c r="L4" s="213"/>
      <c r="M4" s="213"/>
      <c r="N4" s="213"/>
      <c r="O4" s="213"/>
    </row>
    <row r="5" spans="2:26" x14ac:dyDescent="0.25">
      <c r="J5" s="214" t="s">
        <v>181</v>
      </c>
      <c r="K5" s="214"/>
      <c r="L5" s="214"/>
      <c r="M5" s="214"/>
      <c r="N5" s="214"/>
      <c r="O5" s="214"/>
    </row>
    <row r="9" spans="2:26" ht="15.75" thickBot="1" x14ac:dyDescent="0.3">
      <c r="B9" s="35"/>
      <c r="C9" s="35"/>
      <c r="D9" s="35"/>
      <c r="E9" s="35"/>
    </row>
    <row r="10" spans="2:26" ht="19.5" thickBot="1" x14ac:dyDescent="0.35">
      <c r="B10" s="202" t="s">
        <v>262</v>
      </c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4"/>
    </row>
    <row r="11" spans="2:26" ht="30" customHeight="1" x14ac:dyDescent="0.25">
      <c r="B11" s="26" t="s">
        <v>25</v>
      </c>
      <c r="C11" s="27">
        <v>2015</v>
      </c>
      <c r="D11" s="27">
        <v>2016</v>
      </c>
      <c r="E11" s="27">
        <v>2017</v>
      </c>
      <c r="F11" s="138" t="s">
        <v>243</v>
      </c>
      <c r="G11" s="138" t="s">
        <v>244</v>
      </c>
      <c r="H11" s="218" t="s">
        <v>245</v>
      </c>
      <c r="I11" s="219"/>
      <c r="J11" s="220"/>
      <c r="K11" s="146"/>
      <c r="L11" s="141"/>
      <c r="M11" s="141"/>
      <c r="N11" s="141"/>
      <c r="O11" s="141"/>
      <c r="P11" s="141"/>
      <c r="Q11" s="141"/>
      <c r="R11" s="166"/>
      <c r="S11" s="24"/>
      <c r="T11" s="24"/>
      <c r="U11" s="24"/>
      <c r="V11" s="24"/>
      <c r="W11" s="24"/>
      <c r="X11" s="24"/>
      <c r="Y11" s="24"/>
      <c r="Z11" s="25"/>
    </row>
    <row r="12" spans="2:26" ht="15" customHeight="1" x14ac:dyDescent="0.25">
      <c r="B12" s="37" t="s">
        <v>5</v>
      </c>
      <c r="C12" s="38">
        <f>'Output - Safety &amp; Ops'!C54</f>
        <v>231066</v>
      </c>
      <c r="D12" s="38">
        <f>'Output - Safety &amp; Ops'!D54</f>
        <v>210544</v>
      </c>
      <c r="E12" s="38">
        <f>'Output - Safety &amp; Ops'!E54</f>
        <v>214425</v>
      </c>
      <c r="F12" s="38">
        <f>'Output - Safety &amp; Ops'!F54</f>
        <v>18795</v>
      </c>
      <c r="G12" s="38">
        <f>'Output - Safety &amp; Ops'!G54</f>
        <v>18789</v>
      </c>
      <c r="H12" s="221" t="s">
        <v>267</v>
      </c>
      <c r="I12" s="222"/>
      <c r="J12" s="223"/>
      <c r="K12" s="144"/>
      <c r="L12" s="142"/>
      <c r="M12" s="142"/>
      <c r="N12" s="142"/>
      <c r="O12" s="142"/>
      <c r="P12" s="142"/>
      <c r="Q12" s="142"/>
      <c r="R12" s="167"/>
      <c r="S12" s="28"/>
      <c r="T12" s="28"/>
      <c r="U12" s="28"/>
      <c r="V12" s="28"/>
      <c r="W12" s="28"/>
      <c r="X12" s="28"/>
      <c r="Y12" s="28"/>
      <c r="Z12" s="33"/>
    </row>
    <row r="13" spans="2:26" ht="15" customHeight="1" x14ac:dyDescent="0.25">
      <c r="B13" s="37" t="s">
        <v>24</v>
      </c>
      <c r="C13" s="38">
        <f>'Output - Safety &amp; Ops'!C55</f>
        <v>843</v>
      </c>
      <c r="D13" s="38">
        <f>'Output - Safety &amp; Ops'!D55</f>
        <v>935</v>
      </c>
      <c r="E13" s="38">
        <f>'Output - Safety &amp; Ops'!E55</f>
        <v>1267</v>
      </c>
      <c r="F13" s="38">
        <f>'Output - Safety &amp; Ops'!F55</f>
        <v>109</v>
      </c>
      <c r="G13" s="38">
        <f>'Output - Safety &amp; Ops'!G55</f>
        <v>123</v>
      </c>
      <c r="H13" s="224"/>
      <c r="I13" s="225"/>
      <c r="J13" s="226"/>
      <c r="K13" s="144"/>
      <c r="L13" s="142"/>
      <c r="M13" s="142"/>
      <c r="N13" s="142"/>
      <c r="O13" s="142"/>
      <c r="P13" s="142"/>
      <c r="Q13" s="142"/>
      <c r="R13" s="167"/>
      <c r="S13" s="28"/>
      <c r="T13" s="28"/>
      <c r="U13" s="28"/>
      <c r="V13" s="28"/>
      <c r="W13" s="28"/>
      <c r="X13" s="28"/>
      <c r="Y13" s="28"/>
      <c r="Z13" s="33"/>
    </row>
    <row r="14" spans="2:26" ht="15" customHeight="1" x14ac:dyDescent="0.25">
      <c r="B14" s="37" t="s">
        <v>13</v>
      </c>
      <c r="C14" s="38">
        <f>'Output - Safety &amp; Ops'!C56</f>
        <v>15</v>
      </c>
      <c r="D14" s="38">
        <f>'Output - Safety &amp; Ops'!D56</f>
        <v>15</v>
      </c>
      <c r="E14" s="38">
        <f>'Output - Safety &amp; Ops'!E56</f>
        <v>18</v>
      </c>
      <c r="F14" s="38">
        <f>'Output - Safety &amp; Ops'!F56</f>
        <v>1</v>
      </c>
      <c r="G14" s="38">
        <f>'Output - Safety &amp; Ops'!G56</f>
        <v>1</v>
      </c>
      <c r="H14" s="224"/>
      <c r="I14" s="225"/>
      <c r="J14" s="226"/>
      <c r="K14" s="144"/>
      <c r="L14" s="142"/>
      <c r="M14" s="142"/>
      <c r="N14" s="142"/>
      <c r="O14" s="142"/>
      <c r="P14" s="142"/>
      <c r="Q14" s="142"/>
      <c r="R14" s="167"/>
      <c r="S14" s="28"/>
      <c r="T14" s="28"/>
      <c r="U14" s="28"/>
      <c r="V14" s="28"/>
      <c r="W14" s="28"/>
      <c r="X14" s="28"/>
      <c r="Y14" s="28"/>
      <c r="Z14" s="33"/>
    </row>
    <row r="15" spans="2:26" ht="15" customHeight="1" x14ac:dyDescent="0.25">
      <c r="B15" s="37" t="s">
        <v>14</v>
      </c>
      <c r="C15" s="38">
        <f>'Output - Safety &amp; Ops'!C57</f>
        <v>289</v>
      </c>
      <c r="D15" s="38">
        <f>'Output - Safety &amp; Ops'!D57</f>
        <v>265</v>
      </c>
      <c r="E15" s="38">
        <f>'Output - Safety &amp; Ops'!E57</f>
        <v>336</v>
      </c>
      <c r="F15" s="38">
        <f>'Output - Safety &amp; Ops'!F57</f>
        <v>63</v>
      </c>
      <c r="G15" s="38">
        <f>'Output - Safety &amp; Ops'!G57</f>
        <v>16</v>
      </c>
      <c r="H15" s="224"/>
      <c r="I15" s="225"/>
      <c r="J15" s="226"/>
      <c r="K15" s="144"/>
      <c r="L15" s="142"/>
      <c r="M15" s="142"/>
      <c r="N15" s="142"/>
      <c r="O15" s="142"/>
      <c r="P15" s="142"/>
      <c r="Q15" s="142"/>
      <c r="R15" s="167"/>
      <c r="S15" s="28"/>
      <c r="T15" s="28"/>
      <c r="U15" s="28"/>
      <c r="V15" s="28"/>
      <c r="W15" s="28"/>
      <c r="X15" s="28"/>
      <c r="Y15" s="28"/>
      <c r="Z15" s="33"/>
    </row>
    <row r="16" spans="2:26" ht="15" customHeight="1" x14ac:dyDescent="0.25">
      <c r="B16" s="37" t="s">
        <v>15</v>
      </c>
      <c r="C16" s="38">
        <f>'Output - Safety &amp; Ops'!C58</f>
        <v>7770</v>
      </c>
      <c r="D16" s="38">
        <f>'Output - Safety &amp; Ops'!D58</f>
        <v>6373</v>
      </c>
      <c r="E16" s="38">
        <f>'Output - Safety &amp; Ops'!E58</f>
        <v>5982</v>
      </c>
      <c r="F16" s="38">
        <f>'Output - Safety &amp; Ops'!F58</f>
        <v>439</v>
      </c>
      <c r="G16" s="38">
        <f>'Output - Safety &amp; Ops'!G58</f>
        <v>436</v>
      </c>
      <c r="H16" s="224"/>
      <c r="I16" s="225"/>
      <c r="J16" s="226"/>
      <c r="K16" s="144"/>
      <c r="L16" s="142"/>
      <c r="M16" s="142"/>
      <c r="N16" s="142"/>
      <c r="O16" s="142"/>
      <c r="P16" s="142"/>
      <c r="Q16" s="142"/>
      <c r="R16" s="167"/>
      <c r="S16" s="28"/>
      <c r="T16" s="28"/>
      <c r="U16" s="28"/>
      <c r="V16" s="28"/>
      <c r="W16" s="28"/>
      <c r="X16" s="28"/>
      <c r="Y16" s="28"/>
      <c r="Z16" s="33"/>
    </row>
    <row r="17" spans="2:26" ht="15" customHeight="1" x14ac:dyDescent="0.25">
      <c r="B17" s="37" t="s">
        <v>16</v>
      </c>
      <c r="C17" s="38">
        <f>'Output - Safety &amp; Ops'!C59</f>
        <v>1828</v>
      </c>
      <c r="D17" s="38">
        <f>'Output - Safety &amp; Ops'!D59</f>
        <v>1606</v>
      </c>
      <c r="E17" s="38">
        <f>'Output - Safety &amp; Ops'!E59</f>
        <v>1829</v>
      </c>
      <c r="F17" s="38">
        <f>'Output - Safety &amp; Ops'!F59</f>
        <v>178</v>
      </c>
      <c r="G17" s="38">
        <f>'Output - Safety &amp; Ops'!G59</f>
        <v>108</v>
      </c>
      <c r="H17" s="224"/>
      <c r="I17" s="225"/>
      <c r="J17" s="226"/>
      <c r="K17" s="144"/>
      <c r="L17" s="142"/>
      <c r="M17" s="142"/>
      <c r="N17" s="142"/>
      <c r="O17" s="142"/>
      <c r="P17" s="142"/>
      <c r="Q17" s="142"/>
      <c r="R17" s="167"/>
      <c r="S17" s="28"/>
      <c r="T17" s="28"/>
      <c r="V17" s="28"/>
      <c r="W17" s="28"/>
      <c r="X17" s="28"/>
      <c r="Y17" s="28"/>
      <c r="Z17" s="33"/>
    </row>
    <row r="18" spans="2:26" ht="17.25" customHeight="1" x14ac:dyDescent="0.25">
      <c r="B18" s="140" t="s">
        <v>26</v>
      </c>
      <c r="C18" s="38">
        <f>'Output - Safety &amp; Ops'!C60</f>
        <v>2243</v>
      </c>
      <c r="D18" s="38">
        <f>'Output - Safety &amp; Ops'!D60</f>
        <v>1946</v>
      </c>
      <c r="E18" s="38">
        <f>'Output - Safety &amp; Ops'!E60</f>
        <v>2033</v>
      </c>
      <c r="F18" s="38">
        <f>'Output - Safety &amp; Ops'!F60</f>
        <v>260</v>
      </c>
      <c r="G18" s="38">
        <f>'Output - Safety &amp; Ops'!G60</f>
        <v>250</v>
      </c>
      <c r="H18" s="224"/>
      <c r="I18" s="225"/>
      <c r="J18" s="226"/>
      <c r="K18" s="144"/>
      <c r="L18" s="142"/>
      <c r="M18" s="142"/>
      <c r="N18" s="142"/>
      <c r="O18" s="142"/>
      <c r="P18" s="142"/>
      <c r="Q18" s="142"/>
      <c r="R18" s="167"/>
      <c r="S18" s="28"/>
      <c r="T18" s="28"/>
      <c r="U18" s="28"/>
      <c r="V18" s="28"/>
      <c r="W18" s="28"/>
      <c r="X18" s="28"/>
      <c r="Y18" s="28"/>
      <c r="Z18" s="33"/>
    </row>
    <row r="19" spans="2:26" ht="15.75" thickBot="1" x14ac:dyDescent="0.3">
      <c r="B19" s="139" t="s">
        <v>9</v>
      </c>
      <c r="C19" s="38">
        <f>'Output - Safety &amp; Ops'!C61</f>
        <v>2</v>
      </c>
      <c r="D19" s="38">
        <f>'Output - Safety &amp; Ops'!D61</f>
        <v>16</v>
      </c>
      <c r="E19" s="38">
        <f>'Output - Safety &amp; Ops'!E61</f>
        <v>6</v>
      </c>
      <c r="F19" s="38">
        <f>'Output - Safety &amp; Ops'!F61</f>
        <v>1</v>
      </c>
      <c r="G19" s="38">
        <f>'Output - Safety &amp; Ops'!G61</f>
        <v>1</v>
      </c>
      <c r="H19" s="227"/>
      <c r="I19" s="228"/>
      <c r="J19" s="229"/>
      <c r="K19" s="144"/>
      <c r="L19" s="142"/>
      <c r="M19" s="142"/>
      <c r="N19" s="142"/>
      <c r="O19" s="142"/>
      <c r="P19" s="142"/>
      <c r="Q19" s="142"/>
      <c r="R19" s="167"/>
      <c r="S19" s="28"/>
      <c r="T19" s="28"/>
      <c r="U19" s="28"/>
      <c r="V19" s="28"/>
      <c r="W19" s="28"/>
      <c r="X19" s="28"/>
      <c r="Y19" s="28"/>
      <c r="Z19" s="33"/>
    </row>
    <row r="20" spans="2:26" ht="30" customHeight="1" x14ac:dyDescent="0.25">
      <c r="B20" s="26" t="s">
        <v>27</v>
      </c>
      <c r="C20" s="27">
        <v>2015</v>
      </c>
      <c r="D20" s="27">
        <v>2016</v>
      </c>
      <c r="E20" s="27">
        <v>2017</v>
      </c>
      <c r="F20" s="138" t="s">
        <v>243</v>
      </c>
      <c r="G20" s="138" t="s">
        <v>244</v>
      </c>
      <c r="H20" s="218" t="s">
        <v>246</v>
      </c>
      <c r="I20" s="219"/>
      <c r="J20" s="220"/>
      <c r="K20" s="145"/>
      <c r="L20" s="143"/>
      <c r="M20" s="143"/>
      <c r="N20" s="143"/>
      <c r="O20" s="143"/>
      <c r="P20" s="143"/>
      <c r="Q20" s="143"/>
      <c r="R20" s="168"/>
      <c r="S20" s="28"/>
      <c r="T20" s="28"/>
      <c r="U20" s="28"/>
      <c r="V20" s="28"/>
      <c r="W20" s="28"/>
      <c r="X20" s="28"/>
      <c r="Y20" s="28"/>
      <c r="Z20" s="33"/>
    </row>
    <row r="21" spans="2:26" ht="15" customHeight="1" x14ac:dyDescent="0.25">
      <c r="B21" s="39" t="s">
        <v>28</v>
      </c>
      <c r="C21" s="38">
        <f>'Output - Safety &amp; Ops'!C64</f>
        <v>0</v>
      </c>
      <c r="D21" s="38">
        <f>'Output - Safety &amp; Ops'!D64</f>
        <v>0</v>
      </c>
      <c r="E21" s="38">
        <f>'Output - Safety &amp; Ops'!E64</f>
        <v>0</v>
      </c>
      <c r="F21" s="38">
        <f>'Output - Safety &amp; Ops'!F64</f>
        <v>0</v>
      </c>
      <c r="G21" s="236">
        <f>'Output - Safety &amp; Ops'!G64</f>
        <v>0</v>
      </c>
      <c r="H21" s="221" t="s">
        <v>266</v>
      </c>
      <c r="I21" s="222"/>
      <c r="J21" s="223"/>
      <c r="K21" s="144"/>
      <c r="L21" s="142"/>
      <c r="M21" s="142"/>
      <c r="N21" s="142"/>
      <c r="O21" s="142"/>
      <c r="P21" s="142"/>
      <c r="Q21" s="142"/>
      <c r="R21" s="167"/>
      <c r="S21" s="28"/>
      <c r="T21" s="28"/>
      <c r="U21" s="28"/>
      <c r="V21" s="28"/>
      <c r="W21" s="28"/>
      <c r="X21" s="28"/>
      <c r="Y21" s="28"/>
      <c r="Z21" s="33"/>
    </row>
    <row r="22" spans="2:26" ht="15" customHeight="1" x14ac:dyDescent="0.25">
      <c r="B22" s="39" t="s">
        <v>29</v>
      </c>
      <c r="C22" s="38">
        <f>'Output - Safety &amp; Ops'!C65</f>
        <v>0</v>
      </c>
      <c r="D22" s="38">
        <f>'Output - Safety &amp; Ops'!D65</f>
        <v>0</v>
      </c>
      <c r="E22" s="38">
        <f>'Output - Safety &amp; Ops'!E65</f>
        <v>0</v>
      </c>
      <c r="F22" s="38">
        <f>'Output - Safety &amp; Ops'!F65</f>
        <v>0</v>
      </c>
      <c r="G22" s="236">
        <f>'Output - Safety &amp; Ops'!G65</f>
        <v>0</v>
      </c>
      <c r="H22" s="224"/>
      <c r="I22" s="225"/>
      <c r="J22" s="226"/>
      <c r="K22" s="144"/>
      <c r="L22" s="142"/>
      <c r="M22" s="142"/>
      <c r="N22" s="142"/>
      <c r="O22" s="142"/>
      <c r="P22" s="142"/>
      <c r="Q22" s="142"/>
      <c r="R22" s="167"/>
      <c r="S22" s="28"/>
      <c r="T22" s="28"/>
      <c r="U22" s="28"/>
      <c r="V22" s="28"/>
      <c r="W22" s="28"/>
      <c r="X22" s="28"/>
      <c r="Y22" s="28"/>
      <c r="Z22" s="33"/>
    </row>
    <row r="23" spans="2:26" ht="15" customHeight="1" x14ac:dyDescent="0.25">
      <c r="B23" s="39" t="s">
        <v>6</v>
      </c>
      <c r="C23" s="38">
        <f>'Output - Safety &amp; Ops'!C66</f>
        <v>0</v>
      </c>
      <c r="D23" s="38">
        <f>'Output - Safety &amp; Ops'!D66</f>
        <v>0</v>
      </c>
      <c r="E23" s="38">
        <f>'Output - Safety &amp; Ops'!E66</f>
        <v>0</v>
      </c>
      <c r="F23" s="38">
        <f>'Output - Safety &amp; Ops'!F66</f>
        <v>0</v>
      </c>
      <c r="G23" s="236">
        <f>'Output - Safety &amp; Ops'!G66</f>
        <v>0</v>
      </c>
      <c r="H23" s="224"/>
      <c r="I23" s="225"/>
      <c r="J23" s="226"/>
      <c r="K23" s="144"/>
      <c r="L23" s="142"/>
      <c r="M23" s="142"/>
      <c r="N23" s="142"/>
      <c r="O23" s="142"/>
      <c r="P23" s="142"/>
      <c r="Q23" s="142"/>
      <c r="R23" s="167"/>
      <c r="S23" s="28"/>
      <c r="T23" s="28"/>
      <c r="U23" s="28"/>
      <c r="V23" s="28"/>
      <c r="W23" s="28"/>
      <c r="X23" s="28"/>
      <c r="Y23" s="28"/>
      <c r="Z23" s="33"/>
    </row>
    <row r="24" spans="2:26" ht="15" customHeight="1" x14ac:dyDescent="0.25">
      <c r="B24" s="39" t="s">
        <v>7</v>
      </c>
      <c r="C24" s="38">
        <f>'Output - Safety &amp; Ops'!C67</f>
        <v>0</v>
      </c>
      <c r="D24" s="38">
        <f>'Output - Safety &amp; Ops'!D67</f>
        <v>0</v>
      </c>
      <c r="E24" s="38">
        <f>'Output - Safety &amp; Ops'!E67</f>
        <v>0</v>
      </c>
      <c r="F24" s="38">
        <f>'Output - Safety &amp; Ops'!F67</f>
        <v>0</v>
      </c>
      <c r="G24" s="236">
        <f>'Output - Safety &amp; Ops'!G67</f>
        <v>0</v>
      </c>
      <c r="H24" s="224"/>
      <c r="I24" s="225"/>
      <c r="J24" s="226"/>
      <c r="K24" s="144"/>
      <c r="L24" s="142"/>
      <c r="M24" s="142"/>
      <c r="N24" s="142"/>
      <c r="O24" s="142"/>
      <c r="P24" s="142"/>
      <c r="Q24" s="142"/>
      <c r="R24" s="167"/>
      <c r="S24" s="28"/>
      <c r="T24" s="28"/>
      <c r="U24" s="28"/>
      <c r="V24" s="28"/>
      <c r="W24" s="28"/>
      <c r="X24" s="28"/>
      <c r="Y24" s="28"/>
      <c r="Z24" s="33"/>
    </row>
    <row r="25" spans="2:26" ht="15" customHeight="1" x14ac:dyDescent="0.25">
      <c r="B25" s="39" t="s">
        <v>8</v>
      </c>
      <c r="C25" s="38">
        <f>'Output - Safety &amp; Ops'!C68</f>
        <v>3</v>
      </c>
      <c r="D25" s="38">
        <f>'Output - Safety &amp; Ops'!D68</f>
        <v>2</v>
      </c>
      <c r="E25" s="38">
        <f>'Output - Safety &amp; Ops'!E68</f>
        <v>7</v>
      </c>
      <c r="F25" s="38">
        <f>'Output - Safety &amp; Ops'!F68</f>
        <v>1</v>
      </c>
      <c r="G25" s="236">
        <f>'Output - Safety &amp; Ops'!G68</f>
        <v>0</v>
      </c>
      <c r="H25" s="224"/>
      <c r="I25" s="225"/>
      <c r="J25" s="226"/>
      <c r="K25" s="32"/>
      <c r="L25" s="142"/>
      <c r="M25" s="142"/>
      <c r="N25" s="142"/>
      <c r="O25" s="142"/>
      <c r="P25" s="142"/>
      <c r="Q25" s="142"/>
      <c r="R25" s="167"/>
      <c r="S25" s="28"/>
      <c r="T25" s="28"/>
      <c r="U25" s="28"/>
      <c r="V25" s="28"/>
      <c r="W25" s="28"/>
      <c r="X25" s="28"/>
      <c r="Y25" s="28"/>
      <c r="Z25" s="33"/>
    </row>
    <row r="26" spans="2:26" x14ac:dyDescent="0.25">
      <c r="B26" s="39" t="s">
        <v>18</v>
      </c>
      <c r="C26" s="38">
        <f>'Output - Safety &amp; Ops'!C69</f>
        <v>1</v>
      </c>
      <c r="D26" s="38">
        <f>'Output - Safety &amp; Ops'!D69</f>
        <v>2</v>
      </c>
      <c r="E26" s="38">
        <f>'Output - Safety &amp; Ops'!E69</f>
        <v>6</v>
      </c>
      <c r="F26" s="38">
        <f>'Output - Safety &amp; Ops'!F69</f>
        <v>1</v>
      </c>
      <c r="G26" s="236">
        <f>'Output - Safety &amp; Ops'!G69</f>
        <v>0</v>
      </c>
      <c r="H26" s="224"/>
      <c r="I26" s="225"/>
      <c r="J26" s="226"/>
      <c r="K26" s="32"/>
      <c r="L26" s="142"/>
      <c r="M26" s="142"/>
      <c r="N26" s="142"/>
      <c r="O26" s="142"/>
      <c r="P26" s="142"/>
      <c r="Q26" s="142"/>
      <c r="R26" s="167"/>
      <c r="S26" s="28"/>
      <c r="T26" s="28"/>
      <c r="U26" s="28"/>
      <c r="V26" s="28"/>
      <c r="W26" s="28"/>
      <c r="X26" s="28"/>
      <c r="Y26" s="28"/>
      <c r="Z26" s="33"/>
    </row>
    <row r="27" spans="2:26" x14ac:dyDescent="0.25">
      <c r="B27" s="39" t="s">
        <v>10</v>
      </c>
      <c r="C27" s="38">
        <f>'Output - Safety &amp; Ops'!C70</f>
        <v>0</v>
      </c>
      <c r="D27" s="38">
        <f>'Output - Safety &amp; Ops'!D70</f>
        <v>0</v>
      </c>
      <c r="E27" s="38">
        <f>'Output - Safety &amp; Ops'!E70</f>
        <v>0</v>
      </c>
      <c r="F27" s="38">
        <f>'Output - Safety &amp; Ops'!F70</f>
        <v>0</v>
      </c>
      <c r="G27" s="236">
        <f>'Output - Safety &amp; Ops'!G70</f>
        <v>0</v>
      </c>
      <c r="H27" s="224"/>
      <c r="I27" s="225"/>
      <c r="J27" s="226"/>
      <c r="K27" s="32"/>
      <c r="L27" s="142"/>
      <c r="M27" s="142"/>
      <c r="N27" s="142"/>
      <c r="O27" s="142"/>
      <c r="P27" s="142"/>
      <c r="Q27" s="142"/>
      <c r="R27" s="167"/>
      <c r="S27" s="28"/>
      <c r="T27" s="28"/>
      <c r="U27" s="28"/>
      <c r="V27" s="28"/>
      <c r="W27" s="28"/>
      <c r="X27" s="28"/>
      <c r="Y27" s="28"/>
      <c r="Z27" s="33"/>
    </row>
    <row r="28" spans="2:26" ht="15.75" thickBot="1" x14ac:dyDescent="0.3">
      <c r="B28" s="40" t="s">
        <v>11</v>
      </c>
      <c r="C28" s="38">
        <f>'Output - Safety &amp; Ops'!C71</f>
        <v>2</v>
      </c>
      <c r="D28" s="38">
        <f>'Output - Safety &amp; Ops'!D71</f>
        <v>1</v>
      </c>
      <c r="E28" s="38">
        <f>'Output - Safety &amp; Ops'!E71</f>
        <v>1</v>
      </c>
      <c r="F28" s="38">
        <f>'Output - Safety &amp; Ops'!F71</f>
        <v>0</v>
      </c>
      <c r="G28" s="236">
        <f>'Output - Safety &amp; Ops'!G71</f>
        <v>0</v>
      </c>
      <c r="H28" s="227"/>
      <c r="I28" s="228"/>
      <c r="J28" s="229"/>
      <c r="K28" s="32"/>
      <c r="L28" s="142"/>
      <c r="M28" s="142"/>
      <c r="N28" s="142"/>
      <c r="O28" s="142"/>
      <c r="P28" s="142"/>
      <c r="Q28" s="142"/>
      <c r="R28" s="167"/>
      <c r="S28" s="35"/>
      <c r="T28" s="35"/>
      <c r="U28" s="35"/>
      <c r="V28" s="35"/>
      <c r="W28" s="35"/>
      <c r="X28" s="35"/>
      <c r="Y28" s="35"/>
      <c r="Z28" s="36"/>
    </row>
    <row r="29" spans="2:26" ht="19.5" thickBot="1" x14ac:dyDescent="0.35">
      <c r="B29" s="202" t="s">
        <v>184</v>
      </c>
      <c r="C29" s="203"/>
      <c r="D29" s="203"/>
      <c r="E29" s="203"/>
      <c r="F29" s="203"/>
      <c r="G29" s="203"/>
      <c r="H29" s="203"/>
      <c r="I29" s="203"/>
      <c r="J29" s="204"/>
      <c r="K29" s="202" t="s">
        <v>263</v>
      </c>
      <c r="L29" s="203"/>
      <c r="M29" s="203"/>
      <c r="N29" s="203"/>
      <c r="O29" s="203"/>
      <c r="P29" s="203"/>
      <c r="Q29" s="203"/>
      <c r="R29" s="215"/>
      <c r="S29" s="24"/>
      <c r="T29" s="24"/>
      <c r="U29" s="24"/>
      <c r="V29" s="24"/>
      <c r="W29" s="24"/>
      <c r="X29" s="24"/>
      <c r="Y29" s="24"/>
      <c r="Z29" s="25"/>
    </row>
    <row r="30" spans="2:26" ht="30" customHeight="1" x14ac:dyDescent="0.25">
      <c r="B30" s="49" t="s">
        <v>33</v>
      </c>
      <c r="C30" s="26" t="s">
        <v>41</v>
      </c>
      <c r="D30" s="27">
        <v>2015</v>
      </c>
      <c r="E30" s="27">
        <v>2016</v>
      </c>
      <c r="F30" s="27">
        <v>2017</v>
      </c>
      <c r="G30" s="153" t="s">
        <v>247</v>
      </c>
      <c r="H30" s="154" t="s">
        <v>248</v>
      </c>
      <c r="I30" s="163" t="s">
        <v>243</v>
      </c>
      <c r="J30" s="154" t="s">
        <v>244</v>
      </c>
      <c r="K30" s="216" t="s">
        <v>32</v>
      </c>
      <c r="L30" s="217"/>
      <c r="M30" s="217"/>
      <c r="N30" s="217"/>
      <c r="O30" s="50" t="s">
        <v>33</v>
      </c>
      <c r="P30" s="217" t="s">
        <v>35</v>
      </c>
      <c r="Q30" s="217"/>
      <c r="R30" s="169" t="s">
        <v>34</v>
      </c>
      <c r="S30" s="28"/>
      <c r="T30" s="28"/>
      <c r="U30" s="28"/>
      <c r="V30" s="28"/>
      <c r="W30" s="28"/>
      <c r="X30" s="28"/>
      <c r="Y30" s="28"/>
      <c r="Z30" s="33"/>
    </row>
    <row r="31" spans="2:26" ht="35.25" customHeight="1" x14ac:dyDescent="0.25">
      <c r="B31" s="37" t="s">
        <v>42</v>
      </c>
      <c r="C31" s="174" t="s">
        <v>43</v>
      </c>
      <c r="D31" s="51">
        <f>'Output - Safety &amp; Ops'!D81</f>
        <v>2714.72</v>
      </c>
      <c r="E31" s="51">
        <f>'Output - Safety &amp; Ops'!E81</f>
        <v>3125.68</v>
      </c>
      <c r="F31" s="51">
        <f>'Output - Safety &amp; Ops'!F81</f>
        <v>2487.4700000000003</v>
      </c>
      <c r="G31" s="155">
        <f>'Output - Safety &amp; Ops'!G81</f>
        <v>0</v>
      </c>
      <c r="H31" s="159">
        <f>'Output - Safety &amp; Ops'!H81</f>
        <v>0</v>
      </c>
      <c r="I31" s="155">
        <f>'Output - Safety &amp; Ops'!I81</f>
        <v>0</v>
      </c>
      <c r="J31" s="234">
        <f>'Output - Safety &amp; Ops'!J81</f>
        <v>0</v>
      </c>
      <c r="K31" s="205" t="s">
        <v>36</v>
      </c>
      <c r="L31" s="206"/>
      <c r="M31" s="206"/>
      <c r="N31" s="206"/>
      <c r="O31" s="48" t="s">
        <v>37</v>
      </c>
      <c r="P31" s="207" t="s">
        <v>38</v>
      </c>
      <c r="Q31" s="208"/>
      <c r="R31" s="170" t="s">
        <v>250</v>
      </c>
      <c r="S31" s="28"/>
      <c r="T31" s="28"/>
      <c r="U31" s="28"/>
      <c r="V31" s="28"/>
      <c r="W31" s="28"/>
      <c r="X31" s="28"/>
      <c r="Y31" s="28"/>
      <c r="Z31" s="33"/>
    </row>
    <row r="32" spans="2:26" ht="35.25" customHeight="1" x14ac:dyDescent="0.25">
      <c r="B32" s="37" t="s">
        <v>44</v>
      </c>
      <c r="C32" s="174" t="s">
        <v>51</v>
      </c>
      <c r="D32" s="147">
        <f>'Output - Safety &amp; Ops'!D82</f>
        <v>7</v>
      </c>
      <c r="E32" s="147">
        <f>'Output - Safety &amp; Ops'!E82</f>
        <v>3</v>
      </c>
      <c r="F32" s="147">
        <f>'Output - Safety &amp; Ops'!F82</f>
        <v>5</v>
      </c>
      <c r="G32" s="156">
        <f>'Output - Safety &amp; Ops'!G82</f>
        <v>0</v>
      </c>
      <c r="H32" s="160">
        <f>'Output - Safety &amp; Ops'!H82</f>
        <v>0</v>
      </c>
      <c r="I32" s="156">
        <f>'Output - Safety &amp; Ops'!I82</f>
        <v>0</v>
      </c>
      <c r="J32" s="235">
        <f>'Output - Safety &amp; Ops'!J82</f>
        <v>0</v>
      </c>
      <c r="K32" s="205" t="s">
        <v>254</v>
      </c>
      <c r="L32" s="206"/>
      <c r="M32" s="206"/>
      <c r="N32" s="206"/>
      <c r="O32" s="48" t="s">
        <v>251</v>
      </c>
      <c r="P32" s="209" t="s">
        <v>274</v>
      </c>
      <c r="Q32" s="210"/>
      <c r="R32" s="232" t="s">
        <v>277</v>
      </c>
      <c r="S32" s="28"/>
      <c r="T32" s="28"/>
      <c r="U32" s="28"/>
      <c r="V32" s="28"/>
      <c r="W32" s="28"/>
      <c r="X32" s="28"/>
      <c r="Y32" s="28"/>
      <c r="Z32" s="33"/>
    </row>
    <row r="33" spans="2:26" ht="26.25" customHeight="1" x14ac:dyDescent="0.25">
      <c r="B33" s="37" t="s">
        <v>45</v>
      </c>
      <c r="C33" s="175" t="s">
        <v>46</v>
      </c>
      <c r="D33" s="148" t="str">
        <f>'Output - Safety &amp; Ops'!D83</f>
        <v>No Data</v>
      </c>
      <c r="E33" s="148" t="str">
        <f>'Output - Safety &amp; Ops'!E83</f>
        <v>No Data</v>
      </c>
      <c r="F33" s="148">
        <f>'Output - Safety &amp; Ops'!F83</f>
        <v>1.2842465753424657E-2</v>
      </c>
      <c r="G33" s="157">
        <f>'Output - Safety &amp; Ops'!G83</f>
        <v>7.3529411764705881E-3</v>
      </c>
      <c r="H33" s="161">
        <f>'Output - Safety &amp; Ops'!H83</f>
        <v>2.2099447513812154E-2</v>
      </c>
      <c r="I33" s="157">
        <f>'Output - Safety &amp; Ops'!I83</f>
        <v>1.5151515151515152E-2</v>
      </c>
      <c r="J33" s="233">
        <f>'Output - Safety &amp; Ops'!J83</f>
        <v>5.2631578947368418E-2</v>
      </c>
      <c r="K33" s="205" t="s">
        <v>253</v>
      </c>
      <c r="L33" s="206"/>
      <c r="M33" s="206"/>
      <c r="N33" s="206"/>
      <c r="O33" s="48" t="s">
        <v>255</v>
      </c>
      <c r="P33" s="209" t="s">
        <v>275</v>
      </c>
      <c r="Q33" s="210"/>
      <c r="R33" s="232" t="s">
        <v>278</v>
      </c>
      <c r="S33" s="28"/>
      <c r="T33" s="28"/>
      <c r="U33" s="28"/>
      <c r="V33" s="28"/>
      <c r="W33" s="28"/>
      <c r="X33" s="28"/>
      <c r="Y33" s="28"/>
      <c r="Z33" s="33"/>
    </row>
    <row r="34" spans="2:26" ht="26.25" customHeight="1" x14ac:dyDescent="0.25">
      <c r="B34" s="37" t="s">
        <v>47</v>
      </c>
      <c r="C34" s="174" t="s">
        <v>49</v>
      </c>
      <c r="D34" s="147" t="str">
        <f>'Output - Safety &amp; Ops'!D84</f>
        <v>No Data</v>
      </c>
      <c r="E34" s="147" t="str">
        <f>'Output - Safety &amp; Ops'!E84</f>
        <v>No Data</v>
      </c>
      <c r="F34" s="147">
        <f>'Output - Safety &amp; Ops'!F84</f>
        <v>1168</v>
      </c>
      <c r="G34" s="156">
        <f>'Output - Safety &amp; Ops'!G84</f>
        <v>136</v>
      </c>
      <c r="H34" s="160">
        <f>'Output - Safety &amp; Ops'!H84</f>
        <v>181</v>
      </c>
      <c r="I34" s="156">
        <f>'Output - Safety &amp; Ops'!I84</f>
        <v>66</v>
      </c>
      <c r="J34" s="160">
        <f>'Output - Safety &amp; Ops'!J84</f>
        <v>95</v>
      </c>
      <c r="K34" s="205" t="s">
        <v>257</v>
      </c>
      <c r="L34" s="206"/>
      <c r="M34" s="206"/>
      <c r="N34" s="206"/>
      <c r="O34" s="48" t="s">
        <v>258</v>
      </c>
      <c r="P34" s="209" t="s">
        <v>56</v>
      </c>
      <c r="Q34" s="210"/>
      <c r="R34" s="232" t="s">
        <v>276</v>
      </c>
      <c r="S34" s="28"/>
      <c r="T34" s="28"/>
      <c r="U34" s="28"/>
      <c r="V34" s="28"/>
      <c r="W34" s="28"/>
      <c r="X34" s="28"/>
      <c r="Y34" s="28"/>
      <c r="Z34" s="33"/>
    </row>
    <row r="35" spans="2:26" ht="26.25" customHeight="1" x14ac:dyDescent="0.25">
      <c r="B35" s="37" t="s">
        <v>48</v>
      </c>
      <c r="C35" s="174" t="s">
        <v>50</v>
      </c>
      <c r="D35" s="147" t="str">
        <f>'Output - Safety &amp; Ops'!D85</f>
        <v>No Data</v>
      </c>
      <c r="E35" s="147" t="str">
        <f>'Output - Safety &amp; Ops'!E85</f>
        <v>No Data</v>
      </c>
      <c r="F35" s="147">
        <f>'Output - Safety &amp; Ops'!F85</f>
        <v>15</v>
      </c>
      <c r="G35" s="156">
        <f>'Output - Safety &amp; Ops'!G85</f>
        <v>1</v>
      </c>
      <c r="H35" s="160">
        <f>'Output - Safety &amp; Ops'!H85</f>
        <v>4</v>
      </c>
      <c r="I35" s="156">
        <f>'Output - Safety &amp; Ops'!I85</f>
        <v>1</v>
      </c>
      <c r="J35" s="160">
        <f>'Output - Safety &amp; Ops'!J85</f>
        <v>5</v>
      </c>
      <c r="K35" s="211" t="s">
        <v>279</v>
      </c>
      <c r="L35" s="212"/>
      <c r="M35" s="212"/>
      <c r="N35" s="212"/>
      <c r="O35" s="48" t="s">
        <v>256</v>
      </c>
      <c r="P35" s="237" t="s">
        <v>280</v>
      </c>
      <c r="Q35" s="238"/>
      <c r="R35" s="171" t="s">
        <v>252</v>
      </c>
      <c r="S35" s="28"/>
      <c r="T35" s="28"/>
      <c r="U35" s="28"/>
      <c r="V35" s="28"/>
      <c r="W35" s="28"/>
      <c r="X35" s="28"/>
      <c r="Y35" s="28"/>
      <c r="Z35" s="33"/>
    </row>
    <row r="36" spans="2:26" ht="21.75" customHeight="1" thickBot="1" x14ac:dyDescent="0.3">
      <c r="B36" s="149" t="s">
        <v>52</v>
      </c>
      <c r="C36" s="176" t="s">
        <v>56</v>
      </c>
      <c r="D36" s="147">
        <f>'Output - Safety &amp; Ops'!D86</f>
        <v>313</v>
      </c>
      <c r="E36" s="147">
        <f>'Output - Safety &amp; Ops'!E86</f>
        <v>399</v>
      </c>
      <c r="F36" s="147">
        <f>'Output - Safety &amp; Ops'!F86</f>
        <v>1275</v>
      </c>
      <c r="G36" s="156">
        <f>'Output - Safety &amp; Ops'!G86</f>
        <v>4</v>
      </c>
      <c r="H36" s="160">
        <f>'Output - Safety &amp; Ops'!H86</f>
        <v>17</v>
      </c>
      <c r="I36" s="156">
        <f>'Output - Safety &amp; Ops'!I86</f>
        <v>4</v>
      </c>
      <c r="J36" s="160">
        <f>'Output - Safety &amp; Ops'!J86</f>
        <v>19</v>
      </c>
      <c r="K36" s="198" t="s">
        <v>259</v>
      </c>
      <c r="L36" s="199"/>
      <c r="M36" s="199"/>
      <c r="N36" s="199"/>
      <c r="O36" s="172" t="s">
        <v>260</v>
      </c>
      <c r="P36" s="200" t="s">
        <v>56</v>
      </c>
      <c r="Q36" s="201"/>
      <c r="R36" s="173" t="s">
        <v>252</v>
      </c>
      <c r="S36" s="28"/>
      <c r="T36" s="35"/>
      <c r="U36" s="35"/>
      <c r="V36" s="35"/>
      <c r="W36" s="35"/>
      <c r="X36" s="35"/>
      <c r="Y36" s="35"/>
      <c r="Z36" s="36"/>
    </row>
    <row r="37" spans="2:26" x14ac:dyDescent="0.25">
      <c r="B37" s="149" t="s">
        <v>53</v>
      </c>
      <c r="C37" s="176" t="s">
        <v>56</v>
      </c>
      <c r="D37" s="147">
        <f>'Output - Safety &amp; Ops'!D87</f>
        <v>27</v>
      </c>
      <c r="E37" s="147">
        <f>'Output - Safety &amp; Ops'!E87</f>
        <v>16</v>
      </c>
      <c r="F37" s="147">
        <f>'Output - Safety &amp; Ops'!F87</f>
        <v>92</v>
      </c>
      <c r="G37" s="156">
        <f>'Output - Safety &amp; Ops'!G87</f>
        <v>0</v>
      </c>
      <c r="H37" s="160">
        <f>'Output - Safety &amp; Ops'!H87</f>
        <v>0</v>
      </c>
      <c r="I37" s="156">
        <f>'Output - Safety &amp; Ops'!I87</f>
        <v>0</v>
      </c>
      <c r="J37" s="160">
        <f>'Output - Safety &amp; Ops'!J87</f>
        <v>2</v>
      </c>
      <c r="K37" s="24"/>
      <c r="L37" s="24"/>
      <c r="M37" s="24"/>
      <c r="N37" s="24"/>
      <c r="O37" s="24"/>
      <c r="P37" s="24"/>
      <c r="Q37" s="24"/>
      <c r="R37" s="25"/>
      <c r="S37" s="31"/>
      <c r="T37" s="24"/>
      <c r="U37" s="24"/>
      <c r="V37" s="24"/>
      <c r="W37" s="24"/>
      <c r="X37" s="24"/>
      <c r="Y37" s="24"/>
      <c r="Z37" s="25"/>
    </row>
    <row r="38" spans="2:26" ht="18" customHeight="1" thickBot="1" x14ac:dyDescent="0.3">
      <c r="B38" s="150" t="s">
        <v>54</v>
      </c>
      <c r="C38" s="177" t="s">
        <v>56</v>
      </c>
      <c r="D38" s="147">
        <f>'Output - Safety &amp; Ops'!D88</f>
        <v>225</v>
      </c>
      <c r="E38" s="147">
        <f>'Output - Safety &amp; Ops'!E88</f>
        <v>304</v>
      </c>
      <c r="F38" s="147">
        <f>'Output - Safety &amp; Ops'!F88</f>
        <v>714</v>
      </c>
      <c r="G38" s="158">
        <f>'Output - Safety &amp; Ops'!G88</f>
        <v>0</v>
      </c>
      <c r="H38" s="162">
        <f>'Output - Safety &amp; Ops'!H88</f>
        <v>0</v>
      </c>
      <c r="I38" s="158">
        <f>'Output - Safety &amp; Ops'!I88</f>
        <v>5</v>
      </c>
      <c r="J38" s="162">
        <f>'Output - Safety &amp; Ops'!J88</f>
        <v>19</v>
      </c>
      <c r="K38" s="28"/>
      <c r="L38" s="28"/>
      <c r="M38" s="28"/>
      <c r="N38" s="28"/>
      <c r="O38" s="28"/>
      <c r="P38" s="28"/>
      <c r="Q38" s="28"/>
      <c r="R38" s="33"/>
      <c r="S38" s="32"/>
      <c r="T38" s="28"/>
      <c r="U38" s="28"/>
      <c r="V38" s="28"/>
      <c r="W38" s="28"/>
      <c r="X38" s="28"/>
      <c r="Y38" s="28"/>
      <c r="Z38" s="33"/>
    </row>
    <row r="39" spans="2:26" ht="18" customHeight="1" thickBot="1" x14ac:dyDescent="0.35">
      <c r="B39" s="202" t="s">
        <v>268</v>
      </c>
      <c r="C39" s="203"/>
      <c r="D39" s="203"/>
      <c r="E39" s="203"/>
      <c r="F39" s="203"/>
      <c r="G39" s="203"/>
      <c r="H39" s="203"/>
      <c r="I39" s="203"/>
      <c r="J39" s="204"/>
      <c r="K39" s="28"/>
      <c r="L39" s="28"/>
      <c r="M39" s="28"/>
      <c r="N39" s="28"/>
      <c r="O39" s="28"/>
      <c r="P39" s="28"/>
      <c r="Q39" s="28"/>
      <c r="R39" s="33"/>
      <c r="S39" s="32"/>
      <c r="T39" s="28"/>
      <c r="U39" s="28"/>
      <c r="V39" s="28"/>
      <c r="W39" s="28"/>
      <c r="X39" s="28"/>
      <c r="Y39" s="28"/>
      <c r="Z39" s="33"/>
    </row>
    <row r="40" spans="2:26" ht="18" customHeight="1" x14ac:dyDescent="0.25">
      <c r="B40" s="31" t="s">
        <v>269</v>
      </c>
      <c r="C40" s="24"/>
      <c r="D40" s="24"/>
      <c r="E40" s="24"/>
      <c r="F40" s="24"/>
      <c r="G40" s="24"/>
      <c r="H40" s="24"/>
      <c r="I40" s="24"/>
      <c r="J40" s="25"/>
      <c r="K40" s="28"/>
      <c r="L40" s="28"/>
      <c r="M40" s="28"/>
      <c r="N40" s="28"/>
      <c r="O40" s="28"/>
      <c r="P40" s="28"/>
      <c r="Q40" s="28"/>
      <c r="R40" s="33"/>
      <c r="S40" s="32"/>
      <c r="T40" s="28"/>
      <c r="U40" s="28"/>
      <c r="V40" s="28"/>
      <c r="W40" s="28"/>
      <c r="X40" s="28"/>
      <c r="Y40" s="28"/>
      <c r="Z40" s="33"/>
    </row>
    <row r="41" spans="2:26" ht="18" customHeight="1" x14ac:dyDescent="0.25">
      <c r="B41" s="52" t="s">
        <v>270</v>
      </c>
      <c r="C41" s="53"/>
      <c r="D41" s="53"/>
      <c r="E41" s="53"/>
      <c r="F41" s="53"/>
      <c r="G41" s="53"/>
      <c r="H41" s="28"/>
      <c r="I41" s="28"/>
      <c r="J41" s="33"/>
      <c r="K41" s="28"/>
      <c r="L41" s="28"/>
      <c r="M41" s="28"/>
      <c r="N41" s="28"/>
      <c r="O41" s="28"/>
      <c r="P41" s="28"/>
      <c r="Q41" s="28"/>
      <c r="R41" s="33"/>
      <c r="S41" s="32"/>
      <c r="T41" s="28"/>
      <c r="U41" s="28"/>
      <c r="V41" s="28"/>
      <c r="W41" s="28"/>
      <c r="X41" s="28"/>
      <c r="Y41" s="28"/>
      <c r="Z41" s="33"/>
    </row>
    <row r="42" spans="2:26" ht="18" customHeight="1" x14ac:dyDescent="0.25">
      <c r="B42" s="32" t="s">
        <v>271</v>
      </c>
      <c r="C42" s="28"/>
      <c r="D42" s="28"/>
      <c r="E42" s="28"/>
      <c r="F42" s="28"/>
      <c r="G42" s="28"/>
      <c r="H42" s="28"/>
      <c r="I42" s="28"/>
      <c r="J42" s="33"/>
      <c r="K42" s="28"/>
      <c r="L42" s="28"/>
      <c r="M42" s="28"/>
      <c r="N42" s="28"/>
      <c r="O42" s="28"/>
      <c r="P42" s="28"/>
      <c r="Q42" s="28"/>
      <c r="R42" s="33"/>
      <c r="S42" s="32"/>
      <c r="T42" s="28"/>
      <c r="U42" s="28"/>
      <c r="V42" s="28"/>
      <c r="W42" s="28"/>
      <c r="X42" s="28"/>
      <c r="Y42" s="28"/>
      <c r="Z42" s="33"/>
    </row>
    <row r="43" spans="2:26" ht="15.75" thickBot="1" x14ac:dyDescent="0.3">
      <c r="B43" s="34" t="s">
        <v>272</v>
      </c>
      <c r="C43" s="35"/>
      <c r="D43" s="35"/>
      <c r="E43" s="35"/>
      <c r="F43" s="35"/>
      <c r="G43" s="35"/>
      <c r="H43" s="35"/>
      <c r="I43" s="35"/>
      <c r="J43" s="36"/>
      <c r="K43" s="28"/>
      <c r="L43" s="28"/>
      <c r="M43" s="28"/>
      <c r="N43" s="28"/>
      <c r="O43" s="28"/>
      <c r="P43" s="28"/>
      <c r="Q43" s="28"/>
      <c r="R43" s="33"/>
      <c r="S43" s="32"/>
      <c r="T43" s="28"/>
      <c r="U43" s="28"/>
      <c r="V43" s="28"/>
      <c r="W43" s="28"/>
      <c r="X43" s="28"/>
      <c r="Y43" s="28"/>
      <c r="Z43" s="33"/>
    </row>
    <row r="44" spans="2:26" ht="18.75" x14ac:dyDescent="0.3">
      <c r="B44" s="54" t="s">
        <v>57</v>
      </c>
      <c r="C44" s="28"/>
      <c r="D44" s="28"/>
      <c r="E44" s="28"/>
      <c r="F44" s="28"/>
      <c r="G44" s="28"/>
      <c r="H44" s="28"/>
      <c r="I44" s="28"/>
      <c r="J44" s="33"/>
      <c r="K44" s="28"/>
      <c r="L44" s="28"/>
      <c r="M44" s="28"/>
      <c r="N44" s="28"/>
      <c r="O44" s="28"/>
      <c r="P44" s="28"/>
      <c r="Q44" s="28"/>
      <c r="R44" s="33"/>
      <c r="S44" s="32"/>
      <c r="T44" s="28"/>
      <c r="U44" s="28"/>
      <c r="V44" s="28"/>
      <c r="W44" s="28"/>
      <c r="X44" s="28"/>
      <c r="Y44" s="28"/>
      <c r="Z44" s="33"/>
    </row>
    <row r="45" spans="2:26" x14ac:dyDescent="0.25">
      <c r="B45" s="32" t="s">
        <v>261</v>
      </c>
      <c r="C45" s="28"/>
      <c r="D45" s="28"/>
      <c r="E45" s="28"/>
      <c r="F45" s="28"/>
      <c r="G45" s="28"/>
      <c r="H45" s="28"/>
      <c r="I45" s="28"/>
      <c r="J45" s="33"/>
      <c r="K45" s="28"/>
      <c r="L45" s="28"/>
      <c r="M45" s="28"/>
      <c r="N45" s="28"/>
      <c r="O45" s="28"/>
      <c r="P45" s="28"/>
      <c r="Q45" s="28"/>
      <c r="R45" s="33"/>
      <c r="S45" s="32"/>
      <c r="T45" s="28"/>
      <c r="U45" s="28"/>
      <c r="V45" s="28"/>
      <c r="W45" s="28"/>
      <c r="X45" s="28"/>
      <c r="Y45" s="28"/>
      <c r="Z45" s="33"/>
    </row>
    <row r="46" spans="2:26" x14ac:dyDescent="0.25">
      <c r="B46" s="52"/>
      <c r="C46" s="28"/>
      <c r="D46" s="28"/>
      <c r="E46" s="28"/>
      <c r="F46" s="28"/>
      <c r="G46" s="28"/>
      <c r="H46" s="28"/>
      <c r="I46" s="28"/>
      <c r="J46" s="33"/>
      <c r="K46" s="28"/>
      <c r="L46" s="28"/>
      <c r="M46" s="28"/>
      <c r="N46" s="28"/>
      <c r="O46" s="28"/>
      <c r="P46" s="28"/>
      <c r="Q46" s="28"/>
      <c r="R46" s="33"/>
      <c r="S46" s="32"/>
      <c r="T46" s="28"/>
      <c r="U46" s="28"/>
      <c r="V46" s="28"/>
      <c r="W46" s="28"/>
      <c r="X46" s="28"/>
      <c r="Y46" s="28"/>
      <c r="Z46" s="33"/>
    </row>
    <row r="47" spans="2:26" x14ac:dyDescent="0.25">
      <c r="B47" s="32"/>
      <c r="C47" s="28"/>
      <c r="D47" s="28"/>
      <c r="E47" s="28"/>
      <c r="F47" s="28"/>
      <c r="G47" s="28"/>
      <c r="H47" s="28"/>
      <c r="I47" s="28"/>
      <c r="J47" s="33"/>
      <c r="K47" s="28"/>
      <c r="L47" s="28"/>
      <c r="M47" s="28"/>
      <c r="N47" s="28"/>
      <c r="O47" s="28"/>
      <c r="P47" s="28"/>
      <c r="Q47" s="28"/>
      <c r="R47" s="33"/>
      <c r="S47" s="32"/>
      <c r="T47" s="28"/>
      <c r="U47" s="28"/>
      <c r="V47" s="28"/>
      <c r="W47" s="28"/>
      <c r="X47" s="28"/>
      <c r="Y47" s="28"/>
      <c r="Z47" s="33"/>
    </row>
    <row r="48" spans="2:26" ht="18.75" x14ac:dyDescent="0.3">
      <c r="B48" s="54" t="s">
        <v>58</v>
      </c>
      <c r="C48" s="28"/>
      <c r="D48" s="28"/>
      <c r="E48" s="28"/>
      <c r="F48" s="28"/>
      <c r="G48" s="28"/>
      <c r="H48" s="28"/>
      <c r="I48" s="28"/>
      <c r="J48" s="33"/>
      <c r="K48" s="28"/>
      <c r="L48" s="28"/>
      <c r="M48" s="28"/>
      <c r="N48" s="28"/>
      <c r="O48" s="28"/>
      <c r="P48" s="28"/>
      <c r="Q48" s="28"/>
      <c r="R48" s="33"/>
      <c r="S48" s="32"/>
      <c r="T48" s="28"/>
      <c r="U48" s="28"/>
      <c r="V48" s="28"/>
      <c r="W48" s="28"/>
      <c r="X48" s="28"/>
      <c r="Y48" s="28"/>
      <c r="Z48" s="33"/>
    </row>
    <row r="49" spans="2:26" x14ac:dyDescent="0.25">
      <c r="B49" s="52" t="s">
        <v>265</v>
      </c>
      <c r="C49" s="53"/>
      <c r="D49" s="53"/>
      <c r="E49" s="53"/>
      <c r="F49" s="53"/>
      <c r="G49" s="53"/>
      <c r="H49" s="28"/>
      <c r="I49" s="28"/>
      <c r="J49" s="33"/>
      <c r="K49" s="28"/>
      <c r="L49" s="28"/>
      <c r="M49" s="28"/>
      <c r="N49" s="28"/>
      <c r="O49" s="28"/>
      <c r="P49" s="28"/>
      <c r="Q49" s="28"/>
      <c r="R49" s="33"/>
      <c r="S49" s="32"/>
      <c r="T49" s="28"/>
      <c r="U49" s="28"/>
      <c r="V49" s="28"/>
      <c r="W49" s="28"/>
      <c r="X49" s="28"/>
      <c r="Y49" s="28"/>
      <c r="Z49" s="33"/>
    </row>
    <row r="50" spans="2:26" x14ac:dyDescent="0.25">
      <c r="B50" s="32" t="s">
        <v>273</v>
      </c>
      <c r="C50" s="28"/>
      <c r="D50" s="28"/>
      <c r="E50" s="28"/>
      <c r="F50" s="28"/>
      <c r="G50" s="28"/>
      <c r="H50" s="28"/>
      <c r="I50" s="28"/>
      <c r="J50" s="33"/>
      <c r="K50" s="28"/>
      <c r="L50" s="28"/>
      <c r="M50" s="28"/>
      <c r="N50" s="28"/>
      <c r="O50" s="28"/>
      <c r="P50" s="28"/>
      <c r="Q50" s="28"/>
      <c r="R50" s="33"/>
      <c r="S50" s="32"/>
      <c r="T50" s="28"/>
      <c r="U50" s="28"/>
      <c r="V50" s="28"/>
      <c r="W50" s="28"/>
      <c r="X50" s="28"/>
      <c r="Y50" s="28"/>
      <c r="Z50" s="33"/>
    </row>
    <row r="51" spans="2:26" x14ac:dyDescent="0.25">
      <c r="B51" s="32"/>
      <c r="C51" s="28"/>
      <c r="D51" s="28"/>
      <c r="E51" s="28"/>
      <c r="F51" s="28"/>
      <c r="G51" s="28"/>
      <c r="H51" s="28"/>
      <c r="I51" s="28"/>
      <c r="J51" s="33"/>
      <c r="K51" s="28"/>
      <c r="L51" s="28"/>
      <c r="M51" s="28"/>
      <c r="N51" s="28"/>
      <c r="O51" s="28"/>
      <c r="P51" s="28"/>
      <c r="Q51" s="28"/>
      <c r="R51" s="33"/>
      <c r="S51" s="32"/>
      <c r="T51" s="28"/>
      <c r="U51" s="28"/>
      <c r="V51" s="28"/>
      <c r="W51" s="28"/>
      <c r="X51" s="28"/>
      <c r="Y51" s="28"/>
      <c r="Z51" s="33"/>
    </row>
    <row r="52" spans="2:26" ht="15.75" thickBot="1" x14ac:dyDescent="0.3">
      <c r="B52" s="34"/>
      <c r="C52" s="35"/>
      <c r="D52" s="35"/>
      <c r="E52" s="35"/>
      <c r="F52" s="35"/>
      <c r="G52" s="35"/>
      <c r="H52" s="35"/>
      <c r="I52" s="35"/>
      <c r="J52" s="36"/>
      <c r="K52" s="35"/>
      <c r="L52" s="35"/>
      <c r="M52" s="35"/>
      <c r="N52" s="35"/>
      <c r="O52" s="35"/>
      <c r="P52" s="35"/>
      <c r="Q52" s="35"/>
      <c r="R52" s="36"/>
      <c r="S52" s="34"/>
      <c r="T52" s="35"/>
      <c r="U52" s="35"/>
      <c r="V52" s="35"/>
      <c r="W52" s="35"/>
      <c r="X52" s="35"/>
      <c r="Y52" s="35"/>
      <c r="Z52" s="36"/>
    </row>
  </sheetData>
  <mergeCells count="26">
    <mergeCell ref="I2:P2"/>
    <mergeCell ref="B10:Z10"/>
    <mergeCell ref="J5:O5"/>
    <mergeCell ref="K29:R29"/>
    <mergeCell ref="K30:N30"/>
    <mergeCell ref="P30:Q30"/>
    <mergeCell ref="B29:J29"/>
    <mergeCell ref="H11:J11"/>
    <mergeCell ref="H20:J20"/>
    <mergeCell ref="H12:J19"/>
    <mergeCell ref="H21:J28"/>
    <mergeCell ref="J3:O3"/>
    <mergeCell ref="J4:O4"/>
    <mergeCell ref="K36:N36"/>
    <mergeCell ref="P36:Q36"/>
    <mergeCell ref="B39:J39"/>
    <mergeCell ref="K31:N31"/>
    <mergeCell ref="P31:Q31"/>
    <mergeCell ref="K32:N32"/>
    <mergeCell ref="P32:Q32"/>
    <mergeCell ref="K35:N35"/>
    <mergeCell ref="K33:N33"/>
    <mergeCell ref="P33:Q33"/>
    <mergeCell ref="K34:N34"/>
    <mergeCell ref="P34:Q34"/>
    <mergeCell ref="P35:Q35"/>
  </mergeCells>
  <pageMargins left="0.7" right="0.7" top="0.75" bottom="0.75" header="0.3" footer="0.3"/>
  <pageSetup paperSize="17" scale="73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7"/>
  <sheetViews>
    <sheetView showGridLines="0" zoomScale="80" zoomScaleNormal="80" workbookViewId="0">
      <selection activeCell="C37" sqref="C37"/>
    </sheetView>
  </sheetViews>
  <sheetFormatPr defaultRowHeight="15" x14ac:dyDescent="0.25"/>
  <cols>
    <col min="2" max="2" width="17.42578125" customWidth="1"/>
    <col min="3" max="3" width="12.7109375" bestFit="1" customWidth="1"/>
    <col min="4" max="4" width="14" customWidth="1"/>
    <col min="5" max="5" width="12.7109375" bestFit="1" customWidth="1"/>
    <col min="6" max="6" width="14.140625" customWidth="1"/>
  </cols>
  <sheetData>
    <row r="1" spans="2:15" x14ac:dyDescent="0.25">
      <c r="K1" s="56"/>
      <c r="L1" s="56"/>
      <c r="M1" s="56"/>
      <c r="N1" s="56"/>
      <c r="O1" s="56"/>
    </row>
    <row r="2" spans="2:15" x14ac:dyDescent="0.25">
      <c r="K2" s="56"/>
      <c r="L2" s="56"/>
      <c r="M2" s="56"/>
      <c r="N2" s="56"/>
      <c r="O2" s="56"/>
    </row>
    <row r="6" spans="2:15" ht="30" customHeight="1" x14ac:dyDescent="0.25">
      <c r="C6" s="21">
        <v>2015</v>
      </c>
      <c r="D6" s="21">
        <v>2016</v>
      </c>
      <c r="E6" s="21">
        <v>2017</v>
      </c>
      <c r="F6" s="21" t="s">
        <v>242</v>
      </c>
    </row>
    <row r="7" spans="2:15" x14ac:dyDescent="0.25">
      <c r="B7" s="9" t="s">
        <v>176</v>
      </c>
      <c r="C7" s="41">
        <v>11747566</v>
      </c>
      <c r="D7" s="41">
        <v>7578731</v>
      </c>
      <c r="E7" s="41">
        <v>10749239.810000002</v>
      </c>
      <c r="F7" s="125">
        <v>907610.99000000011</v>
      </c>
    </row>
    <row r="8" spans="2:15" x14ac:dyDescent="0.25">
      <c r="B8" s="9" t="s">
        <v>174</v>
      </c>
      <c r="C8" s="41">
        <v>2342418</v>
      </c>
      <c r="D8" s="41">
        <v>2780334</v>
      </c>
      <c r="E8" s="41">
        <v>1428636.48</v>
      </c>
      <c r="F8" s="125">
        <v>116434.79000000001</v>
      </c>
    </row>
    <row r="9" spans="2:15" x14ac:dyDescent="0.25">
      <c r="B9" s="9" t="s">
        <v>175</v>
      </c>
      <c r="C9" s="41">
        <v>2801087</v>
      </c>
      <c r="D9" s="41">
        <v>3586352</v>
      </c>
      <c r="E9" s="41">
        <v>3234566.46</v>
      </c>
      <c r="F9" s="125">
        <v>694013.36</v>
      </c>
    </row>
    <row r="10" spans="2:15" ht="15.75" thickBot="1" x14ac:dyDescent="0.3">
      <c r="C10" s="62">
        <f>SUM(C7:C9)</f>
        <v>16891071</v>
      </c>
      <c r="D10" s="62">
        <f t="shared" ref="D10:F10" si="0">SUM(D7:D9)</f>
        <v>13945417</v>
      </c>
      <c r="E10" s="62">
        <f t="shared" si="0"/>
        <v>15412442.750000004</v>
      </c>
      <c r="F10" s="137">
        <f t="shared" si="0"/>
        <v>1718059.1400000001</v>
      </c>
    </row>
    <row r="12" spans="2:15" x14ac:dyDescent="0.25">
      <c r="B12" s="56"/>
      <c r="C12" s="56"/>
      <c r="D12" s="56"/>
      <c r="E12" s="56"/>
      <c r="F12" s="56"/>
    </row>
    <row r="13" spans="2:15" x14ac:dyDescent="0.25">
      <c r="B13" s="56"/>
      <c r="C13" s="165">
        <f>C6</f>
        <v>2015</v>
      </c>
      <c r="D13" s="165">
        <f t="shared" ref="D13:F13" si="1">D6</f>
        <v>2016</v>
      </c>
      <c r="E13" s="165">
        <f t="shared" si="1"/>
        <v>2017</v>
      </c>
      <c r="F13" s="165" t="str">
        <f t="shared" si="1"/>
        <v>2018 YTD Jan + Feb</v>
      </c>
    </row>
    <row r="14" spans="2:15" x14ac:dyDescent="0.25">
      <c r="B14" s="121" t="s">
        <v>179</v>
      </c>
      <c r="C14" s="164">
        <f>C10</f>
        <v>16891071</v>
      </c>
      <c r="D14" s="164">
        <f t="shared" ref="D14:F14" si="2">D10</f>
        <v>13945417</v>
      </c>
      <c r="E14" s="164">
        <f t="shared" si="2"/>
        <v>15412442.750000004</v>
      </c>
      <c r="F14" s="164">
        <f t="shared" si="2"/>
        <v>1718059.1400000001</v>
      </c>
    </row>
    <row r="24" spans="8:14" x14ac:dyDescent="0.25">
      <c r="H24" s="56"/>
      <c r="I24" s="56"/>
      <c r="J24" s="56"/>
      <c r="K24" s="56"/>
      <c r="L24" s="56"/>
      <c r="M24" s="56"/>
      <c r="N24" s="56"/>
    </row>
    <row r="25" spans="8:14" x14ac:dyDescent="0.25">
      <c r="H25" s="56"/>
      <c r="I25" s="56"/>
      <c r="J25" s="56"/>
      <c r="K25" s="56"/>
      <c r="L25" s="56"/>
      <c r="M25" s="56"/>
      <c r="N25" s="56"/>
    </row>
    <row r="26" spans="8:14" x14ac:dyDescent="0.25">
      <c r="H26" s="56"/>
      <c r="I26" s="56"/>
      <c r="J26" s="56"/>
      <c r="K26" s="56"/>
      <c r="L26" s="56"/>
      <c r="M26" s="56"/>
      <c r="N26" s="56"/>
    </row>
    <row r="27" spans="8:14" x14ac:dyDescent="0.25">
      <c r="H27" s="56"/>
      <c r="I27" s="56"/>
      <c r="J27" s="56"/>
      <c r="K27" s="56"/>
      <c r="L27" s="56"/>
      <c r="M27" s="56"/>
      <c r="N27" s="56"/>
    </row>
  </sheetData>
  <pageMargins left="0.7" right="0.7" top="0.75" bottom="0.75" header="0.3" footer="0.3"/>
  <ignoredErrors>
    <ignoredError sqref="C10:E10" formulaRange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O27" sqref="O27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J15" sqref="J15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72"/>
  <sheetViews>
    <sheetView zoomScale="70" zoomScaleNormal="70" workbookViewId="0">
      <selection activeCell="G4" sqref="G4"/>
    </sheetView>
  </sheetViews>
  <sheetFormatPr defaultRowHeight="15" x14ac:dyDescent="0.25"/>
  <cols>
    <col min="1" max="1" width="19.5703125" customWidth="1"/>
    <col min="2" max="2" width="15.5703125" customWidth="1"/>
    <col min="3" max="3" width="14.85546875" customWidth="1"/>
    <col min="4" max="4" width="11" customWidth="1"/>
    <col min="5" max="17" width="9.140625" customWidth="1"/>
    <col min="19" max="19" width="14.7109375" customWidth="1"/>
  </cols>
  <sheetData>
    <row r="3" spans="1:3" x14ac:dyDescent="0.25">
      <c r="A3" t="s">
        <v>4</v>
      </c>
    </row>
    <row r="4" spans="1:3" x14ac:dyDescent="0.25">
      <c r="A4" t="s">
        <v>1</v>
      </c>
    </row>
    <row r="6" spans="1:3" x14ac:dyDescent="0.25">
      <c r="A6" s="2"/>
      <c r="B6" s="3" t="s">
        <v>0</v>
      </c>
      <c r="C6" s="3" t="s">
        <v>2</v>
      </c>
    </row>
    <row r="7" spans="1:3" x14ac:dyDescent="0.25">
      <c r="A7" s="66">
        <v>2015</v>
      </c>
      <c r="B7" s="68">
        <v>0</v>
      </c>
      <c r="C7" s="69">
        <v>207536</v>
      </c>
    </row>
    <row r="8" spans="1:3" x14ac:dyDescent="0.25">
      <c r="A8" s="2">
        <v>2016</v>
      </c>
      <c r="B8" s="63">
        <v>0</v>
      </c>
      <c r="C8" s="64">
        <v>187194</v>
      </c>
    </row>
    <row r="9" spans="1:3" x14ac:dyDescent="0.25">
      <c r="A9" s="1">
        <v>42736</v>
      </c>
      <c r="B9" s="4">
        <v>0</v>
      </c>
      <c r="C9" s="5">
        <v>14632</v>
      </c>
    </row>
    <row r="10" spans="1:3" x14ac:dyDescent="0.25">
      <c r="A10" s="1">
        <v>42767</v>
      </c>
      <c r="B10" s="4">
        <v>0</v>
      </c>
      <c r="C10" s="5">
        <v>14473</v>
      </c>
    </row>
    <row r="11" spans="1:3" x14ac:dyDescent="0.25">
      <c r="A11" s="1">
        <v>42795</v>
      </c>
      <c r="B11" s="4">
        <v>0</v>
      </c>
      <c r="C11" s="5">
        <v>16343</v>
      </c>
    </row>
    <row r="12" spans="1:3" x14ac:dyDescent="0.25">
      <c r="A12" s="1">
        <v>42826</v>
      </c>
      <c r="B12" s="4">
        <v>0</v>
      </c>
      <c r="C12" s="5">
        <v>17532</v>
      </c>
    </row>
    <row r="13" spans="1:3" x14ac:dyDescent="0.25">
      <c r="A13" s="1">
        <v>42856</v>
      </c>
      <c r="B13" s="4">
        <v>0</v>
      </c>
      <c r="C13" s="5">
        <v>19257</v>
      </c>
    </row>
    <row r="14" spans="1:3" x14ac:dyDescent="0.25">
      <c r="A14" s="1">
        <v>42887</v>
      </c>
      <c r="B14" s="4">
        <v>0</v>
      </c>
      <c r="C14" s="5">
        <v>19222</v>
      </c>
    </row>
    <row r="15" spans="1:3" x14ac:dyDescent="0.25">
      <c r="A15" s="1">
        <v>42917</v>
      </c>
      <c r="B15" s="4">
        <v>0</v>
      </c>
      <c r="C15" s="5">
        <v>15712</v>
      </c>
    </row>
    <row r="16" spans="1:3" x14ac:dyDescent="0.25">
      <c r="A16" s="1">
        <v>42948</v>
      </c>
      <c r="B16" s="4">
        <v>0</v>
      </c>
      <c r="C16" s="5">
        <v>17418</v>
      </c>
    </row>
    <row r="17" spans="1:19" x14ac:dyDescent="0.25">
      <c r="A17" s="1">
        <v>42979</v>
      </c>
      <c r="B17" s="4">
        <v>0</v>
      </c>
      <c r="C17" s="14">
        <v>15912</v>
      </c>
    </row>
    <row r="18" spans="1:19" x14ac:dyDescent="0.25">
      <c r="A18" s="1">
        <v>43009</v>
      </c>
      <c r="B18" s="4">
        <v>0</v>
      </c>
      <c r="C18" s="5">
        <v>16122</v>
      </c>
    </row>
    <row r="19" spans="1:19" x14ac:dyDescent="0.25">
      <c r="A19" s="1">
        <v>43040</v>
      </c>
      <c r="B19" s="4">
        <v>0</v>
      </c>
      <c r="C19" s="5">
        <v>14519</v>
      </c>
    </row>
    <row r="20" spans="1:19" x14ac:dyDescent="0.25">
      <c r="A20" s="65">
        <v>43070</v>
      </c>
      <c r="B20" s="63">
        <v>0</v>
      </c>
      <c r="C20" s="5">
        <v>12841</v>
      </c>
    </row>
    <row r="21" spans="1:19" x14ac:dyDescent="0.25">
      <c r="A21" s="66">
        <v>2017</v>
      </c>
      <c r="B21" s="67">
        <f>SUM(B9:B20)</f>
        <v>0</v>
      </c>
      <c r="C21" s="67">
        <f>SUM(C9:C20)</f>
        <v>193983</v>
      </c>
    </row>
    <row r="22" spans="1:19" x14ac:dyDescent="0.25">
      <c r="A22" s="1">
        <v>43101</v>
      </c>
      <c r="B22" s="4">
        <v>0</v>
      </c>
      <c r="C22" s="5">
        <v>16810</v>
      </c>
    </row>
    <row r="23" spans="1:19" x14ac:dyDescent="0.25">
      <c r="A23" s="1">
        <v>43132</v>
      </c>
      <c r="B23" s="4">
        <v>0</v>
      </c>
      <c r="C23" s="5">
        <v>17110</v>
      </c>
    </row>
    <row r="26" spans="1:19" x14ac:dyDescent="0.25">
      <c r="A26" t="s">
        <v>3</v>
      </c>
    </row>
    <row r="27" spans="1:19" x14ac:dyDescent="0.25">
      <c r="A27" t="s">
        <v>1</v>
      </c>
    </row>
    <row r="29" spans="1:19" x14ac:dyDescent="0.25">
      <c r="A29" s="2"/>
      <c r="B29" s="3" t="s">
        <v>0</v>
      </c>
      <c r="C29" s="3" t="s">
        <v>2</v>
      </c>
    </row>
    <row r="30" spans="1:19" x14ac:dyDescent="0.25">
      <c r="A30">
        <v>2015</v>
      </c>
      <c r="B30" s="4">
        <v>0</v>
      </c>
      <c r="C30" s="5">
        <v>23530</v>
      </c>
    </row>
    <row r="31" spans="1:19" x14ac:dyDescent="0.25">
      <c r="A31">
        <v>2016</v>
      </c>
      <c r="B31" s="4">
        <v>0</v>
      </c>
      <c r="C31" s="5">
        <v>23350</v>
      </c>
    </row>
    <row r="32" spans="1:19" x14ac:dyDescent="0.25">
      <c r="A32" s="1">
        <v>42736</v>
      </c>
      <c r="B32" s="4">
        <v>0</v>
      </c>
      <c r="C32" s="5">
        <v>1855</v>
      </c>
      <c r="S32" s="57"/>
    </row>
    <row r="33" spans="1:19" x14ac:dyDescent="0.25">
      <c r="A33" s="1">
        <v>42767</v>
      </c>
      <c r="B33" s="4">
        <v>0</v>
      </c>
      <c r="C33" s="5">
        <v>1761</v>
      </c>
      <c r="S33" s="58"/>
    </row>
    <row r="34" spans="1:19" x14ac:dyDescent="0.25">
      <c r="A34" s="1">
        <v>42795</v>
      </c>
      <c r="B34" s="4">
        <v>0</v>
      </c>
      <c r="C34" s="5">
        <v>2048</v>
      </c>
    </row>
    <row r="35" spans="1:19" x14ac:dyDescent="0.25">
      <c r="A35" s="1">
        <v>42826</v>
      </c>
      <c r="B35" s="4">
        <v>0</v>
      </c>
      <c r="C35" s="5">
        <v>1980</v>
      </c>
    </row>
    <row r="36" spans="1:19" x14ac:dyDescent="0.25">
      <c r="A36" s="1">
        <v>42856</v>
      </c>
      <c r="B36" s="4">
        <v>0</v>
      </c>
      <c r="C36" s="5">
        <v>1822</v>
      </c>
    </row>
    <row r="37" spans="1:19" x14ac:dyDescent="0.25">
      <c r="A37" s="1">
        <v>42887</v>
      </c>
      <c r="B37" s="4">
        <v>0</v>
      </c>
      <c r="C37" s="5">
        <v>2026</v>
      </c>
    </row>
    <row r="38" spans="1:19" x14ac:dyDescent="0.25">
      <c r="A38" s="1">
        <v>42917</v>
      </c>
      <c r="B38" s="4">
        <v>0</v>
      </c>
      <c r="C38" s="5">
        <v>1485</v>
      </c>
    </row>
    <row r="39" spans="1:19" x14ac:dyDescent="0.25">
      <c r="A39" s="1">
        <v>42948</v>
      </c>
      <c r="B39" s="4">
        <v>0</v>
      </c>
      <c r="C39" s="5">
        <v>1525</v>
      </c>
    </row>
    <row r="40" spans="1:19" x14ac:dyDescent="0.25">
      <c r="A40" s="1">
        <v>42979</v>
      </c>
      <c r="B40" s="4">
        <v>0</v>
      </c>
      <c r="C40" s="14">
        <v>1536</v>
      </c>
    </row>
    <row r="41" spans="1:19" x14ac:dyDescent="0.25">
      <c r="A41" s="1">
        <v>43009</v>
      </c>
      <c r="B41" s="4">
        <v>0</v>
      </c>
      <c r="C41" s="5">
        <v>1822</v>
      </c>
    </row>
    <row r="42" spans="1:19" x14ac:dyDescent="0.25">
      <c r="A42" s="1">
        <v>43040</v>
      </c>
      <c r="B42" s="4">
        <v>0</v>
      </c>
      <c r="C42" s="5">
        <v>1323</v>
      </c>
    </row>
    <row r="43" spans="1:19" x14ac:dyDescent="0.25">
      <c r="A43" s="1">
        <v>43070</v>
      </c>
      <c r="B43" s="4">
        <v>0</v>
      </c>
      <c r="C43" s="5">
        <v>1259</v>
      </c>
    </row>
    <row r="44" spans="1:19" ht="15.75" thickBot="1" x14ac:dyDescent="0.3">
      <c r="A44">
        <v>2017</v>
      </c>
      <c r="B44" s="6">
        <f>SUM(B32:B43)</f>
        <v>0</v>
      </c>
      <c r="C44" s="6">
        <f>SUM(C32:C43)</f>
        <v>20442</v>
      </c>
    </row>
    <row r="45" spans="1:19" x14ac:dyDescent="0.25">
      <c r="A45" s="1">
        <v>43101</v>
      </c>
      <c r="B45" s="4">
        <v>0</v>
      </c>
      <c r="C45" s="5">
        <v>1985</v>
      </c>
    </row>
    <row r="46" spans="1:19" x14ac:dyDescent="0.25">
      <c r="A46" s="1">
        <v>43132</v>
      </c>
      <c r="B46" s="4">
        <v>0</v>
      </c>
      <c r="C46" s="5">
        <v>1679</v>
      </c>
    </row>
    <row r="50" spans="1:19" x14ac:dyDescent="0.25">
      <c r="B50" s="4" t="s">
        <v>183</v>
      </c>
    </row>
    <row r="51" spans="1:19" x14ac:dyDescent="0.25">
      <c r="Q51" s="72"/>
      <c r="R51" s="72"/>
    </row>
    <row r="52" spans="1:19" x14ac:dyDescent="0.25">
      <c r="B52" s="2"/>
      <c r="C52" s="3">
        <v>2015</v>
      </c>
      <c r="D52" s="73">
        <v>2016</v>
      </c>
      <c r="E52" s="70">
        <v>42736</v>
      </c>
      <c r="F52" s="18">
        <v>42767</v>
      </c>
      <c r="G52" s="18">
        <v>42795</v>
      </c>
      <c r="H52" s="18">
        <v>42826</v>
      </c>
      <c r="I52" s="18">
        <v>42856</v>
      </c>
      <c r="J52" s="18">
        <v>42887</v>
      </c>
      <c r="K52" s="18">
        <v>42917</v>
      </c>
      <c r="L52" s="18">
        <v>42948</v>
      </c>
      <c r="M52" s="18">
        <v>42979</v>
      </c>
      <c r="N52" s="18">
        <v>43009</v>
      </c>
      <c r="O52" s="18">
        <v>43040</v>
      </c>
      <c r="P52" s="18">
        <v>43070</v>
      </c>
      <c r="Q52" s="76">
        <v>2017</v>
      </c>
      <c r="R52" s="70">
        <v>43101</v>
      </c>
      <c r="S52" s="18">
        <v>43132</v>
      </c>
    </row>
    <row r="53" spans="1:19" x14ac:dyDescent="0.25">
      <c r="A53" s="10" t="s">
        <v>22</v>
      </c>
      <c r="B53" s="17" t="s">
        <v>5</v>
      </c>
      <c r="C53" s="16">
        <v>231066</v>
      </c>
      <c r="D53" s="74">
        <v>210544</v>
      </c>
      <c r="E53" s="71">
        <v>16487</v>
      </c>
      <c r="F53" s="16">
        <v>16234</v>
      </c>
      <c r="G53" s="16">
        <v>18391</v>
      </c>
      <c r="H53" s="16">
        <v>19512</v>
      </c>
      <c r="I53" s="16">
        <v>21079</v>
      </c>
      <c r="J53" s="16">
        <v>21248</v>
      </c>
      <c r="K53" s="16">
        <v>17197</v>
      </c>
      <c r="L53" s="16">
        <v>18943</v>
      </c>
      <c r="M53" s="16">
        <f>C17+C40</f>
        <v>17448</v>
      </c>
      <c r="N53" s="88">
        <v>17944</v>
      </c>
      <c r="O53" s="88">
        <v>15842</v>
      </c>
      <c r="P53" s="88">
        <v>14100</v>
      </c>
      <c r="Q53" s="77">
        <f>SUM(E53:P53)</f>
        <v>214425</v>
      </c>
      <c r="R53" s="71">
        <v>18795</v>
      </c>
      <c r="S53" s="195">
        <v>18789</v>
      </c>
    </row>
    <row r="54" spans="1:19" x14ac:dyDescent="0.25">
      <c r="A54" s="10" t="s">
        <v>22</v>
      </c>
      <c r="B54" s="17" t="s">
        <v>24</v>
      </c>
      <c r="C54" s="16">
        <v>843</v>
      </c>
      <c r="D54" s="74">
        <v>935</v>
      </c>
      <c r="E54" s="71">
        <v>92</v>
      </c>
      <c r="F54" s="16">
        <v>119</v>
      </c>
      <c r="G54" s="16">
        <v>86</v>
      </c>
      <c r="H54" s="16">
        <v>115</v>
      </c>
      <c r="I54" s="16">
        <v>99</v>
      </c>
      <c r="J54" s="16">
        <v>119</v>
      </c>
      <c r="K54" s="16">
        <v>99</v>
      </c>
      <c r="L54" s="16">
        <v>106</v>
      </c>
      <c r="M54" s="16">
        <v>111</v>
      </c>
      <c r="N54" s="88">
        <v>111</v>
      </c>
      <c r="O54" s="88">
        <v>113</v>
      </c>
      <c r="P54" s="88">
        <v>97</v>
      </c>
      <c r="Q54" s="77">
        <f t="shared" ref="Q54:Q60" si="0">SUM(E54:P54)</f>
        <v>1267</v>
      </c>
      <c r="R54" s="71">
        <v>109</v>
      </c>
      <c r="S54" s="195">
        <v>123</v>
      </c>
    </row>
    <row r="55" spans="1:19" x14ac:dyDescent="0.25">
      <c r="A55" s="10" t="s">
        <v>22</v>
      </c>
      <c r="B55" s="17" t="s">
        <v>13</v>
      </c>
      <c r="C55" s="16">
        <v>15</v>
      </c>
      <c r="D55" s="74">
        <v>15</v>
      </c>
      <c r="E55" s="71">
        <v>2</v>
      </c>
      <c r="F55" s="16">
        <v>1</v>
      </c>
      <c r="G55" s="16">
        <v>1</v>
      </c>
      <c r="H55" s="16">
        <v>1</v>
      </c>
      <c r="I55" s="16">
        <v>6</v>
      </c>
      <c r="J55" s="16">
        <v>1</v>
      </c>
      <c r="K55" s="16">
        <v>1</v>
      </c>
      <c r="L55" s="16">
        <v>1</v>
      </c>
      <c r="M55" s="16">
        <v>1</v>
      </c>
      <c r="N55" s="88">
        <v>1</v>
      </c>
      <c r="O55" s="88">
        <v>1</v>
      </c>
      <c r="P55" s="88">
        <v>1</v>
      </c>
      <c r="Q55" s="77">
        <f t="shared" si="0"/>
        <v>18</v>
      </c>
      <c r="R55" s="71">
        <v>1</v>
      </c>
      <c r="S55" s="195">
        <v>1</v>
      </c>
    </row>
    <row r="56" spans="1:19" ht="24" x14ac:dyDescent="0.25">
      <c r="A56" s="10" t="s">
        <v>22</v>
      </c>
      <c r="B56" s="17" t="s">
        <v>14</v>
      </c>
      <c r="C56" s="16">
        <v>289</v>
      </c>
      <c r="D56" s="74">
        <v>265</v>
      </c>
      <c r="E56" s="71">
        <v>23</v>
      </c>
      <c r="F56" s="16">
        <v>26</v>
      </c>
      <c r="G56" s="16">
        <v>21</v>
      </c>
      <c r="H56" s="16">
        <v>28</v>
      </c>
      <c r="I56" s="16">
        <v>52</v>
      </c>
      <c r="J56" s="16">
        <v>28</v>
      </c>
      <c r="K56" s="16">
        <v>17</v>
      </c>
      <c r="L56" s="16">
        <v>11</v>
      </c>
      <c r="M56" s="16">
        <v>39</v>
      </c>
      <c r="N56" s="88">
        <v>44</v>
      </c>
      <c r="O56" s="88">
        <v>27</v>
      </c>
      <c r="P56" s="88">
        <v>20</v>
      </c>
      <c r="Q56" s="77">
        <f t="shared" si="0"/>
        <v>336</v>
      </c>
      <c r="R56" s="71">
        <v>63</v>
      </c>
      <c r="S56" s="195">
        <v>16</v>
      </c>
    </row>
    <row r="57" spans="1:19" ht="24" x14ac:dyDescent="0.25">
      <c r="A57" s="10" t="s">
        <v>22</v>
      </c>
      <c r="B57" s="17" t="s">
        <v>15</v>
      </c>
      <c r="C57" s="16">
        <v>7770</v>
      </c>
      <c r="D57" s="74">
        <v>6373</v>
      </c>
      <c r="E57" s="71">
        <v>492</v>
      </c>
      <c r="F57" s="16">
        <v>509</v>
      </c>
      <c r="G57" s="16">
        <v>450</v>
      </c>
      <c r="H57" s="16">
        <v>460</v>
      </c>
      <c r="I57" s="16">
        <v>604</v>
      </c>
      <c r="J57" s="16">
        <v>581</v>
      </c>
      <c r="K57" s="16">
        <v>500</v>
      </c>
      <c r="L57" s="16">
        <v>487</v>
      </c>
      <c r="M57" s="16">
        <v>526</v>
      </c>
      <c r="N57" s="88">
        <v>532</v>
      </c>
      <c r="O57" s="88">
        <v>444</v>
      </c>
      <c r="P57" s="88">
        <v>397</v>
      </c>
      <c r="Q57" s="77">
        <f t="shared" si="0"/>
        <v>5982</v>
      </c>
      <c r="R57" s="71">
        <v>439</v>
      </c>
      <c r="S57" s="195">
        <v>436</v>
      </c>
    </row>
    <row r="58" spans="1:19" ht="24" x14ac:dyDescent="0.25">
      <c r="A58" s="10" t="s">
        <v>22</v>
      </c>
      <c r="B58" s="17" t="s">
        <v>16</v>
      </c>
      <c r="C58" s="16">
        <v>1828</v>
      </c>
      <c r="D58" s="74">
        <v>1606</v>
      </c>
      <c r="E58" s="71">
        <v>160</v>
      </c>
      <c r="F58" s="16">
        <v>115</v>
      </c>
      <c r="G58" s="16">
        <v>115</v>
      </c>
      <c r="H58" s="16">
        <v>129</v>
      </c>
      <c r="I58" s="16">
        <v>146</v>
      </c>
      <c r="J58" s="16">
        <v>300</v>
      </c>
      <c r="K58" s="16">
        <v>124</v>
      </c>
      <c r="L58" s="16">
        <v>135</v>
      </c>
      <c r="M58" s="16">
        <v>209</v>
      </c>
      <c r="N58" s="88">
        <v>153</v>
      </c>
      <c r="O58" s="88">
        <v>138</v>
      </c>
      <c r="P58" s="88">
        <v>105</v>
      </c>
      <c r="Q58" s="77">
        <f t="shared" si="0"/>
        <v>1829</v>
      </c>
      <c r="R58" s="71">
        <v>178</v>
      </c>
      <c r="S58" s="195">
        <v>108</v>
      </c>
    </row>
    <row r="59" spans="1:19" ht="36" x14ac:dyDescent="0.25">
      <c r="A59" s="10" t="s">
        <v>22</v>
      </c>
      <c r="B59" s="17" t="s">
        <v>17</v>
      </c>
      <c r="C59" s="16">
        <v>2243</v>
      </c>
      <c r="D59" s="74">
        <v>1946</v>
      </c>
      <c r="E59" s="71">
        <v>177</v>
      </c>
      <c r="F59" s="16">
        <v>157</v>
      </c>
      <c r="G59" s="16">
        <v>151</v>
      </c>
      <c r="H59" s="16">
        <v>152</v>
      </c>
      <c r="I59" s="16">
        <v>158</v>
      </c>
      <c r="J59" s="16">
        <v>185</v>
      </c>
      <c r="K59" s="16">
        <v>154</v>
      </c>
      <c r="L59" s="16">
        <v>178</v>
      </c>
      <c r="M59" s="16">
        <v>191</v>
      </c>
      <c r="N59" s="88">
        <v>169</v>
      </c>
      <c r="O59" s="88">
        <v>149</v>
      </c>
      <c r="P59" s="88">
        <v>212</v>
      </c>
      <c r="Q59" s="77">
        <f t="shared" si="0"/>
        <v>2033</v>
      </c>
      <c r="R59" s="71">
        <v>260</v>
      </c>
      <c r="S59" s="195">
        <v>250</v>
      </c>
    </row>
    <row r="60" spans="1:19" ht="24" x14ac:dyDescent="0.25">
      <c r="A60" s="10" t="s">
        <v>22</v>
      </c>
      <c r="B60" s="17" t="s">
        <v>9</v>
      </c>
      <c r="C60" s="16">
        <v>2</v>
      </c>
      <c r="D60" s="74">
        <v>16</v>
      </c>
      <c r="E60" s="71">
        <v>1</v>
      </c>
      <c r="F60" s="16">
        <v>3</v>
      </c>
      <c r="G60" s="16">
        <v>0</v>
      </c>
      <c r="H60" s="16">
        <v>0</v>
      </c>
      <c r="I60" s="16">
        <v>1</v>
      </c>
      <c r="J60" s="16">
        <v>0</v>
      </c>
      <c r="K60" s="16">
        <v>0</v>
      </c>
      <c r="L60" s="16">
        <v>0</v>
      </c>
      <c r="M60" s="16">
        <v>0</v>
      </c>
      <c r="N60" s="88">
        <v>1</v>
      </c>
      <c r="O60" s="88">
        <v>0</v>
      </c>
      <c r="P60" s="88">
        <v>0</v>
      </c>
      <c r="Q60" s="77">
        <f t="shared" si="0"/>
        <v>6</v>
      </c>
      <c r="R60" s="71">
        <v>1</v>
      </c>
      <c r="S60" s="195">
        <v>1</v>
      </c>
    </row>
    <row r="61" spans="1:19" x14ac:dyDescent="0.25">
      <c r="A61" s="10"/>
      <c r="B61" s="17"/>
      <c r="C61" s="16"/>
      <c r="D61" s="74"/>
      <c r="E61" s="71"/>
      <c r="F61" s="16"/>
      <c r="G61" s="16"/>
      <c r="H61" s="16"/>
      <c r="I61" s="16"/>
      <c r="J61" s="16"/>
      <c r="K61" s="16"/>
      <c r="L61" s="16"/>
      <c r="M61" s="16"/>
      <c r="N61" s="88"/>
      <c r="O61" s="88"/>
      <c r="P61" s="88"/>
      <c r="Q61" s="77"/>
      <c r="R61" s="71"/>
      <c r="S61" s="195"/>
    </row>
    <row r="62" spans="1:19" x14ac:dyDescent="0.25">
      <c r="A62" s="10"/>
      <c r="B62" s="17"/>
      <c r="C62" s="16"/>
      <c r="D62" s="74"/>
      <c r="E62" s="71"/>
      <c r="F62" s="16"/>
      <c r="G62" s="16"/>
      <c r="H62" s="16"/>
      <c r="I62" s="16"/>
      <c r="J62" s="16"/>
      <c r="K62" s="16"/>
      <c r="L62" s="16"/>
      <c r="M62" s="16"/>
      <c r="N62" s="88"/>
      <c r="O62" s="88"/>
      <c r="P62" s="88"/>
      <c r="Q62" s="77"/>
      <c r="R62" s="71"/>
      <c r="S62" s="195"/>
    </row>
    <row r="63" spans="1:19" x14ac:dyDescent="0.25">
      <c r="A63" s="10" t="s">
        <v>23</v>
      </c>
      <c r="B63" s="17" t="s">
        <v>28</v>
      </c>
      <c r="C63" s="16">
        <v>0</v>
      </c>
      <c r="D63" s="74">
        <v>0</v>
      </c>
      <c r="E63" s="71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88">
        <v>0</v>
      </c>
      <c r="O63" s="88">
        <v>0</v>
      </c>
      <c r="P63" s="88">
        <v>0</v>
      </c>
      <c r="Q63" s="77">
        <f t="shared" ref="Q63:Q72" si="1">SUM(E63:P63)</f>
        <v>0</v>
      </c>
      <c r="R63" s="71">
        <v>0</v>
      </c>
      <c r="S63" s="195">
        <v>0</v>
      </c>
    </row>
    <row r="64" spans="1:19" ht="24" x14ac:dyDescent="0.25">
      <c r="A64" s="10" t="s">
        <v>23</v>
      </c>
      <c r="B64" s="17" t="s">
        <v>29</v>
      </c>
      <c r="C64" s="16">
        <v>0</v>
      </c>
      <c r="D64" s="74">
        <v>0</v>
      </c>
      <c r="E64" s="71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88">
        <v>0</v>
      </c>
      <c r="O64" s="88">
        <v>0</v>
      </c>
      <c r="P64" s="88">
        <v>0</v>
      </c>
      <c r="Q64" s="77">
        <f t="shared" si="1"/>
        <v>0</v>
      </c>
      <c r="R64" s="71">
        <v>0</v>
      </c>
      <c r="S64" s="195">
        <v>0</v>
      </c>
    </row>
    <row r="65" spans="1:19" ht="24" x14ac:dyDescent="0.25">
      <c r="A65" s="10" t="s">
        <v>23</v>
      </c>
      <c r="B65" s="17" t="s">
        <v>6</v>
      </c>
      <c r="C65" s="16">
        <v>0</v>
      </c>
      <c r="D65" s="74">
        <v>0</v>
      </c>
      <c r="E65" s="71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88">
        <v>0</v>
      </c>
      <c r="O65" s="88">
        <v>0</v>
      </c>
      <c r="P65" s="88">
        <v>0</v>
      </c>
      <c r="Q65" s="77">
        <f t="shared" si="1"/>
        <v>0</v>
      </c>
      <c r="R65" s="71">
        <v>0</v>
      </c>
      <c r="S65" s="195">
        <v>0</v>
      </c>
    </row>
    <row r="66" spans="1:19" ht="24" x14ac:dyDescent="0.25">
      <c r="A66" s="10" t="s">
        <v>23</v>
      </c>
      <c r="B66" s="17" t="s">
        <v>7</v>
      </c>
      <c r="C66" s="16">
        <v>0</v>
      </c>
      <c r="D66" s="74">
        <v>0</v>
      </c>
      <c r="E66" s="71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88">
        <v>0</v>
      </c>
      <c r="O66" s="88">
        <v>0</v>
      </c>
      <c r="P66" s="88">
        <v>0</v>
      </c>
      <c r="Q66" s="77">
        <f t="shared" si="1"/>
        <v>0</v>
      </c>
      <c r="R66" s="71">
        <v>0</v>
      </c>
      <c r="S66" s="195">
        <v>0</v>
      </c>
    </row>
    <row r="67" spans="1:19" x14ac:dyDescent="0.25">
      <c r="A67" s="10" t="s">
        <v>23</v>
      </c>
      <c r="B67" s="17" t="s">
        <v>8</v>
      </c>
      <c r="C67" s="16">
        <v>3</v>
      </c>
      <c r="D67" s="74">
        <v>2</v>
      </c>
      <c r="E67" s="71">
        <v>0</v>
      </c>
      <c r="F67" s="16">
        <v>0</v>
      </c>
      <c r="G67" s="16">
        <v>1</v>
      </c>
      <c r="H67" s="16">
        <v>0</v>
      </c>
      <c r="I67" s="16">
        <v>0</v>
      </c>
      <c r="J67" s="16">
        <v>2</v>
      </c>
      <c r="K67" s="16">
        <v>1</v>
      </c>
      <c r="L67" s="16">
        <v>1</v>
      </c>
      <c r="M67" s="16">
        <v>1</v>
      </c>
      <c r="N67" s="88">
        <v>1</v>
      </c>
      <c r="O67" s="88">
        <v>0</v>
      </c>
      <c r="P67" s="88">
        <v>0</v>
      </c>
      <c r="Q67" s="77">
        <f t="shared" si="1"/>
        <v>7</v>
      </c>
      <c r="R67" s="71">
        <v>1</v>
      </c>
      <c r="S67" s="195">
        <v>0</v>
      </c>
    </row>
    <row r="68" spans="1:19" x14ac:dyDescent="0.25">
      <c r="A68" s="10" t="s">
        <v>23</v>
      </c>
      <c r="B68" s="17" t="s">
        <v>18</v>
      </c>
      <c r="C68" s="16">
        <v>1</v>
      </c>
      <c r="D68" s="74">
        <v>2</v>
      </c>
      <c r="E68" s="71">
        <v>1</v>
      </c>
      <c r="F68" s="16">
        <v>1</v>
      </c>
      <c r="G68" s="16">
        <v>0</v>
      </c>
      <c r="H68" s="16">
        <v>1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88">
        <v>3</v>
      </c>
      <c r="O68" s="88">
        <v>0</v>
      </c>
      <c r="P68" s="88">
        <v>0</v>
      </c>
      <c r="Q68" s="77">
        <f t="shared" si="1"/>
        <v>6</v>
      </c>
      <c r="R68" s="71">
        <v>1</v>
      </c>
      <c r="S68" s="195">
        <v>0</v>
      </c>
    </row>
    <row r="69" spans="1:19" x14ac:dyDescent="0.25">
      <c r="A69" s="10" t="s">
        <v>23</v>
      </c>
      <c r="B69" s="17" t="s">
        <v>10</v>
      </c>
      <c r="C69" s="16">
        <v>0</v>
      </c>
      <c r="D69" s="74">
        <v>0</v>
      </c>
      <c r="E69" s="71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88">
        <v>0</v>
      </c>
      <c r="O69" s="88">
        <v>0</v>
      </c>
      <c r="P69" s="88">
        <v>0</v>
      </c>
      <c r="Q69" s="77">
        <f t="shared" si="1"/>
        <v>0</v>
      </c>
      <c r="R69" s="71">
        <v>0</v>
      </c>
      <c r="S69" s="195">
        <v>0</v>
      </c>
    </row>
    <row r="70" spans="1:19" ht="24" x14ac:dyDescent="0.25">
      <c r="A70" s="10" t="s">
        <v>23</v>
      </c>
      <c r="B70" s="17" t="s">
        <v>11</v>
      </c>
      <c r="C70" s="16">
        <v>2</v>
      </c>
      <c r="D70" s="74">
        <v>1</v>
      </c>
      <c r="E70" s="71">
        <v>0</v>
      </c>
      <c r="F70" s="16">
        <v>0</v>
      </c>
      <c r="G70" s="16">
        <v>1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88">
        <v>0</v>
      </c>
      <c r="O70" s="88">
        <v>0</v>
      </c>
      <c r="P70" s="88">
        <v>0</v>
      </c>
      <c r="Q70" s="77">
        <f t="shared" si="1"/>
        <v>1</v>
      </c>
      <c r="R70" s="71">
        <v>0</v>
      </c>
      <c r="S70" s="195">
        <v>0</v>
      </c>
    </row>
    <row r="71" spans="1:19" x14ac:dyDescent="0.25">
      <c r="A71" s="10"/>
      <c r="D71" s="75"/>
      <c r="E71" s="72"/>
      <c r="Q71" s="77"/>
      <c r="R71" s="72"/>
      <c r="S71" s="56"/>
    </row>
    <row r="72" spans="1:19" ht="49.5" customHeight="1" x14ac:dyDescent="0.25">
      <c r="A72" s="10"/>
      <c r="B72" s="15" t="s">
        <v>12</v>
      </c>
      <c r="C72" s="16">
        <v>16</v>
      </c>
      <c r="D72" s="74">
        <v>17</v>
      </c>
      <c r="E72" s="71">
        <v>0</v>
      </c>
      <c r="F72" s="16">
        <v>1</v>
      </c>
      <c r="G72" s="16">
        <v>1</v>
      </c>
      <c r="H72" s="16">
        <v>2</v>
      </c>
      <c r="I72" s="16">
        <v>2</v>
      </c>
      <c r="J72" s="16">
        <v>1</v>
      </c>
      <c r="K72" s="16">
        <v>1</v>
      </c>
      <c r="L72" s="16">
        <v>3</v>
      </c>
      <c r="M72" s="16">
        <v>1</v>
      </c>
      <c r="N72" s="230" t="s">
        <v>182</v>
      </c>
      <c r="O72" s="230"/>
      <c r="P72" s="231"/>
      <c r="Q72" s="77">
        <f t="shared" si="1"/>
        <v>12</v>
      </c>
      <c r="R72" s="78">
        <v>3</v>
      </c>
      <c r="S72" s="195">
        <v>5</v>
      </c>
    </row>
  </sheetData>
  <mergeCells count="1">
    <mergeCell ref="N72:P72"/>
  </mergeCells>
  <pageMargins left="0.7" right="0.7" top="0.75" bottom="0.75" header="0.3" footer="0.3"/>
  <pageSetup orientation="portrait" r:id="rId1"/>
  <ignoredErrors>
    <ignoredError sqref="Q61:Q62 Q54:Q60 Q63:Q70 Q7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62"/>
  <sheetViews>
    <sheetView showGridLines="0" zoomScale="80" zoomScaleNormal="80" workbookViewId="0">
      <selection activeCell="O27" sqref="O27"/>
    </sheetView>
  </sheetViews>
  <sheetFormatPr defaultRowHeight="15" x14ac:dyDescent="0.25"/>
  <cols>
    <col min="3" max="3" width="19.7109375" customWidth="1"/>
    <col min="4" max="5" width="14.28515625" customWidth="1"/>
    <col min="6" max="6" width="12.28515625" customWidth="1"/>
    <col min="7" max="7" width="12.140625" customWidth="1"/>
    <col min="8" max="8" width="11.85546875" customWidth="1"/>
    <col min="9" max="9" width="11.140625" customWidth="1"/>
    <col min="10" max="10" width="11" customWidth="1"/>
    <col min="11" max="11" width="12.5703125" customWidth="1"/>
    <col min="13" max="13" width="9.5703125" bestFit="1" customWidth="1"/>
  </cols>
  <sheetData>
    <row r="2" spans="2:22" x14ac:dyDescent="0.25">
      <c r="B2" s="4" t="s">
        <v>183</v>
      </c>
    </row>
    <row r="3" spans="2:22" x14ac:dyDescent="0.25">
      <c r="C3" s="46"/>
    </row>
    <row r="4" spans="2:22" ht="4.5" customHeight="1" x14ac:dyDescent="0.25">
      <c r="B4" s="95"/>
      <c r="C4" s="97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</row>
    <row r="5" spans="2:22" x14ac:dyDescent="0.25">
      <c r="B5" s="96" t="s">
        <v>194</v>
      </c>
      <c r="C5" s="46"/>
    </row>
    <row r="6" spans="2:22" ht="45" x14ac:dyDescent="0.25">
      <c r="C6" s="2"/>
      <c r="D6" s="21" t="s">
        <v>185</v>
      </c>
      <c r="E6" s="21" t="s">
        <v>175</v>
      </c>
      <c r="F6" s="21" t="s">
        <v>186</v>
      </c>
      <c r="G6" s="21" t="s">
        <v>187</v>
      </c>
      <c r="H6" s="21" t="s">
        <v>188</v>
      </c>
      <c r="I6" s="21"/>
      <c r="J6" s="21" t="s">
        <v>195</v>
      </c>
      <c r="K6" s="21" t="s">
        <v>189</v>
      </c>
    </row>
    <row r="7" spans="2:22" x14ac:dyDescent="0.25">
      <c r="C7" s="1">
        <v>43009</v>
      </c>
      <c r="D7" s="83">
        <v>317.5</v>
      </c>
      <c r="E7" s="83">
        <v>1190.5</v>
      </c>
      <c r="F7" s="83">
        <v>0</v>
      </c>
      <c r="G7" s="83">
        <v>234</v>
      </c>
      <c r="H7" s="57">
        <f>J7/K7</f>
        <v>9.8387506706955466E-2</v>
      </c>
      <c r="J7" s="84">
        <f>SUM(D7:G7)</f>
        <v>1742</v>
      </c>
      <c r="K7" s="83">
        <v>17705.5</v>
      </c>
    </row>
    <row r="8" spans="2:22" x14ac:dyDescent="0.25">
      <c r="C8" s="1">
        <v>43040</v>
      </c>
      <c r="D8" s="83">
        <v>260.5</v>
      </c>
      <c r="E8" s="83">
        <v>305</v>
      </c>
      <c r="F8" s="83">
        <v>21</v>
      </c>
      <c r="G8" s="83">
        <v>28</v>
      </c>
      <c r="H8" s="57">
        <f t="shared" ref="H8:H11" si="0">J8/K8</f>
        <v>3.897998667893051E-2</v>
      </c>
      <c r="J8" s="84">
        <f t="shared" ref="J8:J11" si="1">SUM(D8:G8)</f>
        <v>614.5</v>
      </c>
      <c r="K8" s="83">
        <v>15764.5</v>
      </c>
    </row>
    <row r="9" spans="2:22" x14ac:dyDescent="0.25">
      <c r="C9" s="1">
        <v>43070</v>
      </c>
      <c r="D9" s="83">
        <v>155</v>
      </c>
      <c r="E9" s="83">
        <v>1000.5</v>
      </c>
      <c r="F9" s="83">
        <v>0</v>
      </c>
      <c r="G9" s="83">
        <v>93.5</v>
      </c>
      <c r="H9" s="57">
        <f t="shared" si="0"/>
        <v>8.9601492162559637E-2</v>
      </c>
      <c r="J9" s="84">
        <f t="shared" si="1"/>
        <v>1249</v>
      </c>
      <c r="K9" s="83">
        <v>13939.5</v>
      </c>
    </row>
    <row r="10" spans="2:22" x14ac:dyDescent="0.25">
      <c r="C10" s="1">
        <v>43101</v>
      </c>
      <c r="D10" s="83">
        <v>263.5</v>
      </c>
      <c r="E10" s="83">
        <v>1280</v>
      </c>
      <c r="F10" s="83">
        <v>417</v>
      </c>
      <c r="G10" s="83">
        <v>292.5</v>
      </c>
      <c r="H10" s="57">
        <f t="shared" si="0"/>
        <v>0.12056509873173864</v>
      </c>
      <c r="J10" s="84">
        <f t="shared" si="1"/>
        <v>2253</v>
      </c>
      <c r="K10" s="83">
        <v>18687</v>
      </c>
    </row>
    <row r="11" spans="2:22" x14ac:dyDescent="0.25">
      <c r="C11" s="1">
        <v>43132</v>
      </c>
      <c r="D11" s="196">
        <v>190.5</v>
      </c>
      <c r="E11" s="196">
        <v>1954.5</v>
      </c>
      <c r="F11" s="196">
        <v>77.5</v>
      </c>
      <c r="G11" s="196">
        <v>216.5</v>
      </c>
      <c r="H11" s="57">
        <f t="shared" si="0"/>
        <v>0.13173102889549015</v>
      </c>
      <c r="J11" s="84">
        <f t="shared" si="1"/>
        <v>2439</v>
      </c>
      <c r="K11" s="196">
        <v>18515</v>
      </c>
    </row>
    <row r="12" spans="2:22" x14ac:dyDescent="0.25">
      <c r="C12" s="46"/>
    </row>
    <row r="13" spans="2:22" x14ac:dyDescent="0.25">
      <c r="C13" s="46"/>
    </row>
    <row r="14" spans="2:22" ht="5.25" customHeight="1" x14ac:dyDescent="0.25">
      <c r="B14" s="95"/>
      <c r="C14" s="97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</row>
    <row r="15" spans="2:22" x14ac:dyDescent="0.25">
      <c r="B15" s="46" t="s">
        <v>203</v>
      </c>
    </row>
    <row r="16" spans="2:22" x14ac:dyDescent="0.25">
      <c r="C16" s="46"/>
    </row>
    <row r="17" spans="3:8" ht="30" x14ac:dyDescent="0.25">
      <c r="C17" s="46"/>
      <c r="D17" s="43" t="s">
        <v>42</v>
      </c>
      <c r="E17" s="43" t="s">
        <v>44</v>
      </c>
      <c r="F17" s="43" t="s">
        <v>45</v>
      </c>
      <c r="G17" s="43" t="s">
        <v>47</v>
      </c>
      <c r="H17" s="43" t="s">
        <v>48</v>
      </c>
    </row>
    <row r="18" spans="3:8" ht="24.75" thickBot="1" x14ac:dyDescent="0.3">
      <c r="C18" s="116"/>
      <c r="D18" s="117" t="s">
        <v>43</v>
      </c>
      <c r="E18" s="117" t="s">
        <v>204</v>
      </c>
      <c r="F18" s="117" t="s">
        <v>46</v>
      </c>
      <c r="G18" s="117" t="s">
        <v>49</v>
      </c>
      <c r="H18" s="117" t="s">
        <v>50</v>
      </c>
    </row>
    <row r="19" spans="3:8" ht="15.75" thickBot="1" x14ac:dyDescent="0.3">
      <c r="C19" s="35">
        <v>2015</v>
      </c>
      <c r="D19" s="113">
        <v>2714.72</v>
      </c>
      <c r="E19" s="114">
        <v>7</v>
      </c>
      <c r="F19" s="115" t="s">
        <v>55</v>
      </c>
      <c r="G19" s="114" t="s">
        <v>55</v>
      </c>
      <c r="H19" s="114" t="s">
        <v>55</v>
      </c>
    </row>
    <row r="20" spans="3:8" ht="15.75" thickBot="1" x14ac:dyDescent="0.3">
      <c r="C20" s="35">
        <v>2016</v>
      </c>
      <c r="D20" s="113">
        <v>3125.68</v>
      </c>
      <c r="E20" s="114">
        <v>3</v>
      </c>
      <c r="F20" s="115" t="s">
        <v>55</v>
      </c>
      <c r="G20" s="114" t="s">
        <v>55</v>
      </c>
      <c r="H20" s="114" t="s">
        <v>55</v>
      </c>
    </row>
    <row r="21" spans="3:8" x14ac:dyDescent="0.25">
      <c r="C21" s="1">
        <v>42736</v>
      </c>
      <c r="D21" s="110">
        <v>0</v>
      </c>
      <c r="E21" s="109">
        <v>0</v>
      </c>
      <c r="F21" s="183">
        <f>H21/G21</f>
        <v>7.3529411764705881E-3</v>
      </c>
      <c r="G21" s="109">
        <v>136</v>
      </c>
      <c r="H21" s="109">
        <v>1</v>
      </c>
    </row>
    <row r="22" spans="3:8" x14ac:dyDescent="0.25">
      <c r="C22" s="1">
        <v>42767</v>
      </c>
      <c r="D22" s="79">
        <v>0</v>
      </c>
      <c r="E22" s="80">
        <v>0</v>
      </c>
      <c r="F22" s="183">
        <f t="shared" ref="F22:F35" si="2">H22/G22</f>
        <v>2.2099447513812154E-2</v>
      </c>
      <c r="G22" s="80">
        <v>181</v>
      </c>
      <c r="H22" s="80">
        <v>4</v>
      </c>
    </row>
    <row r="23" spans="3:8" x14ac:dyDescent="0.25">
      <c r="C23" s="1">
        <v>42795</v>
      </c>
      <c r="D23" s="79">
        <v>300</v>
      </c>
      <c r="E23" s="80">
        <v>1</v>
      </c>
      <c r="F23" s="183">
        <f t="shared" si="2"/>
        <v>2.1052631578947368E-2</v>
      </c>
      <c r="G23" s="80">
        <v>190</v>
      </c>
      <c r="H23" s="80">
        <v>4</v>
      </c>
    </row>
    <row r="24" spans="3:8" x14ac:dyDescent="0.25">
      <c r="C24" s="1">
        <v>42826</v>
      </c>
      <c r="D24" s="79">
        <v>0</v>
      </c>
      <c r="E24" s="80">
        <v>0</v>
      </c>
      <c r="F24" s="183">
        <f t="shared" si="2"/>
        <v>6.5789473684210523E-3</v>
      </c>
      <c r="G24" s="80">
        <v>152</v>
      </c>
      <c r="H24" s="80">
        <v>1</v>
      </c>
    </row>
    <row r="25" spans="3:8" x14ac:dyDescent="0.25">
      <c r="C25" s="1">
        <v>42856</v>
      </c>
      <c r="D25" s="79">
        <v>0</v>
      </c>
      <c r="E25" s="80">
        <v>2</v>
      </c>
      <c r="F25" s="183">
        <f t="shared" si="2"/>
        <v>1.8518518518518517E-2</v>
      </c>
      <c r="G25" s="80">
        <v>54</v>
      </c>
      <c r="H25" s="80">
        <v>1</v>
      </c>
    </row>
    <row r="26" spans="3:8" x14ac:dyDescent="0.25">
      <c r="C26" s="1">
        <v>42887</v>
      </c>
      <c r="D26" s="79">
        <v>1500</v>
      </c>
      <c r="E26" s="80">
        <v>0</v>
      </c>
      <c r="F26" s="183">
        <f t="shared" si="2"/>
        <v>1.5384615384615385E-2</v>
      </c>
      <c r="G26" s="80">
        <v>65</v>
      </c>
      <c r="H26" s="80">
        <v>1</v>
      </c>
    </row>
    <row r="27" spans="3:8" x14ac:dyDescent="0.25">
      <c r="C27" s="1">
        <v>42917</v>
      </c>
      <c r="D27" s="79">
        <v>0</v>
      </c>
      <c r="E27" s="80">
        <v>1</v>
      </c>
      <c r="F27" s="183">
        <f t="shared" si="2"/>
        <v>2.0618556701030927E-2</v>
      </c>
      <c r="G27" s="80">
        <v>97</v>
      </c>
      <c r="H27" s="80">
        <v>2</v>
      </c>
    </row>
    <row r="28" spans="3:8" x14ac:dyDescent="0.25">
      <c r="C28" s="1">
        <v>42948</v>
      </c>
      <c r="D28" s="79">
        <v>687.47</v>
      </c>
      <c r="E28" s="80">
        <v>0</v>
      </c>
      <c r="F28" s="183">
        <f t="shared" si="2"/>
        <v>0</v>
      </c>
      <c r="G28" s="80">
        <v>100</v>
      </c>
      <c r="H28" s="80">
        <v>0</v>
      </c>
    </row>
    <row r="29" spans="3:8" x14ac:dyDescent="0.25">
      <c r="C29" s="1">
        <v>42979</v>
      </c>
      <c r="D29" s="79">
        <v>0</v>
      </c>
      <c r="E29" s="80">
        <v>0</v>
      </c>
      <c r="F29" s="183">
        <f t="shared" si="2"/>
        <v>1.282051282051282E-2</v>
      </c>
      <c r="G29" s="80">
        <v>78</v>
      </c>
      <c r="H29" s="80">
        <v>1</v>
      </c>
    </row>
    <row r="30" spans="3:8" x14ac:dyDescent="0.25">
      <c r="C30" s="1">
        <v>43009</v>
      </c>
      <c r="D30" s="79">
        <v>0</v>
      </c>
      <c r="E30" s="80">
        <v>0</v>
      </c>
      <c r="F30" s="183">
        <f t="shared" si="2"/>
        <v>0</v>
      </c>
      <c r="G30" s="80">
        <v>38</v>
      </c>
      <c r="H30" s="80">
        <v>0</v>
      </c>
    </row>
    <row r="31" spans="3:8" x14ac:dyDescent="0.25">
      <c r="C31" s="1">
        <v>43040</v>
      </c>
      <c r="D31" s="79">
        <v>0</v>
      </c>
      <c r="E31" s="80">
        <v>0</v>
      </c>
      <c r="F31" s="183">
        <f t="shared" si="2"/>
        <v>0</v>
      </c>
      <c r="G31" s="80">
        <v>35</v>
      </c>
      <c r="H31" s="80">
        <v>0</v>
      </c>
    </row>
    <row r="32" spans="3:8" ht="15.75" thickBot="1" x14ac:dyDescent="0.3">
      <c r="C32" s="111">
        <v>43070</v>
      </c>
      <c r="D32" s="179">
        <v>0</v>
      </c>
      <c r="E32" s="178">
        <v>1</v>
      </c>
      <c r="F32" s="183">
        <f t="shared" si="2"/>
        <v>0</v>
      </c>
      <c r="G32" s="178">
        <v>42</v>
      </c>
      <c r="H32" s="178">
        <v>0</v>
      </c>
    </row>
    <row r="33" spans="2:22" ht="15.75" thickBot="1" x14ac:dyDescent="0.3">
      <c r="C33" s="112" t="s">
        <v>205</v>
      </c>
      <c r="D33" s="180">
        <f>SUM(D21:D32)</f>
        <v>2487.4700000000003</v>
      </c>
      <c r="E33" s="181">
        <f>SUM(E21:E32)</f>
        <v>5</v>
      </c>
      <c r="F33" s="182">
        <f>H33/G33</f>
        <v>1.2842465753424657E-2</v>
      </c>
      <c r="G33" s="181">
        <f>SUM(G21:G32)</f>
        <v>1168</v>
      </c>
      <c r="H33" s="181">
        <f>SUM(H21:H32)</f>
        <v>15</v>
      </c>
    </row>
    <row r="34" spans="2:22" x14ac:dyDescent="0.25">
      <c r="C34" s="103">
        <v>43101</v>
      </c>
      <c r="D34" s="110">
        <v>0</v>
      </c>
      <c r="E34" s="109">
        <v>0</v>
      </c>
      <c r="F34" s="183">
        <f t="shared" si="2"/>
        <v>1.5151515151515152E-2</v>
      </c>
      <c r="G34" s="109">
        <v>66</v>
      </c>
      <c r="H34" s="109">
        <v>1</v>
      </c>
    </row>
    <row r="35" spans="2:22" x14ac:dyDescent="0.25">
      <c r="C35" s="103">
        <v>43132</v>
      </c>
      <c r="D35" s="79">
        <v>0</v>
      </c>
      <c r="E35" s="80">
        <v>0</v>
      </c>
      <c r="F35" s="183">
        <f t="shared" si="2"/>
        <v>5.2631578947368418E-2</v>
      </c>
      <c r="G35" s="80">
        <v>95</v>
      </c>
      <c r="H35" s="80">
        <v>5</v>
      </c>
    </row>
    <row r="36" spans="2:22" x14ac:dyDescent="0.25">
      <c r="C36" s="46"/>
      <c r="D36" s="56"/>
      <c r="E36" s="56"/>
      <c r="F36" s="56"/>
      <c r="G36" s="56"/>
      <c r="H36" s="56"/>
    </row>
    <row r="37" spans="2:22" x14ac:dyDescent="0.25">
      <c r="C37" s="46"/>
    </row>
    <row r="38" spans="2:22" ht="4.5" customHeight="1" x14ac:dyDescent="0.25">
      <c r="B38" s="95"/>
      <c r="C38" s="97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</row>
    <row r="39" spans="2:22" x14ac:dyDescent="0.25">
      <c r="B39" s="46" t="s">
        <v>203</v>
      </c>
      <c r="C39" s="46"/>
    </row>
    <row r="40" spans="2:22" x14ac:dyDescent="0.25">
      <c r="B40" s="184" t="s">
        <v>264</v>
      </c>
      <c r="C40" s="46"/>
    </row>
    <row r="41" spans="2:22" x14ac:dyDescent="0.25">
      <c r="B41" s="46"/>
      <c r="C41" s="46"/>
    </row>
    <row r="42" spans="2:22" ht="57.75" thickBot="1" x14ac:dyDescent="0.3">
      <c r="B42" s="46"/>
      <c r="C42" s="116"/>
      <c r="D42" s="118" t="s">
        <v>52</v>
      </c>
      <c r="E42" s="119" t="s">
        <v>53</v>
      </c>
      <c r="F42" s="119" t="s">
        <v>54</v>
      </c>
      <c r="G42" s="19"/>
      <c r="H42" s="28"/>
      <c r="I42" s="28"/>
      <c r="J42" s="28"/>
      <c r="K42" s="28"/>
    </row>
    <row r="43" spans="2:22" ht="15.75" thickBot="1" x14ac:dyDescent="0.3">
      <c r="B43" s="46"/>
      <c r="C43" s="112">
        <v>2015</v>
      </c>
      <c r="D43" s="120">
        <v>313</v>
      </c>
      <c r="E43" s="120">
        <v>27</v>
      </c>
      <c r="F43" s="120">
        <v>225</v>
      </c>
      <c r="G43" s="28"/>
      <c r="H43" s="28"/>
      <c r="I43" s="28"/>
      <c r="J43" s="28"/>
      <c r="K43" s="28"/>
    </row>
    <row r="44" spans="2:22" ht="15.75" thickBot="1" x14ac:dyDescent="0.3">
      <c r="B44" s="46"/>
      <c r="C44" s="112">
        <v>2016</v>
      </c>
      <c r="D44" s="120">
        <v>399</v>
      </c>
      <c r="E44" s="120">
        <v>16</v>
      </c>
      <c r="F44" s="120">
        <v>304</v>
      </c>
      <c r="G44" s="28"/>
      <c r="H44" s="28"/>
      <c r="I44" s="28"/>
      <c r="J44" s="28"/>
      <c r="K44" s="28"/>
    </row>
    <row r="45" spans="2:22" x14ac:dyDescent="0.25">
      <c r="B45" s="46"/>
      <c r="C45" s="103">
        <v>42736</v>
      </c>
      <c r="D45" s="109">
        <v>4</v>
      </c>
      <c r="E45" s="109">
        <v>0</v>
      </c>
      <c r="F45" s="109">
        <v>0</v>
      </c>
      <c r="G45" s="28"/>
      <c r="H45" s="28"/>
      <c r="I45" s="28"/>
      <c r="J45" s="28"/>
      <c r="K45" s="28"/>
    </row>
    <row r="46" spans="2:22" x14ac:dyDescent="0.25">
      <c r="B46" s="46"/>
      <c r="C46" s="103">
        <v>42767</v>
      </c>
      <c r="D46" s="80">
        <v>17</v>
      </c>
      <c r="E46" s="80">
        <v>0</v>
      </c>
      <c r="F46" s="80">
        <v>0</v>
      </c>
      <c r="G46" s="28"/>
      <c r="H46" s="28"/>
      <c r="I46" s="28"/>
      <c r="J46" s="28"/>
      <c r="K46" s="28"/>
    </row>
    <row r="47" spans="2:22" x14ac:dyDescent="0.25">
      <c r="B47" s="46"/>
      <c r="C47" s="103">
        <v>42795</v>
      </c>
      <c r="D47" s="80">
        <v>32</v>
      </c>
      <c r="E47" s="80">
        <v>4</v>
      </c>
      <c r="F47" s="80">
        <v>0</v>
      </c>
      <c r="G47" s="28"/>
      <c r="H47" s="28"/>
      <c r="I47" s="28"/>
      <c r="J47" s="28"/>
      <c r="K47" s="28"/>
    </row>
    <row r="48" spans="2:22" x14ac:dyDescent="0.25">
      <c r="B48" s="46"/>
      <c r="C48" s="103">
        <v>42826</v>
      </c>
      <c r="D48" s="80">
        <v>53</v>
      </c>
      <c r="E48" s="80">
        <v>3</v>
      </c>
      <c r="F48" s="80">
        <v>9</v>
      </c>
    </row>
    <row r="49" spans="2:22" x14ac:dyDescent="0.25">
      <c r="B49" s="46"/>
      <c r="C49" s="103">
        <v>42856</v>
      </c>
      <c r="D49" s="80">
        <v>65</v>
      </c>
      <c r="E49" s="80">
        <v>4</v>
      </c>
      <c r="F49" s="80">
        <v>18</v>
      </c>
    </row>
    <row r="50" spans="2:22" x14ac:dyDescent="0.25">
      <c r="B50" s="46"/>
      <c r="C50" s="103">
        <v>42887</v>
      </c>
      <c r="D50" s="80">
        <v>106</v>
      </c>
      <c r="E50" s="80">
        <v>6</v>
      </c>
      <c r="F50" s="80">
        <v>33</v>
      </c>
    </row>
    <row r="51" spans="2:22" x14ac:dyDescent="0.25">
      <c r="B51" s="46"/>
      <c r="C51" s="103">
        <v>42917</v>
      </c>
      <c r="D51" s="80">
        <v>144</v>
      </c>
      <c r="E51" s="80">
        <v>8</v>
      </c>
      <c r="F51" s="80">
        <v>38</v>
      </c>
    </row>
    <row r="52" spans="2:22" x14ac:dyDescent="0.25">
      <c r="B52" s="46"/>
      <c r="C52" s="103">
        <v>42948</v>
      </c>
      <c r="D52" s="80">
        <v>157</v>
      </c>
      <c r="E52" s="80">
        <v>22</v>
      </c>
      <c r="F52" s="80">
        <v>52</v>
      </c>
    </row>
    <row r="53" spans="2:22" x14ac:dyDescent="0.25">
      <c r="B53" s="46"/>
      <c r="C53" s="103">
        <v>42979</v>
      </c>
      <c r="D53" s="80">
        <v>241</v>
      </c>
      <c r="E53" s="80">
        <v>10</v>
      </c>
      <c r="F53" s="80">
        <v>84</v>
      </c>
    </row>
    <row r="54" spans="2:22" x14ac:dyDescent="0.25">
      <c r="B54" s="46"/>
      <c r="C54" s="103">
        <v>43009</v>
      </c>
      <c r="D54" s="80">
        <v>162</v>
      </c>
      <c r="E54" s="80">
        <v>12</v>
      </c>
      <c r="F54" s="80">
        <v>115</v>
      </c>
    </row>
    <row r="55" spans="2:22" x14ac:dyDescent="0.25">
      <c r="B55" s="46"/>
      <c r="C55" s="103">
        <v>43040</v>
      </c>
      <c r="D55" s="80">
        <v>139</v>
      </c>
      <c r="E55" s="80">
        <v>12</v>
      </c>
      <c r="F55" s="80">
        <v>179</v>
      </c>
    </row>
    <row r="56" spans="2:22" ht="15.75" thickBot="1" x14ac:dyDescent="0.3">
      <c r="B56" s="46"/>
      <c r="C56" s="122">
        <v>43070</v>
      </c>
      <c r="D56" s="178">
        <v>155</v>
      </c>
      <c r="E56" s="178">
        <v>11</v>
      </c>
      <c r="F56" s="178">
        <v>186</v>
      </c>
    </row>
    <row r="57" spans="2:22" ht="15.75" thickBot="1" x14ac:dyDescent="0.3">
      <c r="B57" s="46"/>
      <c r="C57" s="123" t="s">
        <v>205</v>
      </c>
      <c r="D57" s="181">
        <f>SUM(D45:D56)</f>
        <v>1275</v>
      </c>
      <c r="E57" s="181">
        <f t="shared" ref="E57:F57" si="3">SUM(E45:E56)</f>
        <v>92</v>
      </c>
      <c r="F57" s="181">
        <f t="shared" si="3"/>
        <v>714</v>
      </c>
    </row>
    <row r="58" spans="2:22" x14ac:dyDescent="0.25">
      <c r="B58" s="46"/>
      <c r="C58" s="103">
        <v>43101</v>
      </c>
      <c r="D58" s="109">
        <v>4</v>
      </c>
      <c r="E58" s="109">
        <v>0</v>
      </c>
      <c r="F58" s="109">
        <v>5</v>
      </c>
    </row>
    <row r="59" spans="2:22" x14ac:dyDescent="0.25">
      <c r="B59" s="46"/>
      <c r="C59" s="103">
        <v>43132</v>
      </c>
      <c r="D59" s="80">
        <v>19</v>
      </c>
      <c r="E59" s="80">
        <v>2</v>
      </c>
      <c r="F59" s="80">
        <v>19</v>
      </c>
    </row>
    <row r="60" spans="2:22" x14ac:dyDescent="0.25">
      <c r="B60" s="46"/>
      <c r="C60" s="121"/>
      <c r="D60" s="56"/>
      <c r="E60" s="56"/>
      <c r="F60" s="56"/>
    </row>
    <row r="62" spans="2:22" ht="5.25" customHeight="1" x14ac:dyDescent="0.25"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</row>
  </sheetData>
  <pageMargins left="0.7" right="0.7" top="0.75" bottom="0.75" header="0.3" footer="0.3"/>
  <pageSetup orientation="portrait" r:id="rId1"/>
  <ignoredErrors>
    <ignoredError sqref="J7:J11 D33 D57:F57" formulaRange="1"/>
    <ignoredError sqref="F3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89"/>
  <sheetViews>
    <sheetView showGridLines="0" topLeftCell="A4" zoomScale="120" zoomScaleNormal="120" workbookViewId="0">
      <selection activeCell="E10" sqref="E10"/>
    </sheetView>
  </sheetViews>
  <sheetFormatPr defaultRowHeight="15" x14ac:dyDescent="0.25"/>
  <cols>
    <col min="2" max="2" width="29.42578125" customWidth="1"/>
    <col min="3" max="3" width="13" customWidth="1"/>
    <col min="4" max="4" width="14.7109375" customWidth="1"/>
    <col min="5" max="5" width="11.5703125" customWidth="1"/>
    <col min="6" max="6" width="10.5703125" customWidth="1"/>
    <col min="7" max="7" width="10.140625" bestFit="1" customWidth="1"/>
    <col min="9" max="9" width="15.85546875" customWidth="1"/>
    <col min="12" max="12" width="15" bestFit="1" customWidth="1"/>
    <col min="13" max="13" width="5.28515625" customWidth="1"/>
    <col min="14" max="16" width="15" customWidth="1"/>
    <col min="17" max="17" width="11.85546875" customWidth="1"/>
    <col min="19" max="19" width="11.140625" customWidth="1"/>
  </cols>
  <sheetData>
    <row r="2" spans="2:15" ht="5.25" customHeight="1" x14ac:dyDescent="0.25"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2:15" x14ac:dyDescent="0.25">
      <c r="B3" s="96" t="s">
        <v>2</v>
      </c>
    </row>
    <row r="6" spans="2:15" x14ac:dyDescent="0.25">
      <c r="B6" s="2"/>
      <c r="C6" s="3" t="s">
        <v>21</v>
      </c>
      <c r="D6" s="3" t="s">
        <v>190</v>
      </c>
      <c r="E6" s="86"/>
    </row>
    <row r="7" spans="2:15" x14ac:dyDescent="0.25">
      <c r="B7">
        <v>2015</v>
      </c>
      <c r="C7" s="8">
        <f>'Input - Safety Data'!C7</f>
        <v>207536</v>
      </c>
      <c r="D7" s="8">
        <f>'Input - Safety Data'!C30</f>
        <v>23530</v>
      </c>
      <c r="E7" s="90"/>
    </row>
    <row r="8" spans="2:15" x14ac:dyDescent="0.25">
      <c r="B8">
        <v>2016</v>
      </c>
      <c r="C8" s="8">
        <f>'Input - Safety Data'!C8</f>
        <v>187194</v>
      </c>
      <c r="D8" s="8">
        <f>'Input - Safety Data'!C31</f>
        <v>23350</v>
      </c>
      <c r="E8" s="90"/>
    </row>
    <row r="9" spans="2:15" x14ac:dyDescent="0.25">
      <c r="B9">
        <v>2017</v>
      </c>
      <c r="C9" s="193">
        <f>'Input - Safety Data'!C21</f>
        <v>193983</v>
      </c>
      <c r="D9" s="193">
        <f>'Input - Safety Data'!C44</f>
        <v>20442</v>
      </c>
      <c r="E9" s="91"/>
      <c r="M9" s="53"/>
    </row>
    <row r="10" spans="2:15" x14ac:dyDescent="0.25">
      <c r="B10" s="81">
        <v>42736</v>
      </c>
      <c r="C10" s="193">
        <f>'Input - Safety Data'!C9</f>
        <v>14632</v>
      </c>
      <c r="D10" s="193">
        <f>'Input - Safety Data'!C32</f>
        <v>1855</v>
      </c>
      <c r="E10" s="91"/>
      <c r="F10" s="14"/>
      <c r="G10" s="55"/>
      <c r="H10" s="88"/>
      <c r="M10" s="53"/>
    </row>
    <row r="11" spans="2:15" x14ac:dyDescent="0.25">
      <c r="B11" s="81">
        <v>42767</v>
      </c>
      <c r="C11" s="193">
        <f>'Input - Safety Data'!C10</f>
        <v>14473</v>
      </c>
      <c r="D11" s="193">
        <f>'Input - Safety Data'!C33</f>
        <v>1761</v>
      </c>
      <c r="E11" s="91"/>
      <c r="F11" s="14"/>
      <c r="G11" s="55"/>
      <c r="H11" s="88"/>
      <c r="M11" s="53"/>
    </row>
    <row r="12" spans="2:15" x14ac:dyDescent="0.25">
      <c r="B12" s="81">
        <v>43101</v>
      </c>
      <c r="C12" s="193">
        <f>'Input - Safety Data'!C22</f>
        <v>16810</v>
      </c>
      <c r="D12" s="193">
        <f>'Input - Safety Data'!C45</f>
        <v>1985</v>
      </c>
      <c r="E12" s="91"/>
      <c r="F12" s="14"/>
      <c r="G12" s="55"/>
      <c r="H12" s="88"/>
      <c r="M12" s="53"/>
    </row>
    <row r="13" spans="2:15" x14ac:dyDescent="0.25">
      <c r="B13" s="81">
        <v>43132</v>
      </c>
      <c r="C13" s="193">
        <f>'Input - Safety Data'!C23</f>
        <v>17110</v>
      </c>
      <c r="D13" s="193">
        <f>'Input - Safety Data'!C46</f>
        <v>1679</v>
      </c>
      <c r="E13" s="91"/>
      <c r="F13" s="14"/>
      <c r="G13" s="55"/>
      <c r="H13" s="88"/>
      <c r="M13" s="53"/>
    </row>
    <row r="14" spans="2:15" x14ac:dyDescent="0.25">
      <c r="E14" s="56"/>
      <c r="F14" s="56"/>
      <c r="G14" s="56"/>
    </row>
    <row r="15" spans="2:15" x14ac:dyDescent="0.25">
      <c r="E15" s="56"/>
      <c r="F15" s="56"/>
      <c r="G15" s="56"/>
    </row>
    <row r="16" spans="2:15" x14ac:dyDescent="0.25">
      <c r="E16" s="56"/>
      <c r="F16" s="56"/>
      <c r="G16" s="56"/>
    </row>
    <row r="17" spans="2:21" x14ac:dyDescent="0.25">
      <c r="E17" s="56"/>
      <c r="F17" s="56"/>
      <c r="G17" s="56"/>
    </row>
    <row r="19" spans="2:21" ht="5.25" customHeight="1" x14ac:dyDescent="0.25"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Q19" s="89"/>
      <c r="R19" s="86"/>
      <c r="S19" s="86"/>
      <c r="T19" s="28"/>
      <c r="U19" s="28"/>
    </row>
    <row r="20" spans="2:21" ht="15" customHeight="1" x14ac:dyDescent="0.25">
      <c r="B20" s="96" t="s">
        <v>194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89"/>
      <c r="R20" s="86"/>
      <c r="S20" s="86"/>
      <c r="T20" s="28"/>
      <c r="U20" s="28"/>
    </row>
    <row r="21" spans="2:21" ht="15" customHeight="1" x14ac:dyDescent="0.25"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89"/>
      <c r="R21" s="86"/>
      <c r="S21" s="86"/>
      <c r="T21" s="28"/>
      <c r="U21" s="28"/>
    </row>
    <row r="22" spans="2:21" ht="50.25" customHeight="1" x14ac:dyDescent="0.25">
      <c r="B22" s="2"/>
      <c r="C22" s="11" t="s">
        <v>197</v>
      </c>
      <c r="D22" s="11" t="s">
        <v>196</v>
      </c>
      <c r="E22" s="11" t="s">
        <v>198</v>
      </c>
      <c r="F22" s="11" t="s">
        <v>199</v>
      </c>
      <c r="G22" s="11" t="s">
        <v>200</v>
      </c>
      <c r="H22" s="56"/>
      <c r="I22" s="56"/>
      <c r="J22" s="56"/>
      <c r="K22" s="56"/>
      <c r="L22" s="56"/>
      <c r="M22" s="56"/>
      <c r="N22" s="56"/>
      <c r="O22" s="56"/>
      <c r="P22" s="56"/>
      <c r="Q22" s="89"/>
      <c r="R22" s="86"/>
      <c r="S22" s="86"/>
      <c r="T22" s="28"/>
      <c r="U22" s="28"/>
    </row>
    <row r="23" spans="2:21" ht="15" customHeight="1" x14ac:dyDescent="0.25">
      <c r="B23" s="1">
        <v>43009</v>
      </c>
      <c r="C23" s="99">
        <f>'Input - Operational Raw Data'!D7</f>
        <v>317.5</v>
      </c>
      <c r="D23" s="99">
        <f>'Input - Operational Raw Data'!E7</f>
        <v>1190.5</v>
      </c>
      <c r="E23" s="99">
        <f>'Input - Operational Raw Data'!F7</f>
        <v>0</v>
      </c>
      <c r="F23" s="99">
        <f>'Input - Operational Raw Data'!G7</f>
        <v>234</v>
      </c>
      <c r="G23" s="98">
        <f>'Input - Operational Raw Data'!H7</f>
        <v>9.8387506706955466E-2</v>
      </c>
      <c r="H23" s="56"/>
      <c r="I23" s="56"/>
      <c r="J23" s="56"/>
      <c r="K23" s="56"/>
      <c r="L23" s="56"/>
      <c r="M23" s="56"/>
      <c r="N23" s="56"/>
      <c r="O23" s="56"/>
      <c r="P23" s="56"/>
      <c r="Q23" s="89"/>
      <c r="R23" s="86"/>
      <c r="S23" s="86"/>
      <c r="T23" s="28"/>
      <c r="U23" s="28"/>
    </row>
    <row r="24" spans="2:21" ht="15" customHeight="1" x14ac:dyDescent="0.25">
      <c r="B24" s="1">
        <v>43040</v>
      </c>
      <c r="C24" s="99">
        <f>'Input - Operational Raw Data'!D8</f>
        <v>260.5</v>
      </c>
      <c r="D24" s="99">
        <f>'Input - Operational Raw Data'!E8</f>
        <v>305</v>
      </c>
      <c r="E24" s="99">
        <f>'Input - Operational Raw Data'!F8</f>
        <v>21</v>
      </c>
      <c r="F24" s="99">
        <f>'Input - Operational Raw Data'!G8</f>
        <v>28</v>
      </c>
      <c r="G24" s="98">
        <f>'Input - Operational Raw Data'!H8</f>
        <v>3.897998667893051E-2</v>
      </c>
      <c r="H24" s="56"/>
      <c r="I24" s="56"/>
      <c r="J24" s="56"/>
      <c r="K24" s="56"/>
      <c r="L24" s="56"/>
      <c r="M24" s="56"/>
      <c r="N24" s="56"/>
      <c r="O24" s="56"/>
      <c r="P24" s="56"/>
      <c r="Q24" s="89"/>
      <c r="R24" s="86"/>
      <c r="S24" s="86"/>
      <c r="T24" s="28"/>
      <c r="U24" s="28"/>
    </row>
    <row r="25" spans="2:21" ht="15" customHeight="1" x14ac:dyDescent="0.25">
      <c r="B25" s="1">
        <v>43070</v>
      </c>
      <c r="C25" s="99">
        <f>'Input - Operational Raw Data'!D9</f>
        <v>155</v>
      </c>
      <c r="D25" s="99">
        <f>'Input - Operational Raw Data'!E9</f>
        <v>1000.5</v>
      </c>
      <c r="E25" s="99">
        <f>'Input - Operational Raw Data'!F9</f>
        <v>0</v>
      </c>
      <c r="F25" s="99">
        <f>'Input - Operational Raw Data'!G9</f>
        <v>93.5</v>
      </c>
      <c r="G25" s="98">
        <f>'Input - Operational Raw Data'!H9</f>
        <v>8.9601492162559637E-2</v>
      </c>
      <c r="H25" s="56"/>
      <c r="I25" s="56"/>
      <c r="J25" s="56"/>
      <c r="K25" s="56"/>
      <c r="L25" s="56"/>
      <c r="M25" s="56"/>
      <c r="N25" s="56"/>
      <c r="O25" s="56"/>
      <c r="P25" s="56"/>
      <c r="Q25" s="89"/>
      <c r="R25" s="86"/>
      <c r="S25" s="86"/>
      <c r="T25" s="28"/>
      <c r="U25" s="28"/>
    </row>
    <row r="26" spans="2:21" ht="15" customHeight="1" x14ac:dyDescent="0.25">
      <c r="B26" s="1">
        <v>43101</v>
      </c>
      <c r="C26" s="99">
        <f>'Input - Operational Raw Data'!D10</f>
        <v>263.5</v>
      </c>
      <c r="D26" s="99">
        <f>'Input - Operational Raw Data'!E10</f>
        <v>1280</v>
      </c>
      <c r="E26" s="99">
        <f>'Input - Operational Raw Data'!F10</f>
        <v>417</v>
      </c>
      <c r="F26" s="99">
        <f>'Input - Operational Raw Data'!G10</f>
        <v>292.5</v>
      </c>
      <c r="G26" s="98">
        <f>'Input - Operational Raw Data'!H10</f>
        <v>0.12056509873173864</v>
      </c>
      <c r="H26" s="56"/>
      <c r="I26" s="56"/>
      <c r="J26" s="56"/>
      <c r="K26" s="56"/>
      <c r="L26" s="56"/>
      <c r="M26" s="56"/>
      <c r="N26" s="56"/>
      <c r="O26" s="56"/>
      <c r="P26" s="56"/>
      <c r="Q26" s="89"/>
      <c r="R26" s="86"/>
      <c r="S26" s="86"/>
      <c r="T26" s="28"/>
      <c r="U26" s="28"/>
    </row>
    <row r="27" spans="2:21" ht="15" customHeight="1" x14ac:dyDescent="0.25">
      <c r="B27" s="1">
        <v>43132</v>
      </c>
      <c r="C27" s="197">
        <f>'Input - Operational Raw Data'!D11</f>
        <v>190.5</v>
      </c>
      <c r="D27" s="197">
        <f>'Input - Operational Raw Data'!E11</f>
        <v>1954.5</v>
      </c>
      <c r="E27" s="197">
        <f>'Input - Operational Raw Data'!F11</f>
        <v>77.5</v>
      </c>
      <c r="F27" s="197">
        <f>'Input - Operational Raw Data'!G11</f>
        <v>216.5</v>
      </c>
      <c r="G27" s="98">
        <f>'Input - Operational Raw Data'!H11</f>
        <v>0.13173102889549015</v>
      </c>
      <c r="H27" s="56"/>
      <c r="I27" s="56"/>
      <c r="J27" s="56"/>
      <c r="K27" s="56"/>
      <c r="L27" s="56"/>
      <c r="M27" s="56"/>
      <c r="N27" s="56"/>
      <c r="O27" s="56"/>
      <c r="P27" s="56"/>
      <c r="Q27" s="89"/>
      <c r="R27" s="86"/>
      <c r="S27" s="86"/>
      <c r="T27" s="28"/>
      <c r="U27" s="28"/>
    </row>
    <row r="28" spans="2:21" ht="15" customHeight="1" x14ac:dyDescent="0.25"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89"/>
      <c r="R28" s="86"/>
      <c r="S28" s="86"/>
      <c r="T28" s="28"/>
      <c r="U28" s="28"/>
    </row>
    <row r="29" spans="2:21" ht="15" customHeight="1" x14ac:dyDescent="0.25"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89"/>
      <c r="R29" s="86"/>
      <c r="S29" s="86"/>
      <c r="T29" s="28"/>
      <c r="U29" s="28"/>
    </row>
    <row r="30" spans="2:21" ht="15" customHeight="1" x14ac:dyDescent="0.25"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89"/>
      <c r="R30" s="86"/>
      <c r="S30" s="86"/>
      <c r="T30" s="28"/>
      <c r="U30" s="28"/>
    </row>
    <row r="31" spans="2:21" ht="15" customHeight="1" x14ac:dyDescent="0.25"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89"/>
      <c r="R31" s="86"/>
      <c r="S31" s="86"/>
      <c r="T31" s="28"/>
      <c r="U31" s="28"/>
    </row>
    <row r="32" spans="2:21" ht="15" customHeight="1" x14ac:dyDescent="0.25"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89"/>
      <c r="R32" s="86"/>
      <c r="S32" s="86"/>
      <c r="T32" s="28"/>
      <c r="U32" s="28"/>
    </row>
    <row r="33" spans="2:21" ht="15" customHeight="1" x14ac:dyDescent="0.25"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89"/>
      <c r="R33" s="86"/>
      <c r="S33" s="86"/>
      <c r="T33" s="28"/>
      <c r="U33" s="28"/>
    </row>
    <row r="34" spans="2:21" ht="4.5" customHeight="1" x14ac:dyDescent="0.25"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56"/>
      <c r="Q34" s="89"/>
      <c r="R34" s="86"/>
      <c r="S34" s="86"/>
      <c r="T34" s="28"/>
      <c r="U34" s="28"/>
    </row>
    <row r="35" spans="2:21" x14ac:dyDescent="0.25">
      <c r="B35" s="96" t="s">
        <v>193</v>
      </c>
      <c r="Q35" s="89"/>
      <c r="R35" s="86"/>
      <c r="S35" s="86"/>
      <c r="T35" s="28"/>
      <c r="U35" s="28"/>
    </row>
    <row r="36" spans="2:21" x14ac:dyDescent="0.25">
      <c r="Q36" s="12"/>
      <c r="R36" s="7"/>
      <c r="S36" s="7"/>
    </row>
    <row r="37" spans="2:21" x14ac:dyDescent="0.25">
      <c r="Q37" s="12"/>
      <c r="R37" s="7"/>
      <c r="S37" s="7"/>
    </row>
    <row r="38" spans="2:21" x14ac:dyDescent="0.25">
      <c r="Q38" s="12"/>
      <c r="R38" s="7"/>
      <c r="S38" s="7"/>
    </row>
    <row r="39" spans="2:21" x14ac:dyDescent="0.25">
      <c r="Q39" s="12"/>
      <c r="R39" s="7"/>
      <c r="S39" s="7"/>
    </row>
    <row r="40" spans="2:21" ht="51.75" customHeight="1" x14ac:dyDescent="0.25">
      <c r="C40" s="3"/>
      <c r="D40" s="93" t="s">
        <v>191</v>
      </c>
      <c r="E40" s="94" t="s">
        <v>192</v>
      </c>
      <c r="Q40" s="9"/>
    </row>
    <row r="41" spans="2:21" x14ac:dyDescent="0.25">
      <c r="C41" s="7">
        <v>2015</v>
      </c>
      <c r="D41" s="92">
        <f>'Input - Safety Data'!C7+'Input - Safety Data'!C30</f>
        <v>231066</v>
      </c>
      <c r="E41" s="194">
        <v>18760</v>
      </c>
    </row>
    <row r="42" spans="2:21" x14ac:dyDescent="0.25">
      <c r="C42" s="7">
        <v>2016</v>
      </c>
      <c r="D42" s="92">
        <f>'Input - Safety Data'!C8+'Input - Safety Data'!C31</f>
        <v>210544</v>
      </c>
      <c r="E42" s="194">
        <v>29652</v>
      </c>
    </row>
    <row r="43" spans="2:21" x14ac:dyDescent="0.25">
      <c r="C43" s="7">
        <v>2017</v>
      </c>
      <c r="D43" s="194">
        <f>'Input - Safety Data'!C21+'Input - Safety Data'!C44</f>
        <v>214425</v>
      </c>
      <c r="E43" s="194">
        <v>28993</v>
      </c>
    </row>
    <row r="50" spans="1:15" ht="5.25" customHeight="1" x14ac:dyDescent="0.25"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</row>
    <row r="51" spans="1:15" x14ac:dyDescent="0.25">
      <c r="B51" s="96" t="s">
        <v>201</v>
      </c>
      <c r="E51" s="56"/>
      <c r="F51" s="56"/>
      <c r="G51" s="56"/>
    </row>
    <row r="53" spans="1:15" ht="25.5" customHeight="1" x14ac:dyDescent="0.25">
      <c r="B53" s="20" t="s">
        <v>25</v>
      </c>
      <c r="C53" s="21">
        <v>2015</v>
      </c>
      <c r="D53" s="21">
        <v>2016</v>
      </c>
      <c r="E53" s="21">
        <v>2017</v>
      </c>
      <c r="F53" s="22">
        <v>43101</v>
      </c>
      <c r="G53" s="22">
        <v>43132</v>
      </c>
      <c r="H53" s="59"/>
      <c r="J53" s="100"/>
      <c r="K53" s="100"/>
      <c r="L53" s="100"/>
      <c r="M53" s="100"/>
      <c r="N53" s="59"/>
    </row>
    <row r="54" spans="1:15" ht="12.75" customHeight="1" x14ac:dyDescent="0.25">
      <c r="B54" s="17" t="s">
        <v>5</v>
      </c>
      <c r="C54" s="23">
        <f>'Input - Safety Data'!C53</f>
        <v>231066</v>
      </c>
      <c r="D54" s="23">
        <f>'Input - Safety Data'!D53</f>
        <v>210544</v>
      </c>
      <c r="E54" s="192">
        <f>'Input - Safety Data'!Q53</f>
        <v>214425</v>
      </c>
      <c r="F54" s="87">
        <f>'Input - Safety Data'!R53</f>
        <v>18795</v>
      </c>
      <c r="G54" s="92">
        <f>'Input - Safety Data'!S53</f>
        <v>18789</v>
      </c>
      <c r="H54" s="102"/>
      <c r="J54" s="60"/>
      <c r="K54" s="60"/>
      <c r="L54" s="60"/>
      <c r="M54" s="101"/>
      <c r="N54" s="101"/>
    </row>
    <row r="55" spans="1:15" ht="12.75" customHeight="1" x14ac:dyDescent="0.25">
      <c r="B55" s="17" t="s">
        <v>24</v>
      </c>
      <c r="C55" s="23">
        <f>'Input - Safety Data'!C54</f>
        <v>843</v>
      </c>
      <c r="D55" s="23">
        <f>'Input - Safety Data'!D54</f>
        <v>935</v>
      </c>
      <c r="E55" s="192">
        <f>'Input - Safety Data'!Q54</f>
        <v>1267</v>
      </c>
      <c r="F55" s="87">
        <f>'Input - Safety Data'!R54</f>
        <v>109</v>
      </c>
      <c r="G55" s="92">
        <f>'Input - Safety Data'!S54</f>
        <v>123</v>
      </c>
      <c r="H55" s="102"/>
      <c r="I55" t="s">
        <v>202</v>
      </c>
      <c r="J55" s="60"/>
      <c r="K55" s="60"/>
      <c r="L55" s="60"/>
      <c r="M55" s="101"/>
      <c r="N55" s="101"/>
    </row>
    <row r="56" spans="1:15" ht="12.75" customHeight="1" x14ac:dyDescent="0.25">
      <c r="B56" s="17" t="s">
        <v>13</v>
      </c>
      <c r="C56" s="23">
        <f>'Input - Safety Data'!C55</f>
        <v>15</v>
      </c>
      <c r="D56" s="23">
        <f>'Input - Safety Data'!D55</f>
        <v>15</v>
      </c>
      <c r="E56" s="192">
        <f>'Input - Safety Data'!Q55</f>
        <v>18</v>
      </c>
      <c r="F56" s="87">
        <f>'Input - Safety Data'!R55</f>
        <v>1</v>
      </c>
      <c r="G56" s="92">
        <f>'Input - Safety Data'!S55</f>
        <v>1</v>
      </c>
      <c r="H56" s="102"/>
      <c r="J56" s="60"/>
      <c r="K56" s="60"/>
      <c r="L56" s="60"/>
      <c r="M56" s="101"/>
      <c r="N56" s="101"/>
    </row>
    <row r="57" spans="1:15" ht="12.75" customHeight="1" x14ac:dyDescent="0.25">
      <c r="B57" s="17" t="s">
        <v>14</v>
      </c>
      <c r="C57" s="23">
        <f>'Input - Safety Data'!C56</f>
        <v>289</v>
      </c>
      <c r="D57" s="23">
        <f>'Input - Safety Data'!D56</f>
        <v>265</v>
      </c>
      <c r="E57" s="192">
        <f>'Input - Safety Data'!Q56</f>
        <v>336</v>
      </c>
      <c r="F57" s="87">
        <f>'Input - Safety Data'!R56</f>
        <v>63</v>
      </c>
      <c r="G57" s="92">
        <f>'Input - Safety Data'!S56</f>
        <v>16</v>
      </c>
      <c r="H57" s="102"/>
      <c r="J57" s="60"/>
      <c r="K57" s="60"/>
      <c r="L57" s="60"/>
      <c r="M57" s="101"/>
      <c r="N57" s="101"/>
    </row>
    <row r="58" spans="1:15" ht="12.75" customHeight="1" x14ac:dyDescent="0.25">
      <c r="A58" s="13"/>
      <c r="B58" s="17" t="s">
        <v>15</v>
      </c>
      <c r="C58" s="23">
        <f>'Input - Safety Data'!C57</f>
        <v>7770</v>
      </c>
      <c r="D58" s="23">
        <f>'Input - Safety Data'!D57</f>
        <v>6373</v>
      </c>
      <c r="E58" s="192">
        <f>'Input - Safety Data'!Q57</f>
        <v>5982</v>
      </c>
      <c r="F58" s="87">
        <f>'Input - Safety Data'!R57</f>
        <v>439</v>
      </c>
      <c r="G58" s="92">
        <f>'Input - Safety Data'!S57</f>
        <v>436</v>
      </c>
      <c r="H58" s="102"/>
      <c r="J58" s="60"/>
      <c r="K58" s="60"/>
      <c r="L58" s="60"/>
      <c r="M58" s="101"/>
      <c r="N58" s="101"/>
    </row>
    <row r="59" spans="1:15" ht="12.75" customHeight="1" x14ac:dyDescent="0.25">
      <c r="A59" s="14"/>
      <c r="B59" s="17" t="s">
        <v>16</v>
      </c>
      <c r="C59" s="23">
        <f>'Input - Safety Data'!C58</f>
        <v>1828</v>
      </c>
      <c r="D59" s="23">
        <f>'Input - Safety Data'!D58</f>
        <v>1606</v>
      </c>
      <c r="E59" s="192">
        <f>'Input - Safety Data'!Q58</f>
        <v>1829</v>
      </c>
      <c r="F59" s="87">
        <f>'Input - Safety Data'!R58</f>
        <v>178</v>
      </c>
      <c r="G59" s="92">
        <f>'Input - Safety Data'!S58</f>
        <v>108</v>
      </c>
      <c r="H59" s="102"/>
      <c r="J59" s="60"/>
      <c r="K59" s="60"/>
      <c r="L59" s="60"/>
      <c r="M59" s="101"/>
      <c r="N59" s="101"/>
    </row>
    <row r="60" spans="1:15" ht="12.75" customHeight="1" x14ac:dyDescent="0.25">
      <c r="A60" s="14"/>
      <c r="B60" s="17" t="s">
        <v>26</v>
      </c>
      <c r="C60" s="23">
        <f>'Input - Safety Data'!C59</f>
        <v>2243</v>
      </c>
      <c r="D60" s="23">
        <f>'Input - Safety Data'!D59</f>
        <v>1946</v>
      </c>
      <c r="E60" s="192">
        <f>'Input - Safety Data'!Q59</f>
        <v>2033</v>
      </c>
      <c r="F60" s="87">
        <f>'Input - Safety Data'!R59</f>
        <v>260</v>
      </c>
      <c r="G60" s="92">
        <f>'Input - Safety Data'!S59</f>
        <v>250</v>
      </c>
      <c r="H60" s="102"/>
      <c r="J60" s="60"/>
      <c r="K60" s="60"/>
      <c r="L60" s="60"/>
      <c r="M60" s="101"/>
      <c r="N60" s="101"/>
    </row>
    <row r="61" spans="1:15" x14ac:dyDescent="0.25">
      <c r="A61" s="14"/>
      <c r="B61" s="17" t="s">
        <v>9</v>
      </c>
      <c r="C61" s="23">
        <f>'Input - Safety Data'!C60</f>
        <v>2</v>
      </c>
      <c r="D61" s="23">
        <f>'Input - Safety Data'!D60</f>
        <v>16</v>
      </c>
      <c r="E61" s="192">
        <f>'Input - Safety Data'!Q60</f>
        <v>6</v>
      </c>
      <c r="F61" s="87">
        <f>'Input - Safety Data'!R60</f>
        <v>1</v>
      </c>
      <c r="G61" s="92">
        <f>'Input - Safety Data'!S60</f>
        <v>1</v>
      </c>
      <c r="H61" s="102"/>
      <c r="J61" s="60"/>
      <c r="K61" s="60"/>
      <c r="L61" s="60"/>
      <c r="M61" s="101"/>
      <c r="N61" s="101"/>
    </row>
    <row r="62" spans="1:15" x14ac:dyDescent="0.25">
      <c r="A62" s="14"/>
      <c r="B62" s="14"/>
      <c r="C62" s="14"/>
      <c r="D62" s="14"/>
      <c r="E62" s="14"/>
      <c r="H62" s="91"/>
      <c r="J62" s="91"/>
      <c r="K62" s="91"/>
      <c r="L62" s="91"/>
      <c r="M62" s="91"/>
      <c r="N62" s="91"/>
    </row>
    <row r="63" spans="1:15" x14ac:dyDescent="0.25">
      <c r="A63" s="14"/>
      <c r="B63" s="20" t="s">
        <v>27</v>
      </c>
      <c r="C63" s="21">
        <v>2015</v>
      </c>
      <c r="D63" s="21">
        <v>2016</v>
      </c>
      <c r="E63" s="21">
        <v>2017</v>
      </c>
      <c r="F63" s="22">
        <v>43101</v>
      </c>
      <c r="G63" s="22">
        <v>43132</v>
      </c>
      <c r="H63" s="59"/>
      <c r="J63" s="100"/>
      <c r="K63" s="100"/>
      <c r="L63" s="100"/>
      <c r="M63" s="100"/>
      <c r="N63" s="59"/>
    </row>
    <row r="64" spans="1:15" x14ac:dyDescent="0.25">
      <c r="A64" s="14"/>
      <c r="B64" s="17" t="s">
        <v>28</v>
      </c>
      <c r="C64" s="60">
        <f>'Input - Safety Data'!C63</f>
        <v>0</v>
      </c>
      <c r="D64" s="23">
        <f>'Input - Safety Data'!D63</f>
        <v>0</v>
      </c>
      <c r="E64" s="192">
        <f>'Input - Safety Data'!Q63</f>
        <v>0</v>
      </c>
      <c r="F64" s="87">
        <f>'Input - Safety Data'!R63</f>
        <v>0</v>
      </c>
      <c r="G64" s="92">
        <f>'Input - Safety Data'!S63</f>
        <v>0</v>
      </c>
      <c r="H64" s="59"/>
      <c r="J64" s="60"/>
      <c r="K64" s="60"/>
      <c r="L64" s="60"/>
      <c r="M64" s="101"/>
      <c r="N64" s="101"/>
    </row>
    <row r="65" spans="1:17" x14ac:dyDescent="0.25">
      <c r="A65" s="14"/>
      <c r="B65" s="17" t="s">
        <v>29</v>
      </c>
      <c r="C65" s="60">
        <f>'Input - Safety Data'!C64</f>
        <v>0</v>
      </c>
      <c r="D65" s="23">
        <f>'Input - Safety Data'!D64</f>
        <v>0</v>
      </c>
      <c r="E65" s="192">
        <f>'Input - Safety Data'!Q64</f>
        <v>0</v>
      </c>
      <c r="F65" s="87">
        <f>'Input - Safety Data'!R64</f>
        <v>0</v>
      </c>
      <c r="G65" s="92">
        <f>'Input - Safety Data'!S64</f>
        <v>0</v>
      </c>
      <c r="H65" s="59"/>
      <c r="J65" s="60"/>
      <c r="K65" s="60"/>
      <c r="L65" s="60"/>
      <c r="M65" s="101"/>
      <c r="N65" s="101"/>
    </row>
    <row r="66" spans="1:17" x14ac:dyDescent="0.25">
      <c r="A66" s="14"/>
      <c r="B66" s="17" t="s">
        <v>6</v>
      </c>
      <c r="C66" s="23">
        <f>'Input - Safety Data'!C65</f>
        <v>0</v>
      </c>
      <c r="D66" s="23">
        <f>'Input - Safety Data'!D65</f>
        <v>0</v>
      </c>
      <c r="E66" s="192">
        <f>'Input - Safety Data'!Q65</f>
        <v>0</v>
      </c>
      <c r="F66" s="87">
        <f>'Input - Safety Data'!R65</f>
        <v>0</v>
      </c>
      <c r="G66" s="92">
        <f>'Input - Safety Data'!S65</f>
        <v>0</v>
      </c>
      <c r="H66" s="102"/>
      <c r="J66" s="60"/>
      <c r="K66" s="60"/>
      <c r="L66" s="60"/>
      <c r="M66" s="101"/>
      <c r="N66" s="101"/>
    </row>
    <row r="67" spans="1:17" x14ac:dyDescent="0.25">
      <c r="A67" s="14"/>
      <c r="B67" s="17" t="s">
        <v>7</v>
      </c>
      <c r="C67" s="23">
        <f>'Input - Safety Data'!C66</f>
        <v>0</v>
      </c>
      <c r="D67" s="23">
        <f>'Input - Safety Data'!D66</f>
        <v>0</v>
      </c>
      <c r="E67" s="192">
        <f>'Input - Safety Data'!Q66</f>
        <v>0</v>
      </c>
      <c r="F67" s="87">
        <f>'Input - Safety Data'!R66</f>
        <v>0</v>
      </c>
      <c r="G67" s="92">
        <f>'Input - Safety Data'!S66</f>
        <v>0</v>
      </c>
      <c r="H67" s="102"/>
      <c r="J67" s="60"/>
      <c r="K67" s="60"/>
      <c r="L67" s="60"/>
      <c r="M67" s="101"/>
      <c r="N67" s="101"/>
    </row>
    <row r="68" spans="1:17" x14ac:dyDescent="0.25">
      <c r="A68" s="14"/>
      <c r="B68" s="17" t="s">
        <v>8</v>
      </c>
      <c r="C68" s="23">
        <f>'Input - Safety Data'!C67</f>
        <v>3</v>
      </c>
      <c r="D68" s="23">
        <f>'Input - Safety Data'!D67</f>
        <v>2</v>
      </c>
      <c r="E68" s="192">
        <f>'Input - Safety Data'!Q67</f>
        <v>7</v>
      </c>
      <c r="F68" s="87">
        <f>'Input - Safety Data'!R67</f>
        <v>1</v>
      </c>
      <c r="G68" s="92">
        <f>'Input - Safety Data'!S67</f>
        <v>0</v>
      </c>
      <c r="H68" s="102"/>
      <c r="J68" s="60"/>
      <c r="K68" s="60"/>
      <c r="L68" s="60"/>
      <c r="M68" s="101"/>
      <c r="N68" s="101"/>
    </row>
    <row r="69" spans="1:17" x14ac:dyDescent="0.25">
      <c r="A69" s="14"/>
      <c r="B69" s="17" t="s">
        <v>18</v>
      </c>
      <c r="C69" s="23">
        <f>'Input - Safety Data'!C68</f>
        <v>1</v>
      </c>
      <c r="D69" s="23">
        <f>'Input - Safety Data'!D68</f>
        <v>2</v>
      </c>
      <c r="E69" s="192">
        <f>'Input - Safety Data'!Q68</f>
        <v>6</v>
      </c>
      <c r="F69" s="87">
        <f>'Input - Safety Data'!R68</f>
        <v>1</v>
      </c>
      <c r="G69" s="92">
        <f>'Input - Safety Data'!S68</f>
        <v>0</v>
      </c>
      <c r="H69" s="102"/>
      <c r="J69" s="60"/>
      <c r="K69" s="60"/>
      <c r="L69" s="60"/>
      <c r="M69" s="101"/>
      <c r="N69" s="101"/>
    </row>
    <row r="70" spans="1:17" x14ac:dyDescent="0.25">
      <c r="B70" s="17" t="s">
        <v>10</v>
      </c>
      <c r="C70" s="23">
        <f>'Input - Safety Data'!C69</f>
        <v>0</v>
      </c>
      <c r="D70" s="23">
        <f>'Input - Safety Data'!D69</f>
        <v>0</v>
      </c>
      <c r="E70" s="192">
        <f>'Input - Safety Data'!Q69</f>
        <v>0</v>
      </c>
      <c r="F70" s="87">
        <f>'Input - Safety Data'!R69</f>
        <v>0</v>
      </c>
      <c r="G70" s="92">
        <f>'Input - Safety Data'!S69</f>
        <v>0</v>
      </c>
      <c r="H70" s="102"/>
      <c r="J70" s="60"/>
      <c r="K70" s="60"/>
      <c r="L70" s="60"/>
      <c r="M70" s="101"/>
      <c r="N70" s="101"/>
    </row>
    <row r="71" spans="1:17" x14ac:dyDescent="0.25">
      <c r="B71" s="17" t="s">
        <v>11</v>
      </c>
      <c r="C71" s="23">
        <f>'Input - Safety Data'!C70</f>
        <v>2</v>
      </c>
      <c r="D71" s="23">
        <f>'Input - Safety Data'!D70</f>
        <v>1</v>
      </c>
      <c r="E71" s="192">
        <f>'Input - Safety Data'!Q70</f>
        <v>1</v>
      </c>
      <c r="F71" s="87">
        <f>'Input - Safety Data'!R70</f>
        <v>0</v>
      </c>
      <c r="G71" s="92">
        <f>'Input - Safety Data'!S70</f>
        <v>0</v>
      </c>
      <c r="H71" s="102"/>
      <c r="J71" s="60"/>
      <c r="K71" s="60"/>
      <c r="L71" s="60"/>
      <c r="M71" s="101"/>
      <c r="N71" s="101"/>
    </row>
    <row r="72" spans="1:17" x14ac:dyDescent="0.25">
      <c r="H72" s="28"/>
    </row>
    <row r="73" spans="1:17" x14ac:dyDescent="0.25">
      <c r="H73" s="28"/>
    </row>
    <row r="74" spans="1:17" x14ac:dyDescent="0.25">
      <c r="B74" s="29" t="s">
        <v>30</v>
      </c>
      <c r="C74" s="30" t="s">
        <v>31</v>
      </c>
      <c r="H74" s="28"/>
    </row>
    <row r="77" spans="1:17" ht="6" customHeight="1" x14ac:dyDescent="0.25"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</row>
    <row r="78" spans="1:17" ht="15" customHeight="1" x14ac:dyDescent="0.25">
      <c r="B78" s="96" t="s">
        <v>184</v>
      </c>
    </row>
    <row r="79" spans="1:17" ht="15" customHeight="1" x14ac:dyDescent="0.25"/>
    <row r="80" spans="1:17" x14ac:dyDescent="0.25">
      <c r="B80" s="3" t="s">
        <v>33</v>
      </c>
      <c r="C80" s="3" t="s">
        <v>41</v>
      </c>
      <c r="D80" s="3">
        <v>2015</v>
      </c>
      <c r="E80" s="3">
        <v>2016</v>
      </c>
      <c r="F80" s="3">
        <v>2017</v>
      </c>
      <c r="G80" s="18">
        <v>42736</v>
      </c>
      <c r="H80" s="18">
        <v>42767</v>
      </c>
      <c r="I80" s="18">
        <v>43101</v>
      </c>
      <c r="J80" s="18">
        <v>43132</v>
      </c>
      <c r="K80" s="86"/>
      <c r="L80" s="86"/>
      <c r="M80" s="85"/>
      <c r="N80" s="53"/>
      <c r="O80" s="7"/>
      <c r="P80" s="7"/>
      <c r="Q80" s="7"/>
    </row>
    <row r="81" spans="2:17" ht="24" x14ac:dyDescent="0.25">
      <c r="B81" s="43" t="s">
        <v>42</v>
      </c>
      <c r="C81" s="42" t="s">
        <v>43</v>
      </c>
      <c r="D81" s="106">
        <f>'Input - Operational Raw Data'!D19</f>
        <v>2714.72</v>
      </c>
      <c r="E81" s="104">
        <f>'Input - Operational Raw Data'!D20</f>
        <v>3125.68</v>
      </c>
      <c r="F81" s="104">
        <f>'Input - Operational Raw Data'!D33</f>
        <v>2487.4700000000003</v>
      </c>
      <c r="G81" s="185">
        <f>'Input - Operational Raw Data'!D21</f>
        <v>0</v>
      </c>
      <c r="H81" s="185">
        <f>'Input - Operational Raw Data'!D22</f>
        <v>0</v>
      </c>
      <c r="I81" s="186">
        <f>'Input - Operational Raw Data'!D34</f>
        <v>0</v>
      </c>
      <c r="J81" s="186">
        <f>'Input - Operational Raw Data'!D35</f>
        <v>0</v>
      </c>
      <c r="K81" s="104"/>
      <c r="L81" s="104"/>
      <c r="M81" s="104"/>
      <c r="N81" s="53"/>
      <c r="Q81" s="47"/>
    </row>
    <row r="82" spans="2:17" ht="24" x14ac:dyDescent="0.25">
      <c r="B82" s="43" t="s">
        <v>44</v>
      </c>
      <c r="C82" s="42" t="s">
        <v>51</v>
      </c>
      <c r="D82" s="151">
        <f>'Input - Operational Raw Data'!E19</f>
        <v>7</v>
      </c>
      <c r="E82" s="152">
        <f>'Input - Operational Raw Data'!E20</f>
        <v>3</v>
      </c>
      <c r="F82" s="152">
        <f>'Input - Operational Raw Data'!E33</f>
        <v>5</v>
      </c>
      <c r="G82" s="187">
        <f>'Input - Operational Raw Data'!E21</f>
        <v>0</v>
      </c>
      <c r="H82" s="187">
        <f>'Input - Operational Raw Data'!E22</f>
        <v>0</v>
      </c>
      <c r="I82" s="188">
        <f>'Input - Operational Raw Data'!E34</f>
        <v>0</v>
      </c>
      <c r="J82" s="188">
        <f>'Input - Operational Raw Data'!E35</f>
        <v>0</v>
      </c>
      <c r="K82" s="82"/>
      <c r="L82" s="82"/>
      <c r="M82" s="82"/>
      <c r="N82" s="53"/>
      <c r="Q82" s="47"/>
    </row>
    <row r="83" spans="2:17" ht="24" x14ac:dyDescent="0.25">
      <c r="B83" s="43" t="s">
        <v>45</v>
      </c>
      <c r="C83" s="42" t="s">
        <v>46</v>
      </c>
      <c r="D83" s="108" t="str">
        <f>'Input - Operational Raw Data'!F19</f>
        <v>No Data</v>
      </c>
      <c r="E83" s="105" t="str">
        <f>'Input - Operational Raw Data'!F20</f>
        <v>No Data</v>
      </c>
      <c r="F83" s="105">
        <f>'Input - Operational Raw Data'!F33</f>
        <v>1.2842465753424657E-2</v>
      </c>
      <c r="G83" s="189">
        <f>'Input - Operational Raw Data'!F21</f>
        <v>7.3529411764705881E-3</v>
      </c>
      <c r="H83" s="189">
        <f>'Input - Operational Raw Data'!F22</f>
        <v>2.2099447513812154E-2</v>
      </c>
      <c r="I83" s="190">
        <f>'Input - Operational Raw Data'!F34</f>
        <v>1.5151515151515152E-2</v>
      </c>
      <c r="J83" s="190">
        <f>'Input - Operational Raw Data'!F35</f>
        <v>5.2631578947368418E-2</v>
      </c>
      <c r="K83" s="105"/>
      <c r="L83" s="105"/>
      <c r="M83" s="105"/>
      <c r="N83" s="53"/>
      <c r="Q83" s="47"/>
    </row>
    <row r="84" spans="2:17" ht="24" x14ac:dyDescent="0.25">
      <c r="B84" s="43" t="s">
        <v>47</v>
      </c>
      <c r="C84" s="42" t="s">
        <v>49</v>
      </c>
      <c r="D84" s="107" t="str">
        <f>'Input - Operational Raw Data'!G19</f>
        <v>No Data</v>
      </c>
      <c r="E84" s="124" t="str">
        <f>'Input - Operational Raw Data'!G20</f>
        <v>No Data</v>
      </c>
      <c r="F84" s="124">
        <f>'Input - Operational Raw Data'!G33</f>
        <v>1168</v>
      </c>
      <c r="G84" s="191">
        <f>'Input - Operational Raw Data'!G21</f>
        <v>136</v>
      </c>
      <c r="H84" s="191">
        <f>'Input - Operational Raw Data'!G22</f>
        <v>181</v>
      </c>
      <c r="I84" s="192">
        <f>'Input - Operational Raw Data'!G34</f>
        <v>66</v>
      </c>
      <c r="J84" s="192">
        <f>'Input - Operational Raw Data'!G35</f>
        <v>95</v>
      </c>
      <c r="K84" s="82"/>
      <c r="L84" s="82"/>
      <c r="M84" s="82"/>
      <c r="N84" s="53"/>
      <c r="Q84" s="47"/>
    </row>
    <row r="85" spans="2:17" ht="24" x14ac:dyDescent="0.25">
      <c r="B85" s="43" t="s">
        <v>48</v>
      </c>
      <c r="C85" s="42" t="s">
        <v>50</v>
      </c>
      <c r="D85" s="151" t="str">
        <f>'Input - Operational Raw Data'!H19</f>
        <v>No Data</v>
      </c>
      <c r="E85" s="152" t="str">
        <f>'Input - Operational Raw Data'!H20</f>
        <v>No Data</v>
      </c>
      <c r="F85" s="152">
        <f>'Input - Operational Raw Data'!H33</f>
        <v>15</v>
      </c>
      <c r="G85" s="187">
        <f>'Input - Operational Raw Data'!H21</f>
        <v>1</v>
      </c>
      <c r="H85" s="187">
        <f>'Input - Operational Raw Data'!H22</f>
        <v>4</v>
      </c>
      <c r="I85" s="188">
        <f>'Input - Operational Raw Data'!H34</f>
        <v>1</v>
      </c>
      <c r="J85" s="188">
        <f>'Input - Operational Raw Data'!H35</f>
        <v>5</v>
      </c>
      <c r="K85" s="82"/>
      <c r="L85" s="82"/>
      <c r="M85" s="82"/>
      <c r="N85" s="53"/>
      <c r="Q85" s="47"/>
    </row>
    <row r="86" spans="2:17" x14ac:dyDescent="0.25">
      <c r="B86" s="44" t="s">
        <v>52</v>
      </c>
      <c r="C86" s="42" t="s">
        <v>56</v>
      </c>
      <c r="D86" s="151">
        <f>'Input - Operational Raw Data'!D43</f>
        <v>313</v>
      </c>
      <c r="E86" s="152">
        <f>'Input - Operational Raw Data'!D44</f>
        <v>399</v>
      </c>
      <c r="F86" s="152">
        <f>'Input - Operational Raw Data'!D57</f>
        <v>1275</v>
      </c>
      <c r="G86" s="187">
        <f>'Input - Operational Raw Data'!D45</f>
        <v>4</v>
      </c>
      <c r="H86" s="187">
        <f>'Input - Operational Raw Data'!D46</f>
        <v>17</v>
      </c>
      <c r="I86" s="188">
        <f>'Input - Operational Raw Data'!D58</f>
        <v>4</v>
      </c>
      <c r="J86" s="188">
        <f>'Input - Operational Raw Data'!D59</f>
        <v>19</v>
      </c>
      <c r="K86" s="82"/>
      <c r="L86" s="82"/>
      <c r="M86" s="82"/>
      <c r="N86" s="53"/>
      <c r="Q86" s="8"/>
    </row>
    <row r="87" spans="2:17" x14ac:dyDescent="0.25">
      <c r="B87" s="45" t="s">
        <v>53</v>
      </c>
      <c r="C87" s="42" t="s">
        <v>56</v>
      </c>
      <c r="D87" s="151">
        <f>'Input - Operational Raw Data'!E43</f>
        <v>27</v>
      </c>
      <c r="E87" s="152">
        <f>'Input - Operational Raw Data'!E44</f>
        <v>16</v>
      </c>
      <c r="F87" s="152">
        <f>'Input - Operational Raw Data'!E57</f>
        <v>92</v>
      </c>
      <c r="G87" s="187">
        <f>'Input - Operational Raw Data'!E45</f>
        <v>0</v>
      </c>
      <c r="H87" s="187">
        <f>'Input - Operational Raw Data'!E46</f>
        <v>0</v>
      </c>
      <c r="I87" s="188">
        <f>'Input - Operational Raw Data'!E58</f>
        <v>0</v>
      </c>
      <c r="J87" s="188">
        <f>'Input - Operational Raw Data'!E59</f>
        <v>2</v>
      </c>
      <c r="K87" s="82"/>
      <c r="L87" s="82"/>
      <c r="M87" s="82"/>
      <c r="N87" s="53"/>
      <c r="Q87" s="8"/>
    </row>
    <row r="88" spans="2:17" ht="30" x14ac:dyDescent="0.25">
      <c r="B88" s="45" t="s">
        <v>54</v>
      </c>
      <c r="C88" s="42" t="s">
        <v>56</v>
      </c>
      <c r="D88" s="151">
        <f>'Input - Operational Raw Data'!F43</f>
        <v>225</v>
      </c>
      <c r="E88" s="152">
        <f>'Input - Operational Raw Data'!F44</f>
        <v>304</v>
      </c>
      <c r="F88" s="152">
        <f>'Input - Operational Raw Data'!F57</f>
        <v>714</v>
      </c>
      <c r="G88" s="187">
        <f>'Input - Operational Raw Data'!F45</f>
        <v>0</v>
      </c>
      <c r="H88" s="187">
        <f>'Input - Operational Raw Data'!F46</f>
        <v>0</v>
      </c>
      <c r="I88" s="188">
        <f>'Input - Operational Raw Data'!F58</f>
        <v>5</v>
      </c>
      <c r="J88" s="188">
        <f>'Input - Operational Raw Data'!F59</f>
        <v>19</v>
      </c>
      <c r="K88" s="82"/>
      <c r="L88" s="82"/>
      <c r="M88" s="82"/>
      <c r="N88" s="53"/>
      <c r="Q88" s="8"/>
    </row>
    <row r="89" spans="2:17" x14ac:dyDescent="0.25">
      <c r="K89" s="53"/>
      <c r="L89" s="53"/>
      <c r="M89" s="53"/>
      <c r="N89" s="53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6"/>
  <sheetViews>
    <sheetView topLeftCell="A19" workbookViewId="0">
      <selection activeCell="P31" sqref="P31"/>
    </sheetView>
  </sheetViews>
  <sheetFormatPr defaultRowHeight="15" x14ac:dyDescent="0.25"/>
  <cols>
    <col min="4" max="4" width="14.7109375" bestFit="1" customWidth="1"/>
    <col min="5" max="5" width="11.85546875" bestFit="1" customWidth="1"/>
    <col min="6" max="6" width="11.85546875" customWidth="1"/>
  </cols>
  <sheetData>
    <row r="2" spans="3:7" x14ac:dyDescent="0.25">
      <c r="C2" s="4" t="s">
        <v>183</v>
      </c>
    </row>
    <row r="4" spans="3:7" x14ac:dyDescent="0.25">
      <c r="C4" s="2"/>
      <c r="D4" s="3" t="s">
        <v>39</v>
      </c>
      <c r="E4" s="3" t="s">
        <v>40</v>
      </c>
      <c r="F4" s="3" t="s">
        <v>179</v>
      </c>
      <c r="G4" s="2" t="s">
        <v>206</v>
      </c>
    </row>
    <row r="5" spans="3:7" x14ac:dyDescent="0.25">
      <c r="C5" s="1">
        <v>42979</v>
      </c>
      <c r="D5" s="125">
        <v>24000</v>
      </c>
      <c r="E5" s="125">
        <v>0</v>
      </c>
      <c r="F5" s="128">
        <f>SUM(D5:E5)</f>
        <v>24000</v>
      </c>
      <c r="G5" t="s">
        <v>249</v>
      </c>
    </row>
    <row r="6" spans="3:7" x14ac:dyDescent="0.25">
      <c r="C6" s="1">
        <v>43009</v>
      </c>
      <c r="D6" s="125">
        <v>0</v>
      </c>
      <c r="E6" s="125">
        <v>0</v>
      </c>
      <c r="F6" s="128">
        <f t="shared" ref="F6:F17" si="0">SUM(D6:E6)</f>
        <v>0</v>
      </c>
    </row>
    <row r="7" spans="3:7" x14ac:dyDescent="0.25">
      <c r="C7" s="1">
        <v>43040</v>
      </c>
      <c r="D7" s="125">
        <v>0</v>
      </c>
      <c r="E7" s="125">
        <v>0</v>
      </c>
      <c r="F7" s="128">
        <f t="shared" si="0"/>
        <v>0</v>
      </c>
    </row>
    <row r="8" spans="3:7" ht="15.75" thickBot="1" x14ac:dyDescent="0.3">
      <c r="C8" s="111">
        <v>43070</v>
      </c>
      <c r="D8" s="126">
        <v>0</v>
      </c>
      <c r="E8" s="126">
        <v>0</v>
      </c>
      <c r="F8" s="128">
        <f t="shared" si="0"/>
        <v>0</v>
      </c>
    </row>
    <row r="9" spans="3:7" ht="15.75" thickBot="1" x14ac:dyDescent="0.3">
      <c r="C9" s="123" t="s">
        <v>205</v>
      </c>
      <c r="D9" s="127">
        <f>SUM(D5:D8)</f>
        <v>24000</v>
      </c>
      <c r="E9" s="127">
        <f>SUM(E5:E8)</f>
        <v>0</v>
      </c>
      <c r="F9" s="129">
        <f t="shared" si="0"/>
        <v>24000</v>
      </c>
    </row>
    <row r="10" spans="3:7" x14ac:dyDescent="0.25">
      <c r="C10" s="1">
        <v>43101</v>
      </c>
      <c r="D10" s="125">
        <v>0</v>
      </c>
      <c r="E10" s="125">
        <v>0</v>
      </c>
      <c r="F10" s="128">
        <f t="shared" si="0"/>
        <v>0</v>
      </c>
    </row>
    <row r="11" spans="3:7" x14ac:dyDescent="0.25">
      <c r="C11" s="1">
        <v>43132</v>
      </c>
      <c r="D11" s="125">
        <v>0</v>
      </c>
      <c r="E11" s="125">
        <v>0</v>
      </c>
      <c r="F11" s="128">
        <f t="shared" si="0"/>
        <v>0</v>
      </c>
    </row>
    <row r="12" spans="3:7" x14ac:dyDescent="0.25">
      <c r="C12" s="1">
        <v>43160</v>
      </c>
      <c r="D12" s="125">
        <v>0</v>
      </c>
      <c r="E12" s="125">
        <v>0</v>
      </c>
      <c r="F12" s="128">
        <f t="shared" si="0"/>
        <v>0</v>
      </c>
    </row>
    <row r="13" spans="3:7" x14ac:dyDescent="0.25">
      <c r="C13" s="1">
        <v>43191</v>
      </c>
      <c r="D13" s="125">
        <v>0</v>
      </c>
      <c r="E13" s="125">
        <v>0</v>
      </c>
      <c r="F13" s="128">
        <f t="shared" si="0"/>
        <v>0</v>
      </c>
    </row>
    <row r="14" spans="3:7" x14ac:dyDescent="0.25">
      <c r="C14" s="1">
        <v>43221</v>
      </c>
      <c r="D14" s="125">
        <v>0</v>
      </c>
      <c r="E14" s="125">
        <v>0</v>
      </c>
      <c r="F14" s="128">
        <f t="shared" si="0"/>
        <v>0</v>
      </c>
    </row>
    <row r="15" spans="3:7" x14ac:dyDescent="0.25">
      <c r="C15" s="1">
        <v>43252</v>
      </c>
      <c r="D15" s="125">
        <v>0</v>
      </c>
      <c r="E15" s="125">
        <v>0</v>
      </c>
      <c r="F15" s="128">
        <f t="shared" si="0"/>
        <v>0</v>
      </c>
    </row>
    <row r="16" spans="3:7" x14ac:dyDescent="0.25">
      <c r="C16" s="1">
        <v>43282</v>
      </c>
      <c r="D16" s="125">
        <v>0</v>
      </c>
      <c r="E16" s="125">
        <v>0</v>
      </c>
      <c r="F16" s="128">
        <f t="shared" si="0"/>
        <v>0</v>
      </c>
    </row>
    <row r="17" spans="2:15" x14ac:dyDescent="0.25">
      <c r="C17" s="1">
        <v>43313</v>
      </c>
      <c r="D17" s="125">
        <v>0</v>
      </c>
      <c r="E17" s="125">
        <v>0</v>
      </c>
      <c r="F17" s="128">
        <f t="shared" si="0"/>
        <v>0</v>
      </c>
    </row>
    <row r="18" spans="2:15" x14ac:dyDescent="0.25">
      <c r="C18" s="1"/>
      <c r="D18" s="41"/>
      <c r="E18" s="41"/>
      <c r="F18" s="41"/>
    </row>
    <row r="19" spans="2:15" x14ac:dyDescent="0.25">
      <c r="C19" s="1"/>
      <c r="E19" s="41"/>
      <c r="F19" s="41"/>
    </row>
    <row r="20" spans="2:15" ht="3" customHeight="1" x14ac:dyDescent="0.25"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</row>
    <row r="21" spans="2:15" s="56" customFormat="1" ht="15" customHeight="1" x14ac:dyDescent="0.25">
      <c r="B21" s="130" t="s">
        <v>207</v>
      </c>
    </row>
    <row r="22" spans="2:15" s="56" customFormat="1" ht="15" customHeight="1" x14ac:dyDescent="0.25"/>
    <row r="23" spans="2:15" s="56" customFormat="1" ht="15" customHeight="1" x14ac:dyDescent="0.25"/>
    <row r="24" spans="2:15" x14ac:dyDescent="0.25">
      <c r="D24" t="s">
        <v>39</v>
      </c>
      <c r="E24" t="s">
        <v>40</v>
      </c>
    </row>
    <row r="25" spans="2:15" x14ac:dyDescent="0.25">
      <c r="C25">
        <v>2017</v>
      </c>
      <c r="D25" s="61">
        <f>D9</f>
        <v>24000</v>
      </c>
      <c r="E25" s="61">
        <f>E9</f>
        <v>0</v>
      </c>
    </row>
    <row r="26" spans="2:15" x14ac:dyDescent="0.25">
      <c r="C26" s="1">
        <v>43101</v>
      </c>
      <c r="D26" s="61">
        <f t="shared" ref="D26:E26" si="1">D10</f>
        <v>0</v>
      </c>
      <c r="E26" s="61">
        <f t="shared" si="1"/>
        <v>0</v>
      </c>
    </row>
    <row r="27" spans="2:15" x14ac:dyDescent="0.25">
      <c r="C27" s="1">
        <v>43132</v>
      </c>
      <c r="D27" s="61">
        <f t="shared" ref="D27:E27" si="2">D11</f>
        <v>0</v>
      </c>
      <c r="E27" s="61">
        <f t="shared" si="2"/>
        <v>0</v>
      </c>
    </row>
    <row r="28" spans="2:15" x14ac:dyDescent="0.25">
      <c r="C28" s="1">
        <v>43160</v>
      </c>
      <c r="D28" s="61">
        <f t="shared" ref="D28:E28" si="3">D12</f>
        <v>0</v>
      </c>
      <c r="E28" s="61">
        <f t="shared" si="3"/>
        <v>0</v>
      </c>
    </row>
    <row r="29" spans="2:15" x14ac:dyDescent="0.25">
      <c r="C29" s="1">
        <v>43191</v>
      </c>
      <c r="D29" s="61">
        <f t="shared" ref="D29:E29" si="4">D13</f>
        <v>0</v>
      </c>
      <c r="E29" s="61">
        <f t="shared" si="4"/>
        <v>0</v>
      </c>
    </row>
    <row r="30" spans="2:15" x14ac:dyDescent="0.25">
      <c r="C30" s="1">
        <v>43221</v>
      </c>
      <c r="D30" s="61">
        <f t="shared" ref="D30:E30" si="5">D14</f>
        <v>0</v>
      </c>
      <c r="E30" s="61">
        <f t="shared" si="5"/>
        <v>0</v>
      </c>
    </row>
    <row r="31" spans="2:15" x14ac:dyDescent="0.25">
      <c r="C31" s="1">
        <v>43252</v>
      </c>
      <c r="D31" s="61">
        <f t="shared" ref="D31:E31" si="6">D15</f>
        <v>0</v>
      </c>
      <c r="E31" s="61">
        <f t="shared" si="6"/>
        <v>0</v>
      </c>
    </row>
    <row r="32" spans="2:15" x14ac:dyDescent="0.25">
      <c r="C32" s="1">
        <v>43282</v>
      </c>
      <c r="D32" s="61">
        <f t="shared" ref="D32:E32" si="7">D16</f>
        <v>0</v>
      </c>
      <c r="E32" s="61">
        <f t="shared" si="7"/>
        <v>0</v>
      </c>
    </row>
    <row r="33" spans="3:5" x14ac:dyDescent="0.25">
      <c r="C33" s="1">
        <v>43313</v>
      </c>
      <c r="D33" s="61">
        <f t="shared" ref="D33:E33" si="8">D17</f>
        <v>0</v>
      </c>
      <c r="E33" s="61">
        <f t="shared" si="8"/>
        <v>0</v>
      </c>
    </row>
    <row r="35" spans="3:5" x14ac:dyDescent="0.25">
      <c r="E35" s="131" t="s">
        <v>208</v>
      </c>
    </row>
    <row r="36" spans="3:5" x14ac:dyDescent="0.25">
      <c r="E36" t="s">
        <v>209</v>
      </c>
    </row>
  </sheetData>
  <pageMargins left="0.7" right="0.7" top="0.75" bottom="0.75" header="0.3" footer="0.3"/>
  <ignoredErrors>
    <ignoredError sqref="C9" numberStoredAsText="1"/>
    <ignoredError sqref="F5:F17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K21" sqref="K21"/>
    </sheetView>
  </sheetViews>
  <sheetFormatPr defaultRowHeight="15" x14ac:dyDescent="0.25"/>
  <cols>
    <col min="1" max="1" width="12.28515625" bestFit="1" customWidth="1"/>
    <col min="2" max="2" width="21" bestFit="1" customWidth="1"/>
    <col min="3" max="3" width="7.42578125" bestFit="1" customWidth="1"/>
    <col min="4" max="4" width="28.28515625" bestFit="1" customWidth="1"/>
    <col min="5" max="5" width="8.7109375" bestFit="1" customWidth="1"/>
    <col min="6" max="6" width="33.5703125" bestFit="1" customWidth="1"/>
    <col min="7" max="7" width="14.5703125" bestFit="1" customWidth="1"/>
  </cols>
  <sheetData>
    <row r="1" spans="1:7" x14ac:dyDescent="0.25">
      <c r="A1" t="s">
        <v>59</v>
      </c>
      <c r="B1" t="s">
        <v>60</v>
      </c>
      <c r="C1" t="s">
        <v>61</v>
      </c>
      <c r="D1" t="s">
        <v>62</v>
      </c>
      <c r="E1" t="s">
        <v>63</v>
      </c>
      <c r="F1" t="s">
        <v>64</v>
      </c>
      <c r="G1">
        <v>2015</v>
      </c>
    </row>
    <row r="2" spans="1:7" x14ac:dyDescent="0.25">
      <c r="A2">
        <v>25272</v>
      </c>
      <c r="B2" t="s">
        <v>65</v>
      </c>
      <c r="C2">
        <v>3110</v>
      </c>
      <c r="D2" t="s">
        <v>66</v>
      </c>
      <c r="E2" t="s">
        <v>67</v>
      </c>
      <c r="F2" t="s">
        <v>68</v>
      </c>
      <c r="G2" s="61">
        <v>1100072.08</v>
      </c>
    </row>
    <row r="3" spans="1:7" x14ac:dyDescent="0.25">
      <c r="A3">
        <v>25272</v>
      </c>
      <c r="B3" t="s">
        <v>65</v>
      </c>
      <c r="C3">
        <v>3130</v>
      </c>
      <c r="D3" t="s">
        <v>69</v>
      </c>
      <c r="E3" t="s">
        <v>70</v>
      </c>
      <c r="F3" t="s">
        <v>71</v>
      </c>
      <c r="G3" s="61">
        <v>22991.07</v>
      </c>
    </row>
    <row r="4" spans="1:7" x14ac:dyDescent="0.25">
      <c r="A4">
        <v>25272</v>
      </c>
      <c r="B4" t="s">
        <v>65</v>
      </c>
      <c r="C4">
        <v>3200</v>
      </c>
      <c r="D4" t="s">
        <v>72</v>
      </c>
      <c r="E4" t="s">
        <v>73</v>
      </c>
      <c r="F4" t="s">
        <v>74</v>
      </c>
      <c r="G4" s="61">
        <v>1370.95</v>
      </c>
    </row>
    <row r="5" spans="1:7" x14ac:dyDescent="0.25">
      <c r="A5">
        <v>25272</v>
      </c>
      <c r="B5" t="s">
        <v>65</v>
      </c>
      <c r="C5">
        <v>3200</v>
      </c>
      <c r="D5" t="s">
        <v>75</v>
      </c>
      <c r="E5" t="s">
        <v>76</v>
      </c>
      <c r="F5" t="s">
        <v>77</v>
      </c>
      <c r="G5" s="61">
        <v>112.86</v>
      </c>
    </row>
    <row r="6" spans="1:7" x14ac:dyDescent="0.25">
      <c r="A6">
        <v>25272</v>
      </c>
      <c r="B6" t="s">
        <v>65</v>
      </c>
      <c r="C6">
        <v>3210</v>
      </c>
      <c r="D6" t="s">
        <v>78</v>
      </c>
      <c r="E6" t="s">
        <v>79</v>
      </c>
      <c r="F6" t="s">
        <v>80</v>
      </c>
      <c r="G6" s="61">
        <v>24965.16</v>
      </c>
    </row>
    <row r="7" spans="1:7" x14ac:dyDescent="0.25">
      <c r="A7">
        <v>25272</v>
      </c>
      <c r="B7" t="s">
        <v>65</v>
      </c>
      <c r="C7">
        <v>3210</v>
      </c>
      <c r="D7" t="s">
        <v>78</v>
      </c>
      <c r="E7" t="s">
        <v>81</v>
      </c>
      <c r="F7" t="s">
        <v>82</v>
      </c>
      <c r="G7" s="61">
        <v>5737.42</v>
      </c>
    </row>
    <row r="8" spans="1:7" x14ac:dyDescent="0.25">
      <c r="A8">
        <v>25272</v>
      </c>
      <c r="B8" t="s">
        <v>65</v>
      </c>
      <c r="C8">
        <v>3210</v>
      </c>
      <c r="D8" t="s">
        <v>83</v>
      </c>
      <c r="E8" t="s">
        <v>84</v>
      </c>
      <c r="F8" t="s">
        <v>85</v>
      </c>
      <c r="G8" s="61">
        <v>10052.57</v>
      </c>
    </row>
    <row r="9" spans="1:7" x14ac:dyDescent="0.25">
      <c r="A9">
        <v>25272</v>
      </c>
      <c r="B9" t="s">
        <v>65</v>
      </c>
      <c r="C9">
        <v>3210</v>
      </c>
      <c r="D9" t="s">
        <v>86</v>
      </c>
      <c r="E9" t="s">
        <v>87</v>
      </c>
      <c r="F9" t="s">
        <v>88</v>
      </c>
      <c r="G9" s="61">
        <v>282.68</v>
      </c>
    </row>
    <row r="10" spans="1:7" x14ac:dyDescent="0.25">
      <c r="A10">
        <v>25272</v>
      </c>
      <c r="B10" t="s">
        <v>65</v>
      </c>
      <c r="C10">
        <v>3210</v>
      </c>
      <c r="D10" t="s">
        <v>86</v>
      </c>
      <c r="E10" t="s">
        <v>89</v>
      </c>
      <c r="F10" t="s">
        <v>90</v>
      </c>
      <c r="G10" s="61">
        <v>6609.05</v>
      </c>
    </row>
    <row r="11" spans="1:7" x14ac:dyDescent="0.25">
      <c r="A11">
        <v>25272</v>
      </c>
      <c r="B11" t="s">
        <v>65</v>
      </c>
      <c r="C11">
        <v>3210</v>
      </c>
      <c r="D11" t="s">
        <v>86</v>
      </c>
      <c r="E11" t="s">
        <v>91</v>
      </c>
      <c r="F11" t="s">
        <v>92</v>
      </c>
      <c r="G11" s="61">
        <v>15061.17</v>
      </c>
    </row>
    <row r="12" spans="1:7" x14ac:dyDescent="0.25">
      <c r="A12">
        <v>25272</v>
      </c>
      <c r="B12" t="s">
        <v>65</v>
      </c>
      <c r="C12">
        <v>3210</v>
      </c>
      <c r="D12" t="s">
        <v>86</v>
      </c>
      <c r="E12" t="s">
        <v>93</v>
      </c>
      <c r="F12" t="s">
        <v>94</v>
      </c>
      <c r="G12" s="61">
        <v>1100971.53</v>
      </c>
    </row>
    <row r="13" spans="1:7" x14ac:dyDescent="0.25">
      <c r="A13">
        <v>25272</v>
      </c>
      <c r="B13" t="s">
        <v>65</v>
      </c>
      <c r="C13">
        <v>3210</v>
      </c>
      <c r="D13" t="s">
        <v>86</v>
      </c>
      <c r="E13" t="s">
        <v>95</v>
      </c>
      <c r="F13" t="s">
        <v>96</v>
      </c>
      <c r="G13" s="61">
        <v>41846.959999999999</v>
      </c>
    </row>
    <row r="14" spans="1:7" x14ac:dyDescent="0.25">
      <c r="A14">
        <v>25272</v>
      </c>
      <c r="B14" t="s">
        <v>65</v>
      </c>
      <c r="C14">
        <v>3210</v>
      </c>
      <c r="D14" t="s">
        <v>86</v>
      </c>
      <c r="E14" t="s">
        <v>97</v>
      </c>
      <c r="F14" t="s">
        <v>98</v>
      </c>
      <c r="G14" s="61">
        <v>515.53</v>
      </c>
    </row>
    <row r="15" spans="1:7" x14ac:dyDescent="0.25">
      <c r="A15">
        <v>25272</v>
      </c>
      <c r="B15" t="s">
        <v>65</v>
      </c>
      <c r="C15">
        <v>3210</v>
      </c>
      <c r="D15" t="s">
        <v>99</v>
      </c>
      <c r="E15" t="s">
        <v>100</v>
      </c>
      <c r="F15" t="s">
        <v>101</v>
      </c>
      <c r="G15" s="61">
        <v>11829.3</v>
      </c>
    </row>
    <row r="16" spans="1:7" ht="15.75" thickBot="1" x14ac:dyDescent="0.3">
      <c r="G16" s="62">
        <f>SUM(G2:G15)</f>
        <v>2342418.3299999996</v>
      </c>
    </row>
    <row r="17" spans="1:7" x14ac:dyDescent="0.25">
      <c r="G17" s="61"/>
    </row>
    <row r="18" spans="1:7" ht="15.75" thickBot="1" x14ac:dyDescent="0.3">
      <c r="A18">
        <v>25272</v>
      </c>
      <c r="B18" t="s">
        <v>65</v>
      </c>
      <c r="C18">
        <v>3210</v>
      </c>
      <c r="D18" t="s">
        <v>102</v>
      </c>
      <c r="E18" t="s">
        <v>103</v>
      </c>
      <c r="F18" t="s">
        <v>104</v>
      </c>
      <c r="G18" s="62">
        <v>2801087.02</v>
      </c>
    </row>
    <row r="19" spans="1:7" x14ac:dyDescent="0.25">
      <c r="G19" s="61"/>
    </row>
    <row r="20" spans="1:7" x14ac:dyDescent="0.25">
      <c r="G20" s="61"/>
    </row>
    <row r="21" spans="1:7" x14ac:dyDescent="0.25">
      <c r="A21">
        <v>25272</v>
      </c>
      <c r="B21" t="s">
        <v>65</v>
      </c>
      <c r="C21">
        <v>6020</v>
      </c>
      <c r="D21" t="s">
        <v>105</v>
      </c>
      <c r="E21" t="s">
        <v>106</v>
      </c>
      <c r="F21" t="s">
        <v>107</v>
      </c>
      <c r="G21" s="61">
        <v>71111.72</v>
      </c>
    </row>
    <row r="22" spans="1:7" x14ac:dyDescent="0.25">
      <c r="A22">
        <v>25272</v>
      </c>
      <c r="B22" t="s">
        <v>65</v>
      </c>
      <c r="C22">
        <v>6030</v>
      </c>
      <c r="D22" t="s">
        <v>108</v>
      </c>
      <c r="E22" t="s">
        <v>109</v>
      </c>
      <c r="F22" t="s">
        <v>110</v>
      </c>
      <c r="G22" s="61">
        <v>12893.33</v>
      </c>
    </row>
    <row r="23" spans="1:7" x14ac:dyDescent="0.25">
      <c r="A23">
        <v>25272</v>
      </c>
      <c r="B23" t="s">
        <v>65</v>
      </c>
      <c r="C23">
        <v>6030</v>
      </c>
      <c r="D23" t="s">
        <v>108</v>
      </c>
      <c r="E23" t="s">
        <v>111</v>
      </c>
      <c r="F23" t="s">
        <v>112</v>
      </c>
      <c r="G23" s="61">
        <v>82.01</v>
      </c>
    </row>
    <row r="24" spans="1:7" x14ac:dyDescent="0.25">
      <c r="A24">
        <v>25272</v>
      </c>
      <c r="B24" t="s">
        <v>65</v>
      </c>
      <c r="C24">
        <v>6040</v>
      </c>
      <c r="D24" t="s">
        <v>113</v>
      </c>
      <c r="E24" t="s">
        <v>114</v>
      </c>
      <c r="F24" t="s">
        <v>113</v>
      </c>
      <c r="G24" s="61">
        <v>668.55</v>
      </c>
    </row>
    <row r="25" spans="1:7" x14ac:dyDescent="0.25">
      <c r="A25">
        <v>25272</v>
      </c>
      <c r="B25" t="s">
        <v>65</v>
      </c>
      <c r="C25">
        <v>6050</v>
      </c>
      <c r="D25" t="s">
        <v>115</v>
      </c>
      <c r="E25" t="s">
        <v>116</v>
      </c>
      <c r="F25" t="s">
        <v>115</v>
      </c>
      <c r="G25" s="61">
        <v>11608051.039999999</v>
      </c>
    </row>
    <row r="26" spans="1:7" x14ac:dyDescent="0.25">
      <c r="A26">
        <v>25272</v>
      </c>
      <c r="B26" t="s">
        <v>65</v>
      </c>
      <c r="C26">
        <v>6050</v>
      </c>
      <c r="D26" t="s">
        <v>115</v>
      </c>
      <c r="E26" t="s">
        <v>117</v>
      </c>
      <c r="F26" t="s">
        <v>118</v>
      </c>
      <c r="G26" s="61">
        <v>3742.01</v>
      </c>
    </row>
    <row r="27" spans="1:7" x14ac:dyDescent="0.25">
      <c r="A27">
        <v>25272</v>
      </c>
      <c r="B27" t="s">
        <v>65</v>
      </c>
      <c r="C27">
        <v>6070</v>
      </c>
      <c r="D27" t="s">
        <v>119</v>
      </c>
      <c r="E27" t="s">
        <v>120</v>
      </c>
      <c r="F27" t="s">
        <v>119</v>
      </c>
      <c r="G27" s="61">
        <v>1018.89</v>
      </c>
    </row>
    <row r="28" spans="1:7" x14ac:dyDescent="0.25">
      <c r="A28">
        <v>25272</v>
      </c>
      <c r="B28" t="s">
        <v>65</v>
      </c>
      <c r="C28">
        <v>6080</v>
      </c>
      <c r="D28" t="s">
        <v>121</v>
      </c>
      <c r="E28" t="s">
        <v>122</v>
      </c>
      <c r="F28" t="s">
        <v>123</v>
      </c>
      <c r="G28" s="61">
        <v>997.47</v>
      </c>
    </row>
    <row r="29" spans="1:7" x14ac:dyDescent="0.25">
      <c r="A29">
        <v>25272</v>
      </c>
      <c r="B29" t="s">
        <v>65</v>
      </c>
      <c r="C29">
        <v>6100</v>
      </c>
      <c r="D29" t="s">
        <v>124</v>
      </c>
      <c r="E29" t="s">
        <v>125</v>
      </c>
      <c r="F29" t="s">
        <v>124</v>
      </c>
      <c r="G29" s="61">
        <v>34770.400000000001</v>
      </c>
    </row>
    <row r="30" spans="1:7" x14ac:dyDescent="0.25">
      <c r="A30">
        <v>25272</v>
      </c>
      <c r="B30" t="s">
        <v>65</v>
      </c>
      <c r="C30">
        <v>6110</v>
      </c>
      <c r="D30" t="s">
        <v>126</v>
      </c>
      <c r="E30" t="s">
        <v>127</v>
      </c>
      <c r="F30" t="s">
        <v>128</v>
      </c>
      <c r="G30" s="61">
        <v>330.96</v>
      </c>
    </row>
    <row r="31" spans="1:7" x14ac:dyDescent="0.25">
      <c r="A31">
        <v>25272</v>
      </c>
      <c r="B31" t="s">
        <v>65</v>
      </c>
      <c r="C31">
        <v>6110</v>
      </c>
      <c r="D31" t="s">
        <v>126</v>
      </c>
      <c r="E31" t="s">
        <v>129</v>
      </c>
      <c r="F31" t="s">
        <v>130</v>
      </c>
      <c r="G31" s="61">
        <v>6008.37</v>
      </c>
    </row>
    <row r="32" spans="1:7" x14ac:dyDescent="0.25">
      <c r="A32">
        <v>25272</v>
      </c>
      <c r="B32" t="s">
        <v>65</v>
      </c>
      <c r="C32">
        <v>6130</v>
      </c>
      <c r="D32" t="s">
        <v>131</v>
      </c>
      <c r="E32" t="s">
        <v>132</v>
      </c>
      <c r="F32" t="s">
        <v>133</v>
      </c>
      <c r="G32" s="61">
        <v>3159.51</v>
      </c>
    </row>
    <row r="33" spans="1:7" x14ac:dyDescent="0.25">
      <c r="A33">
        <v>25272</v>
      </c>
      <c r="B33" t="s">
        <v>65</v>
      </c>
      <c r="C33">
        <v>6180</v>
      </c>
      <c r="D33" t="s">
        <v>134</v>
      </c>
      <c r="E33" t="s">
        <v>135</v>
      </c>
      <c r="F33" t="s">
        <v>136</v>
      </c>
      <c r="G33" s="61">
        <v>4731.87</v>
      </c>
    </row>
    <row r="34" spans="1:7" ht="15.75" thickBot="1" x14ac:dyDescent="0.3">
      <c r="G34" s="62">
        <f>SUM(G21:G33)</f>
        <v>11747566.129999999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F19" sqref="F19"/>
    </sheetView>
  </sheetViews>
  <sheetFormatPr defaultRowHeight="15" x14ac:dyDescent="0.25"/>
  <cols>
    <col min="1" max="1" width="12.28515625" bestFit="1" customWidth="1"/>
    <col min="2" max="2" width="21" bestFit="1" customWidth="1"/>
    <col min="3" max="3" width="7.42578125" bestFit="1" customWidth="1"/>
    <col min="4" max="4" width="28.28515625" bestFit="1" customWidth="1"/>
    <col min="5" max="5" width="8.7109375" bestFit="1" customWidth="1"/>
    <col min="6" max="6" width="29.42578125" bestFit="1" customWidth="1"/>
    <col min="7" max="7" width="14.5703125" bestFit="1" customWidth="1"/>
  </cols>
  <sheetData>
    <row r="1" spans="1:7" x14ac:dyDescent="0.25">
      <c r="A1" t="s">
        <v>59</v>
      </c>
      <c r="B1" t="s">
        <v>60</v>
      </c>
      <c r="C1" t="s">
        <v>61</v>
      </c>
      <c r="D1" t="s">
        <v>62</v>
      </c>
      <c r="E1" t="s">
        <v>63</v>
      </c>
      <c r="F1" t="s">
        <v>64</v>
      </c>
      <c r="G1">
        <v>2016</v>
      </c>
    </row>
    <row r="2" spans="1:7" x14ac:dyDescent="0.25">
      <c r="A2">
        <v>25272</v>
      </c>
      <c r="B2" t="s">
        <v>65</v>
      </c>
      <c r="C2">
        <v>3110</v>
      </c>
      <c r="D2" t="s">
        <v>66</v>
      </c>
      <c r="E2" t="s">
        <v>67</v>
      </c>
      <c r="F2" t="s">
        <v>68</v>
      </c>
      <c r="G2" s="61">
        <v>315421.34999999998</v>
      </c>
    </row>
    <row r="3" spans="1:7" x14ac:dyDescent="0.25">
      <c r="A3">
        <v>25272</v>
      </c>
      <c r="B3" t="s">
        <v>65</v>
      </c>
      <c r="C3">
        <v>3200</v>
      </c>
      <c r="D3" t="s">
        <v>72</v>
      </c>
      <c r="E3" t="s">
        <v>137</v>
      </c>
      <c r="F3" t="s">
        <v>138</v>
      </c>
      <c r="G3" s="61">
        <v>1348646.13</v>
      </c>
    </row>
    <row r="4" spans="1:7" x14ac:dyDescent="0.25">
      <c r="A4">
        <v>25272</v>
      </c>
      <c r="B4" t="s">
        <v>65</v>
      </c>
      <c r="C4">
        <v>3200</v>
      </c>
      <c r="D4" t="s">
        <v>72</v>
      </c>
      <c r="E4" t="s">
        <v>139</v>
      </c>
      <c r="F4" t="s">
        <v>140</v>
      </c>
      <c r="G4" s="61">
        <v>25834.25</v>
      </c>
    </row>
    <row r="5" spans="1:7" x14ac:dyDescent="0.25">
      <c r="A5">
        <v>25272</v>
      </c>
      <c r="B5" t="s">
        <v>65</v>
      </c>
      <c r="C5">
        <v>3200</v>
      </c>
      <c r="D5" t="s">
        <v>72</v>
      </c>
      <c r="E5" t="s">
        <v>141</v>
      </c>
      <c r="F5" t="s">
        <v>142</v>
      </c>
      <c r="G5" s="61">
        <v>773.68</v>
      </c>
    </row>
    <row r="6" spans="1:7" x14ac:dyDescent="0.25">
      <c r="A6">
        <v>25272</v>
      </c>
      <c r="B6" t="s">
        <v>65</v>
      </c>
      <c r="C6">
        <v>3200</v>
      </c>
      <c r="D6" t="s">
        <v>72</v>
      </c>
      <c r="E6" t="s">
        <v>143</v>
      </c>
      <c r="F6" t="s">
        <v>144</v>
      </c>
      <c r="G6" s="61">
        <v>702.53</v>
      </c>
    </row>
    <row r="7" spans="1:7" x14ac:dyDescent="0.25">
      <c r="A7">
        <v>25272</v>
      </c>
      <c r="B7" t="s">
        <v>65</v>
      </c>
      <c r="C7">
        <v>3200</v>
      </c>
      <c r="D7" t="s">
        <v>75</v>
      </c>
      <c r="E7" t="s">
        <v>145</v>
      </c>
      <c r="F7" t="s">
        <v>146</v>
      </c>
      <c r="G7" s="61">
        <v>5029.4799999999996</v>
      </c>
    </row>
    <row r="8" spans="1:7" x14ac:dyDescent="0.25">
      <c r="A8">
        <v>25272</v>
      </c>
      <c r="B8" t="s">
        <v>65</v>
      </c>
      <c r="C8">
        <v>3200</v>
      </c>
      <c r="D8" t="s">
        <v>75</v>
      </c>
      <c r="E8" t="s">
        <v>147</v>
      </c>
      <c r="F8" t="s">
        <v>148</v>
      </c>
      <c r="G8" s="61">
        <v>6996.61</v>
      </c>
    </row>
    <row r="9" spans="1:7" x14ac:dyDescent="0.25">
      <c r="A9">
        <v>25272</v>
      </c>
      <c r="B9" t="s">
        <v>65</v>
      </c>
      <c r="C9">
        <v>3210</v>
      </c>
      <c r="D9" t="s">
        <v>78</v>
      </c>
      <c r="E9" t="s">
        <v>79</v>
      </c>
      <c r="F9" t="s">
        <v>80</v>
      </c>
      <c r="G9" s="61">
        <v>5523.25</v>
      </c>
    </row>
    <row r="10" spans="1:7" x14ac:dyDescent="0.25">
      <c r="A10">
        <v>25272</v>
      </c>
      <c r="B10" t="s">
        <v>65</v>
      </c>
      <c r="C10">
        <v>3210</v>
      </c>
      <c r="D10" t="s">
        <v>78</v>
      </c>
      <c r="E10" t="s">
        <v>81</v>
      </c>
      <c r="F10" t="s">
        <v>82</v>
      </c>
      <c r="G10" s="61">
        <v>854.94</v>
      </c>
    </row>
    <row r="11" spans="1:7" x14ac:dyDescent="0.25">
      <c r="A11">
        <v>25272</v>
      </c>
      <c r="B11" t="s">
        <v>65</v>
      </c>
      <c r="C11">
        <v>3210</v>
      </c>
      <c r="D11" t="s">
        <v>78</v>
      </c>
      <c r="E11" t="s">
        <v>149</v>
      </c>
      <c r="F11" t="s">
        <v>150</v>
      </c>
      <c r="G11" s="61">
        <v>1347.34</v>
      </c>
    </row>
    <row r="12" spans="1:7" x14ac:dyDescent="0.25">
      <c r="A12">
        <v>25272</v>
      </c>
      <c r="B12" t="s">
        <v>65</v>
      </c>
      <c r="C12">
        <v>3210</v>
      </c>
      <c r="D12" t="s">
        <v>83</v>
      </c>
      <c r="E12" t="s">
        <v>84</v>
      </c>
      <c r="F12" t="s">
        <v>85</v>
      </c>
      <c r="G12" s="61">
        <v>26595.47</v>
      </c>
    </row>
    <row r="13" spans="1:7" x14ac:dyDescent="0.25">
      <c r="A13">
        <v>25272</v>
      </c>
      <c r="B13" t="s">
        <v>65</v>
      </c>
      <c r="C13">
        <v>3210</v>
      </c>
      <c r="D13" t="s">
        <v>86</v>
      </c>
      <c r="E13" t="s">
        <v>91</v>
      </c>
      <c r="F13" t="s">
        <v>92</v>
      </c>
      <c r="G13" s="61">
        <v>5597.06</v>
      </c>
    </row>
    <row r="14" spans="1:7" x14ac:dyDescent="0.25">
      <c r="A14">
        <v>25272</v>
      </c>
      <c r="B14" t="s">
        <v>65</v>
      </c>
      <c r="C14">
        <v>3210</v>
      </c>
      <c r="D14" t="s">
        <v>86</v>
      </c>
      <c r="E14" t="s">
        <v>93</v>
      </c>
      <c r="F14" t="s">
        <v>94</v>
      </c>
      <c r="G14" s="61">
        <v>1036484.77</v>
      </c>
    </row>
    <row r="15" spans="1:7" x14ac:dyDescent="0.25">
      <c r="A15">
        <v>25272</v>
      </c>
      <c r="B15" t="s">
        <v>65</v>
      </c>
      <c r="C15">
        <v>3210</v>
      </c>
      <c r="D15" t="s">
        <v>86</v>
      </c>
      <c r="E15" t="s">
        <v>97</v>
      </c>
      <c r="F15" t="s">
        <v>98</v>
      </c>
      <c r="G15" s="61">
        <v>398.92</v>
      </c>
    </row>
    <row r="16" spans="1:7" x14ac:dyDescent="0.25">
      <c r="A16">
        <v>25272</v>
      </c>
      <c r="B16" t="s">
        <v>65</v>
      </c>
      <c r="C16">
        <v>3210</v>
      </c>
      <c r="D16" t="s">
        <v>102</v>
      </c>
      <c r="E16" t="s">
        <v>151</v>
      </c>
      <c r="F16" t="s">
        <v>152</v>
      </c>
      <c r="G16" s="61">
        <v>627.72</v>
      </c>
    </row>
    <row r="17" spans="1:7" ht="15.75" thickBot="1" x14ac:dyDescent="0.3">
      <c r="G17" s="62">
        <f>SUM(G2:G16)</f>
        <v>2780833.5000000005</v>
      </c>
    </row>
    <row r="18" spans="1:7" x14ac:dyDescent="0.25">
      <c r="G18" s="61"/>
    </row>
    <row r="19" spans="1:7" ht="15.75" thickBot="1" x14ac:dyDescent="0.3">
      <c r="A19">
        <v>25272</v>
      </c>
      <c r="B19" t="s">
        <v>65</v>
      </c>
      <c r="C19">
        <v>3210</v>
      </c>
      <c r="D19" t="s">
        <v>102</v>
      </c>
      <c r="E19" t="s">
        <v>103</v>
      </c>
      <c r="F19" t="s">
        <v>104</v>
      </c>
      <c r="G19" s="62">
        <v>3586362.37</v>
      </c>
    </row>
    <row r="20" spans="1:7" x14ac:dyDescent="0.25">
      <c r="G20" s="61"/>
    </row>
    <row r="21" spans="1:7" x14ac:dyDescent="0.25">
      <c r="G21" s="61"/>
    </row>
    <row r="22" spans="1:7" x14ac:dyDescent="0.25">
      <c r="A22">
        <v>25272</v>
      </c>
      <c r="B22" t="s">
        <v>65</v>
      </c>
      <c r="C22">
        <v>6010</v>
      </c>
      <c r="D22" t="s">
        <v>153</v>
      </c>
      <c r="E22" t="s">
        <v>154</v>
      </c>
      <c r="F22" t="s">
        <v>153</v>
      </c>
      <c r="G22" s="61">
        <v>3014.7</v>
      </c>
    </row>
    <row r="23" spans="1:7" x14ac:dyDescent="0.25">
      <c r="A23">
        <v>25272</v>
      </c>
      <c r="B23" t="s">
        <v>65</v>
      </c>
      <c r="C23">
        <v>6020</v>
      </c>
      <c r="D23" t="s">
        <v>105</v>
      </c>
      <c r="E23" t="s">
        <v>106</v>
      </c>
      <c r="F23" t="s">
        <v>107</v>
      </c>
      <c r="G23" s="61">
        <v>84063</v>
      </c>
    </row>
    <row r="24" spans="1:7" x14ac:dyDescent="0.25">
      <c r="A24">
        <v>25272</v>
      </c>
      <c r="B24" t="s">
        <v>65</v>
      </c>
      <c r="C24">
        <v>6030</v>
      </c>
      <c r="D24" t="s">
        <v>108</v>
      </c>
      <c r="E24" t="s">
        <v>111</v>
      </c>
      <c r="F24" t="s">
        <v>112</v>
      </c>
      <c r="G24" s="61">
        <v>1409.21</v>
      </c>
    </row>
    <row r="25" spans="1:7" x14ac:dyDescent="0.25">
      <c r="A25">
        <v>25272</v>
      </c>
      <c r="B25" t="s">
        <v>65</v>
      </c>
      <c r="C25">
        <v>6050</v>
      </c>
      <c r="D25" t="s">
        <v>115</v>
      </c>
      <c r="E25" t="s">
        <v>116</v>
      </c>
      <c r="F25" t="s">
        <v>115</v>
      </c>
      <c r="G25" s="61">
        <v>7445408.9199999999</v>
      </c>
    </row>
    <row r="26" spans="1:7" x14ac:dyDescent="0.25">
      <c r="A26">
        <v>25272</v>
      </c>
      <c r="B26" t="s">
        <v>65</v>
      </c>
      <c r="C26">
        <v>6050</v>
      </c>
      <c r="D26" t="s">
        <v>115</v>
      </c>
      <c r="E26" t="s">
        <v>117</v>
      </c>
      <c r="F26" t="s">
        <v>118</v>
      </c>
      <c r="G26" s="61">
        <v>6073.76</v>
      </c>
    </row>
    <row r="27" spans="1:7" x14ac:dyDescent="0.25">
      <c r="A27">
        <v>25272</v>
      </c>
      <c r="B27" t="s">
        <v>65</v>
      </c>
      <c r="C27">
        <v>6050</v>
      </c>
      <c r="D27" t="s">
        <v>115</v>
      </c>
      <c r="E27" t="s">
        <v>155</v>
      </c>
      <c r="F27" t="s">
        <v>156</v>
      </c>
      <c r="G27" s="61">
        <v>216.76</v>
      </c>
    </row>
    <row r="28" spans="1:7" x14ac:dyDescent="0.25">
      <c r="A28">
        <v>25272</v>
      </c>
      <c r="B28" t="s">
        <v>65</v>
      </c>
      <c r="C28">
        <v>6070</v>
      </c>
      <c r="D28" t="s">
        <v>119</v>
      </c>
      <c r="E28" t="s">
        <v>120</v>
      </c>
      <c r="F28" t="s">
        <v>119</v>
      </c>
      <c r="G28" s="61">
        <v>413.81</v>
      </c>
    </row>
    <row r="29" spans="1:7" x14ac:dyDescent="0.25">
      <c r="A29">
        <v>25272</v>
      </c>
      <c r="B29" t="s">
        <v>65</v>
      </c>
      <c r="C29">
        <v>6100</v>
      </c>
      <c r="D29" t="s">
        <v>124</v>
      </c>
      <c r="E29" t="s">
        <v>125</v>
      </c>
      <c r="F29" t="s">
        <v>124</v>
      </c>
      <c r="G29" s="61">
        <v>7606.8</v>
      </c>
    </row>
    <row r="30" spans="1:7" x14ac:dyDescent="0.25">
      <c r="A30">
        <v>25272</v>
      </c>
      <c r="B30" t="s">
        <v>65</v>
      </c>
      <c r="C30">
        <v>6110</v>
      </c>
      <c r="D30" t="s">
        <v>126</v>
      </c>
      <c r="E30" t="s">
        <v>127</v>
      </c>
      <c r="F30" t="s">
        <v>128</v>
      </c>
      <c r="G30" s="61">
        <v>3031.6</v>
      </c>
    </row>
    <row r="31" spans="1:7" x14ac:dyDescent="0.25">
      <c r="A31">
        <v>25272</v>
      </c>
      <c r="B31" t="s">
        <v>65</v>
      </c>
      <c r="C31">
        <v>6110</v>
      </c>
      <c r="D31" t="s">
        <v>126</v>
      </c>
      <c r="E31" t="s">
        <v>129</v>
      </c>
      <c r="F31" t="s">
        <v>130</v>
      </c>
      <c r="G31" s="61">
        <v>26478.93</v>
      </c>
    </row>
    <row r="32" spans="1:7" x14ac:dyDescent="0.25">
      <c r="A32">
        <v>25272</v>
      </c>
      <c r="B32" t="s">
        <v>65</v>
      </c>
      <c r="C32">
        <v>6180</v>
      </c>
      <c r="D32" t="s">
        <v>134</v>
      </c>
      <c r="E32" t="s">
        <v>135</v>
      </c>
      <c r="F32" t="s">
        <v>136</v>
      </c>
      <c r="G32" s="61">
        <v>313.86</v>
      </c>
    </row>
    <row r="33" spans="7:7" ht="15.75" thickBot="1" x14ac:dyDescent="0.3">
      <c r="G33" s="62">
        <f>SUM(G22:G32)</f>
        <v>7578031.3499999987</v>
      </c>
    </row>
    <row r="34" spans="7:7" x14ac:dyDescent="0.25">
      <c r="G34" s="61"/>
    </row>
    <row r="35" spans="7:7" x14ac:dyDescent="0.25">
      <c r="G35" s="61"/>
    </row>
    <row r="36" spans="7:7" x14ac:dyDescent="0.25">
      <c r="G36" s="61"/>
    </row>
    <row r="37" spans="7:7" x14ac:dyDescent="0.25">
      <c r="G37" s="6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56"/>
  <sheetViews>
    <sheetView topLeftCell="A30" workbookViewId="0">
      <selection activeCell="I46" sqref="I46"/>
    </sheetView>
  </sheetViews>
  <sheetFormatPr defaultRowHeight="15" x14ac:dyDescent="0.25"/>
  <cols>
    <col min="1" max="1" width="19.85546875" customWidth="1"/>
    <col min="2" max="2" width="15.42578125" bestFit="1" customWidth="1"/>
    <col min="3" max="3" width="21" bestFit="1" customWidth="1"/>
    <col min="4" max="4" width="32.140625" bestFit="1" customWidth="1"/>
    <col min="5" max="5" width="14.5703125" customWidth="1"/>
    <col min="6" max="6" width="31.28515625" bestFit="1" customWidth="1"/>
  </cols>
  <sheetData>
    <row r="3" spans="1:8" ht="21" x14ac:dyDescent="0.35">
      <c r="A3" s="132" t="s">
        <v>212</v>
      </c>
    </row>
    <row r="5" spans="1:8" x14ac:dyDescent="0.25">
      <c r="A5" s="4" t="s">
        <v>210</v>
      </c>
    </row>
    <row r="6" spans="1:8" x14ac:dyDescent="0.25">
      <c r="A6" s="4" t="s">
        <v>235</v>
      </c>
    </row>
    <row r="7" spans="1:8" x14ac:dyDescent="0.25">
      <c r="A7" s="135" t="s">
        <v>236</v>
      </c>
      <c r="B7" s="136"/>
      <c r="C7" s="136"/>
    </row>
    <row r="8" spans="1:8" x14ac:dyDescent="0.25">
      <c r="A8" s="4" t="s">
        <v>211</v>
      </c>
    </row>
    <row r="9" spans="1:8" x14ac:dyDescent="0.25">
      <c r="A9" s="4"/>
    </row>
    <row r="10" spans="1:8" x14ac:dyDescent="0.25">
      <c r="A10" s="4" t="s">
        <v>238</v>
      </c>
    </row>
    <row r="11" spans="1:8" x14ac:dyDescent="0.25">
      <c r="A11" s="4" t="s">
        <v>239</v>
      </c>
    </row>
    <row r="12" spans="1:8" x14ac:dyDescent="0.25">
      <c r="A12" s="4" t="s">
        <v>240</v>
      </c>
    </row>
    <row r="14" spans="1:8" x14ac:dyDescent="0.25">
      <c r="A14" s="135" t="s">
        <v>237</v>
      </c>
      <c r="B14" s="136"/>
      <c r="C14" s="136"/>
    </row>
    <row r="15" spans="1:8" x14ac:dyDescent="0.25">
      <c r="A15" s="7"/>
      <c r="B15" s="7"/>
      <c r="C15" s="7"/>
      <c r="D15" s="7"/>
      <c r="E15" s="7"/>
      <c r="F15" s="7"/>
      <c r="G15" s="7"/>
      <c r="H15" s="7"/>
    </row>
    <row r="16" spans="1:8" x14ac:dyDescent="0.25">
      <c r="A16" s="7"/>
      <c r="B16" s="7"/>
      <c r="C16" s="7"/>
      <c r="D16" s="7"/>
      <c r="E16" s="7">
        <v>2017</v>
      </c>
      <c r="F16" s="7"/>
      <c r="G16" s="7"/>
      <c r="H16" s="7"/>
    </row>
    <row r="17" spans="1:8" x14ac:dyDescent="0.25">
      <c r="A17" s="3" t="s">
        <v>215</v>
      </c>
      <c r="B17" s="3" t="s">
        <v>60</v>
      </c>
      <c r="C17" s="3" t="s">
        <v>63</v>
      </c>
      <c r="D17" s="3" t="s">
        <v>64</v>
      </c>
      <c r="E17" s="3" t="s">
        <v>216</v>
      </c>
      <c r="F17" s="3" t="s">
        <v>214</v>
      </c>
      <c r="G17" s="7"/>
      <c r="H17" s="7"/>
    </row>
    <row r="18" spans="1:8" x14ac:dyDescent="0.25">
      <c r="A18">
        <v>25272</v>
      </c>
      <c r="B18" t="s">
        <v>65</v>
      </c>
      <c r="C18" t="s">
        <v>157</v>
      </c>
      <c r="D18" t="s">
        <v>158</v>
      </c>
      <c r="E18" s="133">
        <v>5573.29</v>
      </c>
      <c r="F18" t="s">
        <v>217</v>
      </c>
    </row>
    <row r="19" spans="1:8" x14ac:dyDescent="0.25">
      <c r="A19">
        <v>25272</v>
      </c>
      <c r="B19" t="s">
        <v>65</v>
      </c>
      <c r="C19" t="s">
        <v>159</v>
      </c>
      <c r="D19" t="s">
        <v>160</v>
      </c>
      <c r="E19" s="133">
        <v>4873.28</v>
      </c>
      <c r="F19" t="s">
        <v>217</v>
      </c>
    </row>
    <row r="20" spans="1:8" x14ac:dyDescent="0.25">
      <c r="A20">
        <v>25272</v>
      </c>
      <c r="B20" t="s">
        <v>65</v>
      </c>
      <c r="C20" t="s">
        <v>161</v>
      </c>
      <c r="D20" t="s">
        <v>162</v>
      </c>
      <c r="E20" s="133">
        <v>336.6</v>
      </c>
      <c r="F20" t="s">
        <v>218</v>
      </c>
    </row>
    <row r="21" spans="1:8" x14ac:dyDescent="0.25">
      <c r="A21">
        <v>25272</v>
      </c>
      <c r="B21" t="s">
        <v>65</v>
      </c>
      <c r="C21" t="s">
        <v>67</v>
      </c>
      <c r="D21" t="s">
        <v>68</v>
      </c>
      <c r="E21" s="133">
        <v>2337.7800000000002</v>
      </c>
      <c r="F21" t="s">
        <v>219</v>
      </c>
    </row>
    <row r="22" spans="1:8" x14ac:dyDescent="0.25">
      <c r="A22">
        <v>25272</v>
      </c>
      <c r="B22" t="s">
        <v>65</v>
      </c>
      <c r="C22" t="s">
        <v>137</v>
      </c>
      <c r="D22" t="s">
        <v>138</v>
      </c>
      <c r="E22" s="133">
        <v>261923.83</v>
      </c>
      <c r="F22" t="s">
        <v>220</v>
      </c>
    </row>
    <row r="23" spans="1:8" x14ac:dyDescent="0.25">
      <c r="A23">
        <v>25272</v>
      </c>
      <c r="B23" t="s">
        <v>65</v>
      </c>
      <c r="C23" t="s">
        <v>139</v>
      </c>
      <c r="D23" t="s">
        <v>140</v>
      </c>
      <c r="E23" s="133">
        <v>69186.850000000006</v>
      </c>
      <c r="F23" t="s">
        <v>220</v>
      </c>
    </row>
    <row r="24" spans="1:8" x14ac:dyDescent="0.25">
      <c r="A24">
        <v>25272</v>
      </c>
      <c r="B24" t="s">
        <v>65</v>
      </c>
      <c r="C24" t="s">
        <v>163</v>
      </c>
      <c r="D24" t="s">
        <v>164</v>
      </c>
      <c r="E24" s="133">
        <v>901.09</v>
      </c>
      <c r="F24" t="s">
        <v>220</v>
      </c>
    </row>
    <row r="25" spans="1:8" x14ac:dyDescent="0.25">
      <c r="A25">
        <v>25272</v>
      </c>
      <c r="B25" t="s">
        <v>65</v>
      </c>
      <c r="C25" t="s">
        <v>141</v>
      </c>
      <c r="D25" t="s">
        <v>142</v>
      </c>
      <c r="E25" s="133">
        <v>85914.36</v>
      </c>
      <c r="F25" t="s">
        <v>220</v>
      </c>
    </row>
    <row r="26" spans="1:8" x14ac:dyDescent="0.25">
      <c r="A26">
        <v>25272</v>
      </c>
      <c r="B26" t="s">
        <v>65</v>
      </c>
      <c r="C26" t="s">
        <v>143</v>
      </c>
      <c r="D26" t="s">
        <v>144</v>
      </c>
      <c r="E26" s="133">
        <v>5839.68</v>
      </c>
      <c r="F26" t="s">
        <v>220</v>
      </c>
    </row>
    <row r="27" spans="1:8" x14ac:dyDescent="0.25">
      <c r="A27">
        <v>25272</v>
      </c>
      <c r="B27" t="s">
        <v>65</v>
      </c>
      <c r="C27" t="s">
        <v>221</v>
      </c>
      <c r="D27" t="s">
        <v>222</v>
      </c>
      <c r="E27" s="133">
        <v>1512.22</v>
      </c>
      <c r="F27" t="s">
        <v>220</v>
      </c>
    </row>
    <row r="28" spans="1:8" x14ac:dyDescent="0.25">
      <c r="A28">
        <v>25272</v>
      </c>
      <c r="B28" t="s">
        <v>65</v>
      </c>
      <c r="C28" t="s">
        <v>147</v>
      </c>
      <c r="D28" t="s">
        <v>148</v>
      </c>
      <c r="E28" s="133">
        <v>696.92</v>
      </c>
      <c r="F28" t="s">
        <v>223</v>
      </c>
    </row>
    <row r="29" spans="1:8" x14ac:dyDescent="0.25">
      <c r="A29">
        <v>25272</v>
      </c>
      <c r="B29" t="s">
        <v>65</v>
      </c>
      <c r="C29" t="s">
        <v>79</v>
      </c>
      <c r="D29" t="s">
        <v>80</v>
      </c>
      <c r="E29" s="133">
        <v>16458.46</v>
      </c>
      <c r="F29" t="s">
        <v>224</v>
      </c>
    </row>
    <row r="30" spans="1:8" x14ac:dyDescent="0.25">
      <c r="A30">
        <v>25272</v>
      </c>
      <c r="B30" t="s">
        <v>65</v>
      </c>
      <c r="C30" t="s">
        <v>149</v>
      </c>
      <c r="D30" t="s">
        <v>150</v>
      </c>
      <c r="E30" s="133">
        <v>2513</v>
      </c>
      <c r="F30" t="s">
        <v>224</v>
      </c>
    </row>
    <row r="31" spans="1:8" x14ac:dyDescent="0.25">
      <c r="A31">
        <v>25272</v>
      </c>
      <c r="B31" t="s">
        <v>65</v>
      </c>
      <c r="C31" t="s">
        <v>165</v>
      </c>
      <c r="D31" t="s">
        <v>166</v>
      </c>
      <c r="E31" s="133">
        <v>2436.85</v>
      </c>
      <c r="F31" t="s">
        <v>225</v>
      </c>
    </row>
    <row r="32" spans="1:8" x14ac:dyDescent="0.25">
      <c r="A32">
        <v>25272</v>
      </c>
      <c r="B32" t="s">
        <v>65</v>
      </c>
      <c r="C32" t="s">
        <v>167</v>
      </c>
      <c r="D32" t="s">
        <v>168</v>
      </c>
      <c r="E32" s="133">
        <v>3511.37</v>
      </c>
      <c r="F32" t="s">
        <v>225</v>
      </c>
    </row>
    <row r="33" spans="1:6" x14ac:dyDescent="0.25">
      <c r="A33">
        <v>25272</v>
      </c>
      <c r="B33" t="s">
        <v>65</v>
      </c>
      <c r="C33" t="s">
        <v>91</v>
      </c>
      <c r="D33" t="s">
        <v>92</v>
      </c>
      <c r="E33" s="133">
        <v>4535.5200000000004</v>
      </c>
      <c r="F33" t="s">
        <v>226</v>
      </c>
    </row>
    <row r="34" spans="1:6" x14ac:dyDescent="0.25">
      <c r="A34">
        <v>25272</v>
      </c>
      <c r="B34" t="s">
        <v>65</v>
      </c>
      <c r="C34" t="s">
        <v>93</v>
      </c>
      <c r="D34" t="s">
        <v>94</v>
      </c>
      <c r="E34" s="133">
        <v>882119.23</v>
      </c>
      <c r="F34" t="s">
        <v>226</v>
      </c>
    </row>
    <row r="35" spans="1:6" x14ac:dyDescent="0.25">
      <c r="A35">
        <v>25272</v>
      </c>
      <c r="B35" t="s">
        <v>65</v>
      </c>
      <c r="C35" t="s">
        <v>95</v>
      </c>
      <c r="D35" t="s">
        <v>96</v>
      </c>
      <c r="E35" s="133">
        <v>3483.99</v>
      </c>
      <c r="F35" t="s">
        <v>226</v>
      </c>
    </row>
    <row r="36" spans="1:6" x14ac:dyDescent="0.25">
      <c r="A36">
        <v>25272</v>
      </c>
      <c r="B36" t="s">
        <v>65</v>
      </c>
      <c r="C36" t="s">
        <v>169</v>
      </c>
      <c r="D36" t="s">
        <v>124</v>
      </c>
      <c r="E36" s="133">
        <v>2528.3000000000002</v>
      </c>
      <c r="F36" t="s">
        <v>226</v>
      </c>
    </row>
    <row r="37" spans="1:6" x14ac:dyDescent="0.25">
      <c r="A37">
        <v>25272</v>
      </c>
      <c r="B37" t="s">
        <v>65</v>
      </c>
      <c r="C37" t="s">
        <v>97</v>
      </c>
      <c r="D37" t="s">
        <v>98</v>
      </c>
      <c r="E37" s="133">
        <v>3050.68</v>
      </c>
      <c r="F37" t="s">
        <v>226</v>
      </c>
    </row>
    <row r="38" spans="1:6" x14ac:dyDescent="0.25">
      <c r="A38">
        <v>25272</v>
      </c>
      <c r="B38" t="s">
        <v>65</v>
      </c>
      <c r="C38" t="s">
        <v>170</v>
      </c>
      <c r="D38" t="s">
        <v>171</v>
      </c>
      <c r="E38" s="133">
        <v>68903.179999999993</v>
      </c>
      <c r="F38" t="s">
        <v>227</v>
      </c>
    </row>
    <row r="39" spans="1:6" ht="15.75" thickBot="1" x14ac:dyDescent="0.3">
      <c r="E39" s="134">
        <f>SUM(E18:E38)</f>
        <v>1428636.48</v>
      </c>
    </row>
    <row r="40" spans="1:6" x14ac:dyDescent="0.25">
      <c r="E40" s="133"/>
    </row>
    <row r="41" spans="1:6" ht="15.75" thickBot="1" x14ac:dyDescent="0.3">
      <c r="A41">
        <v>25272</v>
      </c>
      <c r="B41" t="s">
        <v>65</v>
      </c>
      <c r="C41" t="s">
        <v>103</v>
      </c>
      <c r="D41" t="s">
        <v>104</v>
      </c>
      <c r="E41" s="134">
        <v>3234566.46</v>
      </c>
      <c r="F41" t="s">
        <v>228</v>
      </c>
    </row>
    <row r="42" spans="1:6" x14ac:dyDescent="0.25">
      <c r="E42" s="133"/>
    </row>
    <row r="43" spans="1:6" x14ac:dyDescent="0.25">
      <c r="E43" s="133"/>
    </row>
    <row r="44" spans="1:6" x14ac:dyDescent="0.25">
      <c r="A44">
        <v>25272</v>
      </c>
      <c r="B44" t="s">
        <v>65</v>
      </c>
      <c r="C44" t="s">
        <v>154</v>
      </c>
      <c r="D44" t="s">
        <v>153</v>
      </c>
      <c r="E44" s="133">
        <v>45794.36</v>
      </c>
      <c r="F44" t="s">
        <v>229</v>
      </c>
    </row>
    <row r="45" spans="1:6" x14ac:dyDescent="0.25">
      <c r="A45">
        <v>25272</v>
      </c>
      <c r="B45" t="s">
        <v>65</v>
      </c>
      <c r="C45" t="s">
        <v>172</v>
      </c>
      <c r="D45" t="s">
        <v>173</v>
      </c>
      <c r="E45" s="133">
        <v>6344.36</v>
      </c>
      <c r="F45" t="s">
        <v>229</v>
      </c>
    </row>
    <row r="46" spans="1:6" x14ac:dyDescent="0.25">
      <c r="A46">
        <v>25272</v>
      </c>
      <c r="B46" t="s">
        <v>65</v>
      </c>
      <c r="C46" t="s">
        <v>106</v>
      </c>
      <c r="D46" t="s">
        <v>107</v>
      </c>
      <c r="E46" s="133">
        <v>64087.08</v>
      </c>
      <c r="F46" t="s">
        <v>230</v>
      </c>
    </row>
    <row r="47" spans="1:6" x14ac:dyDescent="0.25">
      <c r="A47">
        <v>25272</v>
      </c>
      <c r="B47" t="s">
        <v>65</v>
      </c>
      <c r="C47" t="s">
        <v>177</v>
      </c>
      <c r="D47" t="s">
        <v>178</v>
      </c>
      <c r="E47" s="133">
        <v>668.09</v>
      </c>
      <c r="F47" t="s">
        <v>230</v>
      </c>
    </row>
    <row r="48" spans="1:6" x14ac:dyDescent="0.25">
      <c r="A48">
        <v>25272</v>
      </c>
      <c r="B48" t="s">
        <v>65</v>
      </c>
      <c r="C48" t="s">
        <v>111</v>
      </c>
      <c r="D48" t="s">
        <v>112</v>
      </c>
      <c r="E48" s="133">
        <v>2752.17</v>
      </c>
      <c r="F48" t="s">
        <v>231</v>
      </c>
    </row>
    <row r="49" spans="1:6" x14ac:dyDescent="0.25">
      <c r="A49">
        <v>25272</v>
      </c>
      <c r="B49" t="s">
        <v>65</v>
      </c>
      <c r="C49" t="s">
        <v>116</v>
      </c>
      <c r="D49" t="s">
        <v>115</v>
      </c>
      <c r="E49" s="133">
        <v>10567777.880000001</v>
      </c>
      <c r="F49" t="s">
        <v>232</v>
      </c>
    </row>
    <row r="50" spans="1:6" x14ac:dyDescent="0.25">
      <c r="A50">
        <v>25272</v>
      </c>
      <c r="B50" t="s">
        <v>65</v>
      </c>
      <c r="C50" t="s">
        <v>117</v>
      </c>
      <c r="D50" t="s">
        <v>118</v>
      </c>
      <c r="E50" s="133">
        <v>16285.34</v>
      </c>
      <c r="F50" t="s">
        <v>232</v>
      </c>
    </row>
    <row r="51" spans="1:6" x14ac:dyDescent="0.25">
      <c r="A51">
        <v>25272</v>
      </c>
      <c r="B51" t="s">
        <v>65</v>
      </c>
      <c r="C51" t="s">
        <v>125</v>
      </c>
      <c r="D51" t="s">
        <v>124</v>
      </c>
      <c r="E51" s="133">
        <v>2311.9699999999998</v>
      </c>
      <c r="F51" t="s">
        <v>233</v>
      </c>
    </row>
    <row r="52" spans="1:6" x14ac:dyDescent="0.25">
      <c r="A52">
        <v>25272</v>
      </c>
      <c r="B52" t="s">
        <v>65</v>
      </c>
      <c r="C52" t="s">
        <v>127</v>
      </c>
      <c r="D52" t="s">
        <v>128</v>
      </c>
      <c r="E52" s="133">
        <v>2214.14</v>
      </c>
      <c r="F52" t="s">
        <v>234</v>
      </c>
    </row>
    <row r="53" spans="1:6" x14ac:dyDescent="0.25">
      <c r="A53">
        <v>25272</v>
      </c>
      <c r="B53" t="s">
        <v>65</v>
      </c>
      <c r="C53" t="s">
        <v>129</v>
      </c>
      <c r="D53" t="s">
        <v>130</v>
      </c>
      <c r="E53" s="133">
        <v>41004.42</v>
      </c>
      <c r="F53" t="s">
        <v>234</v>
      </c>
    </row>
    <row r="54" spans="1:6" ht="15.75" thickBot="1" x14ac:dyDescent="0.3">
      <c r="E54" s="134">
        <f>SUM(E44:E53)</f>
        <v>10749239.810000002</v>
      </c>
    </row>
    <row r="55" spans="1:6" x14ac:dyDescent="0.25">
      <c r="E55" s="133"/>
    </row>
    <row r="56" spans="1:6" x14ac:dyDescent="0.25">
      <c r="A56" t="s">
        <v>179</v>
      </c>
      <c r="B56" t="s">
        <v>179</v>
      </c>
      <c r="C56" t="s">
        <v>179</v>
      </c>
      <c r="D56" t="s">
        <v>179</v>
      </c>
      <c r="E56" s="133">
        <f>E39+E41+E54</f>
        <v>15412442.750000002</v>
      </c>
      <c r="F56" t="s">
        <v>213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2"/>
  <sheetViews>
    <sheetView topLeftCell="A16" workbookViewId="0">
      <selection activeCell="E30" sqref="E30"/>
    </sheetView>
  </sheetViews>
  <sheetFormatPr defaultRowHeight="15" x14ac:dyDescent="0.25"/>
  <cols>
    <col min="1" max="1" width="19.85546875" customWidth="1"/>
    <col min="2" max="2" width="15.42578125" bestFit="1" customWidth="1"/>
    <col min="3" max="3" width="21" bestFit="1" customWidth="1"/>
    <col min="4" max="4" width="32.140625" bestFit="1" customWidth="1"/>
    <col min="5" max="5" width="14.5703125" customWidth="1"/>
    <col min="7" max="7" width="22.42578125" customWidth="1"/>
    <col min="8" max="8" width="13.5703125" bestFit="1" customWidth="1"/>
  </cols>
  <sheetData>
    <row r="3" spans="1:9" ht="21" x14ac:dyDescent="0.35">
      <c r="A3" s="132" t="s">
        <v>212</v>
      </c>
    </row>
    <row r="5" spans="1:9" x14ac:dyDescent="0.25">
      <c r="A5" s="4" t="s">
        <v>210</v>
      </c>
    </row>
    <row r="6" spans="1:9" x14ac:dyDescent="0.25">
      <c r="A6" s="4" t="s">
        <v>235</v>
      </c>
    </row>
    <row r="7" spans="1:9" x14ac:dyDescent="0.25">
      <c r="A7" s="135" t="s">
        <v>241</v>
      </c>
      <c r="B7" s="136"/>
      <c r="C7" s="136"/>
    </row>
    <row r="8" spans="1:9" x14ac:dyDescent="0.25">
      <c r="A8" s="4" t="s">
        <v>211</v>
      </c>
    </row>
    <row r="9" spans="1:9" x14ac:dyDescent="0.25">
      <c r="A9" s="4"/>
    </row>
    <row r="10" spans="1:9" x14ac:dyDescent="0.25">
      <c r="A10" s="4" t="s">
        <v>238</v>
      </c>
    </row>
    <row r="11" spans="1:9" x14ac:dyDescent="0.25">
      <c r="A11" s="4" t="s">
        <v>239</v>
      </c>
    </row>
    <row r="12" spans="1:9" x14ac:dyDescent="0.25">
      <c r="A12" s="4" t="s">
        <v>240</v>
      </c>
    </row>
    <row r="14" spans="1:9" x14ac:dyDescent="0.25">
      <c r="A14" s="135" t="s">
        <v>237</v>
      </c>
      <c r="B14" s="136"/>
      <c r="C14" s="136"/>
    </row>
    <row r="15" spans="1:9" x14ac:dyDescent="0.25">
      <c r="A15" s="7"/>
      <c r="B15" s="7"/>
      <c r="C15" s="7"/>
      <c r="D15" s="7"/>
      <c r="E15" s="7"/>
      <c r="H15" s="7"/>
      <c r="I15" s="7"/>
    </row>
    <row r="16" spans="1:9" x14ac:dyDescent="0.25">
      <c r="E16">
        <v>2018</v>
      </c>
    </row>
    <row r="17" spans="1:6" x14ac:dyDescent="0.25">
      <c r="A17" t="s">
        <v>215</v>
      </c>
      <c r="B17" t="s">
        <v>60</v>
      </c>
      <c r="C17" t="s">
        <v>63</v>
      </c>
      <c r="D17" t="s">
        <v>64</v>
      </c>
      <c r="E17" t="s">
        <v>216</v>
      </c>
      <c r="F17" t="s">
        <v>214</v>
      </c>
    </row>
    <row r="18" spans="1:6" x14ac:dyDescent="0.25">
      <c r="A18">
        <v>25272</v>
      </c>
      <c r="B18" t="s">
        <v>65</v>
      </c>
      <c r="C18" t="s">
        <v>137</v>
      </c>
      <c r="D18" t="s">
        <v>138</v>
      </c>
      <c r="E18" s="133">
        <v>29.78</v>
      </c>
      <c r="F18" t="s">
        <v>220</v>
      </c>
    </row>
    <row r="19" spans="1:6" x14ac:dyDescent="0.25">
      <c r="A19">
        <v>25272</v>
      </c>
      <c r="B19" t="s">
        <v>65</v>
      </c>
      <c r="C19" t="s">
        <v>139</v>
      </c>
      <c r="D19" t="s">
        <v>140</v>
      </c>
      <c r="E19" s="133">
        <v>7343.4</v>
      </c>
      <c r="F19" t="s">
        <v>220</v>
      </c>
    </row>
    <row r="20" spans="1:6" x14ac:dyDescent="0.25">
      <c r="A20">
        <v>25272</v>
      </c>
      <c r="B20" t="s">
        <v>65</v>
      </c>
      <c r="C20" t="s">
        <v>141</v>
      </c>
      <c r="D20" t="s">
        <v>142</v>
      </c>
      <c r="E20" s="133">
        <v>501.94</v>
      </c>
      <c r="F20" t="s">
        <v>220</v>
      </c>
    </row>
    <row r="21" spans="1:6" x14ac:dyDescent="0.25">
      <c r="A21">
        <v>25272</v>
      </c>
      <c r="B21" t="s">
        <v>65</v>
      </c>
      <c r="C21" t="s">
        <v>143</v>
      </c>
      <c r="D21" t="s">
        <v>144</v>
      </c>
      <c r="E21" s="133">
        <v>2541.27</v>
      </c>
      <c r="F21" t="s">
        <v>220</v>
      </c>
    </row>
    <row r="22" spans="1:6" x14ac:dyDescent="0.25">
      <c r="A22">
        <v>25272</v>
      </c>
      <c r="B22" t="s">
        <v>65</v>
      </c>
      <c r="C22" t="s">
        <v>79</v>
      </c>
      <c r="D22" t="s">
        <v>80</v>
      </c>
      <c r="E22" s="133">
        <v>7874.61</v>
      </c>
      <c r="F22" t="s">
        <v>224</v>
      </c>
    </row>
    <row r="23" spans="1:6" x14ac:dyDescent="0.25">
      <c r="A23">
        <v>25272</v>
      </c>
      <c r="B23" t="s">
        <v>65</v>
      </c>
      <c r="C23" t="s">
        <v>89</v>
      </c>
      <c r="D23" t="s">
        <v>90</v>
      </c>
      <c r="E23" s="133">
        <v>1192.47</v>
      </c>
      <c r="F23" t="s">
        <v>226</v>
      </c>
    </row>
    <row r="24" spans="1:6" x14ac:dyDescent="0.25">
      <c r="A24">
        <v>25272</v>
      </c>
      <c r="B24" t="s">
        <v>65</v>
      </c>
      <c r="C24" t="s">
        <v>93</v>
      </c>
      <c r="D24" t="s">
        <v>94</v>
      </c>
      <c r="E24" s="133">
        <v>93586.96</v>
      </c>
      <c r="F24" t="s">
        <v>226</v>
      </c>
    </row>
    <row r="25" spans="1:6" x14ac:dyDescent="0.25">
      <c r="A25">
        <v>25272</v>
      </c>
      <c r="B25" t="s">
        <v>65</v>
      </c>
      <c r="C25" t="s">
        <v>95</v>
      </c>
      <c r="D25" t="s">
        <v>96</v>
      </c>
      <c r="E25" s="133">
        <v>1920.8</v>
      </c>
      <c r="F25" t="s">
        <v>226</v>
      </c>
    </row>
    <row r="26" spans="1:6" x14ac:dyDescent="0.25">
      <c r="A26">
        <v>25272</v>
      </c>
      <c r="B26" t="s">
        <v>65</v>
      </c>
      <c r="C26" t="s">
        <v>169</v>
      </c>
      <c r="D26" t="s">
        <v>124</v>
      </c>
      <c r="E26" s="133">
        <v>562.87</v>
      </c>
      <c r="F26" t="s">
        <v>226</v>
      </c>
    </row>
    <row r="27" spans="1:6" x14ac:dyDescent="0.25">
      <c r="A27">
        <v>25272</v>
      </c>
      <c r="B27" t="s">
        <v>65</v>
      </c>
      <c r="C27" t="s">
        <v>170</v>
      </c>
      <c r="D27" t="s">
        <v>171</v>
      </c>
      <c r="E27" s="133">
        <v>880.69</v>
      </c>
      <c r="F27" t="s">
        <v>227</v>
      </c>
    </row>
    <row r="28" spans="1:6" ht="15.75" thickBot="1" x14ac:dyDescent="0.3">
      <c r="E28" s="134">
        <f>SUM(E18:E27)</f>
        <v>116434.79000000001</v>
      </c>
    </row>
    <row r="29" spans="1:6" x14ac:dyDescent="0.25">
      <c r="E29" s="133"/>
    </row>
    <row r="30" spans="1:6" ht="15.75" thickBot="1" x14ac:dyDescent="0.3">
      <c r="A30">
        <v>25272</v>
      </c>
      <c r="B30" t="s">
        <v>65</v>
      </c>
      <c r="C30" t="s">
        <v>103</v>
      </c>
      <c r="D30" t="s">
        <v>104</v>
      </c>
      <c r="E30" s="134">
        <v>694013.36</v>
      </c>
      <c r="F30" t="s">
        <v>228</v>
      </c>
    </row>
    <row r="31" spans="1:6" x14ac:dyDescent="0.25">
      <c r="E31" s="133"/>
    </row>
    <row r="32" spans="1:6" x14ac:dyDescent="0.25">
      <c r="E32" s="133"/>
    </row>
    <row r="33" spans="1:6" x14ac:dyDescent="0.25">
      <c r="A33">
        <v>25272</v>
      </c>
      <c r="B33" t="s">
        <v>65</v>
      </c>
      <c r="C33" t="s">
        <v>154</v>
      </c>
      <c r="D33" t="s">
        <v>153</v>
      </c>
      <c r="E33" s="133">
        <v>340.54</v>
      </c>
      <c r="F33" t="s">
        <v>229</v>
      </c>
    </row>
    <row r="34" spans="1:6" x14ac:dyDescent="0.25">
      <c r="A34">
        <v>25272</v>
      </c>
      <c r="B34" t="s">
        <v>65</v>
      </c>
      <c r="C34" t="s">
        <v>106</v>
      </c>
      <c r="D34" t="s">
        <v>107</v>
      </c>
      <c r="E34" s="133">
        <v>4967.0200000000004</v>
      </c>
      <c r="F34" t="s">
        <v>230</v>
      </c>
    </row>
    <row r="35" spans="1:6" x14ac:dyDescent="0.25">
      <c r="A35">
        <v>25272</v>
      </c>
      <c r="B35" t="s">
        <v>65</v>
      </c>
      <c r="C35" t="s">
        <v>116</v>
      </c>
      <c r="D35" t="s">
        <v>115</v>
      </c>
      <c r="E35" s="133">
        <v>897839</v>
      </c>
      <c r="F35" t="s">
        <v>232</v>
      </c>
    </row>
    <row r="36" spans="1:6" x14ac:dyDescent="0.25">
      <c r="A36">
        <v>25272</v>
      </c>
      <c r="B36" t="s">
        <v>65</v>
      </c>
      <c r="C36" t="s">
        <v>117</v>
      </c>
      <c r="D36" t="s">
        <v>118</v>
      </c>
      <c r="E36" s="133">
        <v>891.3</v>
      </c>
      <c r="F36" t="s">
        <v>232</v>
      </c>
    </row>
    <row r="37" spans="1:6" x14ac:dyDescent="0.25">
      <c r="A37">
        <v>25272</v>
      </c>
      <c r="B37" t="s">
        <v>65</v>
      </c>
      <c r="C37" t="s">
        <v>125</v>
      </c>
      <c r="D37" t="s">
        <v>124</v>
      </c>
      <c r="E37" s="133">
        <v>640.45000000000005</v>
      </c>
      <c r="F37" t="s">
        <v>233</v>
      </c>
    </row>
    <row r="38" spans="1:6" x14ac:dyDescent="0.25">
      <c r="A38">
        <v>25272</v>
      </c>
      <c r="B38" t="s">
        <v>65</v>
      </c>
      <c r="C38" t="s">
        <v>127</v>
      </c>
      <c r="D38" t="s">
        <v>128</v>
      </c>
      <c r="E38" s="133">
        <v>597.51</v>
      </c>
      <c r="F38" t="s">
        <v>234</v>
      </c>
    </row>
    <row r="39" spans="1:6" x14ac:dyDescent="0.25">
      <c r="A39">
        <v>25272</v>
      </c>
      <c r="B39" t="s">
        <v>65</v>
      </c>
      <c r="C39" t="s">
        <v>129</v>
      </c>
      <c r="D39" t="s">
        <v>130</v>
      </c>
      <c r="E39" s="133">
        <v>2335.17</v>
      </c>
      <c r="F39" t="s">
        <v>234</v>
      </c>
    </row>
    <row r="40" spans="1:6" ht="15.75" thickBot="1" x14ac:dyDescent="0.3">
      <c r="E40" s="134">
        <f>SUM(E33:E39)</f>
        <v>907610.99000000011</v>
      </c>
    </row>
    <row r="41" spans="1:6" x14ac:dyDescent="0.25">
      <c r="E41" s="133"/>
    </row>
    <row r="42" spans="1:6" ht="15.75" thickBot="1" x14ac:dyDescent="0.3">
      <c r="A42" t="s">
        <v>179</v>
      </c>
      <c r="B42" t="s">
        <v>179</v>
      </c>
      <c r="C42" t="s">
        <v>179</v>
      </c>
      <c r="D42" t="s">
        <v>179</v>
      </c>
      <c r="E42" s="134">
        <f>E28+E30+E40</f>
        <v>1718059.1400000001</v>
      </c>
      <c r="F42" t="s">
        <v>213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SRM </vt:lpstr>
      <vt:lpstr>Input - Safety Data</vt:lpstr>
      <vt:lpstr>Input - Operational Raw Data</vt:lpstr>
      <vt:lpstr>Output - Safety &amp; Ops</vt:lpstr>
      <vt:lpstr>Cost Savings &amp; Avoidance</vt:lpstr>
      <vt:lpstr>2015 - Wolf Lake</vt:lpstr>
      <vt:lpstr>2016 - Wolf Lake</vt:lpstr>
      <vt:lpstr>2017 - Wolf Lake</vt:lpstr>
      <vt:lpstr>2018 YTD - Wolf Lake</vt:lpstr>
      <vt:lpstr>Spend Chart</vt:lpstr>
      <vt:lpstr>CS and CA Definitions </vt:lpstr>
      <vt:lpstr>Logos</vt:lpstr>
      <vt:lpstr>'SRM '!Print_Area</vt:lpstr>
    </vt:vector>
  </TitlesOfParts>
  <Company>CNRL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Trevan Williams</dc:creator>
  <cp:lastModifiedBy>Trevan Williams</cp:lastModifiedBy>
  <cp:lastPrinted>2018-03-20T14:00:07Z</cp:lastPrinted>
  <dcterms:created xsi:type="dcterms:W3CDTF">2017-09-18T15:26:10Z</dcterms:created>
  <dcterms:modified xsi:type="dcterms:W3CDTF">2018-03-20T15:59:01Z</dcterms:modified>
</cp:coreProperties>
</file>