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anuary 2022 Utilization\"/>
    </mc:Choice>
  </mc:AlternateContent>
  <bookViews>
    <workbookView xWindow="0" yWindow="0" windowWidth="4320" windowHeight="2895" activeTab="1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Sheet1!$A$1:$T$196</definedName>
  </definedNames>
  <calcPr calcId="162913"/>
  <pivotCaches>
    <pivotCache cacheId="1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6" i="1" l="1"/>
  <c r="T116" i="1"/>
  <c r="Q72" i="1" l="1"/>
  <c r="T72" i="1"/>
  <c r="J50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2" i="1"/>
  <c r="I49" i="1" l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/>
  <c r="L73" i="1" s="1"/>
  <c r="F74" i="1"/>
  <c r="J74" i="1" s="1"/>
  <c r="K74" i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F117" i="1"/>
  <c r="K117" i="1"/>
  <c r="L117" i="1" s="1"/>
  <c r="F118" i="1"/>
  <c r="K118" i="1"/>
  <c r="L118" i="1" s="1"/>
  <c r="F119" i="1"/>
  <c r="K119" i="1"/>
  <c r="L119" i="1" s="1"/>
  <c r="F120" i="1"/>
  <c r="K120" i="1"/>
  <c r="L120" i="1" s="1"/>
  <c r="F121" i="1"/>
  <c r="K121" i="1"/>
  <c r="L121" i="1" s="1"/>
  <c r="F122" i="1"/>
  <c r="K122" i="1"/>
  <c r="L122" i="1" s="1"/>
  <c r="F123" i="1"/>
  <c r="K123" i="1"/>
  <c r="L123" i="1" s="1"/>
  <c r="F124" i="1"/>
  <c r="K124" i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K129" i="1"/>
  <c r="L129" i="1" s="1"/>
  <c r="F130" i="1"/>
  <c r="K130" i="1"/>
  <c r="L130" i="1" s="1"/>
  <c r="F131" i="1"/>
  <c r="K131" i="1"/>
  <c r="L131" i="1" s="1"/>
  <c r="F132" i="1"/>
  <c r="K132" i="1"/>
  <c r="L132" i="1" s="1"/>
  <c r="F133" i="1"/>
  <c r="K133" i="1"/>
  <c r="L133" i="1" s="1"/>
  <c r="F134" i="1"/>
  <c r="K134" i="1"/>
  <c r="L134" i="1" s="1"/>
  <c r="F135" i="1"/>
  <c r="K135" i="1"/>
  <c r="L135" i="1" s="1"/>
  <c r="F136" i="1"/>
  <c r="K136" i="1"/>
  <c r="L136" i="1" s="1"/>
  <c r="F137" i="1"/>
  <c r="K137" i="1"/>
  <c r="L137" i="1" s="1"/>
  <c r="F138" i="1"/>
  <c r="K138" i="1"/>
  <c r="L138" i="1" s="1"/>
  <c r="F139" i="1"/>
  <c r="K139" i="1"/>
  <c r="L139" i="1" s="1"/>
  <c r="F140" i="1"/>
  <c r="K140" i="1"/>
  <c r="L140" i="1" s="1"/>
  <c r="F141" i="1"/>
  <c r="K141" i="1"/>
  <c r="L141" i="1" s="1"/>
  <c r="F142" i="1"/>
  <c r="K142" i="1"/>
  <c r="L142" i="1" s="1"/>
  <c r="F143" i="1"/>
  <c r="K143" i="1"/>
  <c r="L143" i="1" s="1"/>
  <c r="F144" i="1"/>
  <c r="K144" i="1"/>
  <c r="L144" i="1" s="1"/>
  <c r="F145" i="1"/>
  <c r="K145" i="1"/>
  <c r="L145" i="1" s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K158" i="1"/>
  <c r="L158" i="1" s="1"/>
  <c r="F159" i="1"/>
  <c r="K159" i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K193" i="1"/>
  <c r="L193" i="1" s="1"/>
  <c r="F194" i="1"/>
  <c r="K194" i="1"/>
  <c r="L194" i="1" s="1"/>
  <c r="F195" i="1"/>
  <c r="K195" i="1"/>
  <c r="L195" i="1" s="1"/>
  <c r="F196" i="1"/>
  <c r="K196" i="1"/>
  <c r="L196" i="1" s="1"/>
</calcChain>
</file>

<file path=xl/sharedStrings.xml><?xml version="1.0" encoding="utf-8"?>
<sst xmlns="http://schemas.openxmlformats.org/spreadsheetml/2006/main" count="702" uniqueCount="153">
  <si>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</si>
  <si>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</si>
  <si>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</si>
  <si>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</si>
  <si>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</si>
  <si>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</si>
  <si>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</si>
  <si>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</si>
  <si>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</si>
  <si>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</si>
  <si>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</si>
  <si>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</si>
  <si>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</si>
  <si>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</si>
  <si>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</si>
  <si>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</si>
  <si>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</si>
  <si>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</si>
  <si>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</si>
  <si>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</si>
  <si>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</si>
  <si>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</si>
  <si>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</si>
  <si>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</si>
  <si>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</si>
  <si>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</si>
  <si>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</si>
  <si>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</si>
  <si>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</si>
  <si>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</si>
  <si>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</si>
  <si>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</si>
  <si>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</si>
  <si>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</si>
  <si>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</si>
  <si>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</si>
  <si>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</si>
  <si>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</si>
  <si>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</si>
  <si>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</si>
  <si>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</si>
  <si>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</si>
  <si>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</si>
  <si>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</si>
  <si>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</si>
  <si>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</si>
  <si>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</si>
  <si>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</si>
  <si>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</si>
  <si>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</si>
  <si>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</si>
  <si>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</si>
  <si>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</si>
  <si>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</si>
  <si>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</si>
  <si>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</si>
  <si>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End of December 31st, 2021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</si>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</sst>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99"/>
      <color rgb="FFFF99FF"/>
      <color rgb="FFFF99CC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tabSelected="1" zoomScale="70" zoomScaleNormal="70" workbookViewId="0">
      <pane ySplit="1" topLeftCell="A68" activePane="bottomLeft" state="frozen"/>
      <selection pane="bottomLeft" activeCell="N90" sqref="N90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8554687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57.42578125" style="3" bestFit="1" customWidth="1"/>
    <col min="15" max="15" width="27.140625" style="3" customWidth="1"/>
    <col min="16" max="16" width="15.7109375" style="3" bestFit="1" customWidth="1"/>
    <col min="17" max="17" width="14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4">
        <v>2022</v>
      </c>
      <c r="B2" s="24">
        <v>1</v>
      </c>
      <c r="C2" s="24" t="s">
        <v>0</v>
      </c>
      <c r="D2" s="24">
        <v>5681394</v>
      </c>
      <c r="E2" s="24">
        <v>88.9</v>
      </c>
      <c r="F2" s="25">
        <f t="shared" ref="F2:F33" si="0">IF($E2=60.3,6.99,IF($E2=73,9.67,IF($E2=88.9,13.84,IF($E2=114.3,17.26,IF($E2=177.8,34.23,IF($E2=244.5,53.57,"ENTER WEIGHT"))))))</f>
        <v>13.84</v>
      </c>
      <c r="G2" s="26" t="s">
        <v>1</v>
      </c>
      <c r="H2" s="24">
        <v>1</v>
      </c>
      <c r="I2" s="24">
        <v>9.6</v>
      </c>
      <c r="J2" s="27">
        <f>IF($E2=60.3,24.27,IF($E2=73,30.27,IF($E2=88.9,42.44,IF(AND($E2=114.3, $F2=17.26),47.83,IF(AND($E2=177.8, $F2=34.23),92.37,IF(AND($E2=244.5,$F2=53.57),144.09,"ENTER WEIGHT"))))))</f>
        <v>42.44</v>
      </c>
      <c r="K2" s="27">
        <f t="shared" ref="K2:K24" si="1">IF(M2="NEW",J2*1,IF(M2="YELLOW",J2*0.75,IF(M2="BLUE",J2*0.5)))</f>
        <v>21.22</v>
      </c>
      <c r="L2" s="28">
        <f t="shared" ref="L2:L24" si="2">I2*K2</f>
        <v>203.71199999999999</v>
      </c>
      <c r="M2" s="24" t="s">
        <v>33</v>
      </c>
      <c r="N2" s="24" t="s">
        <v>39</v>
      </c>
      <c r="O2" s="24" t="s">
        <v>20</v>
      </c>
      <c r="P2" s="24">
        <v>68</v>
      </c>
      <c r="Q2" s="29"/>
    </row>
    <row r="3" spans="1:20" x14ac:dyDescent="0.25">
      <c r="A3" s="24">
        <v>2022</v>
      </c>
      <c r="B3" s="24">
        <v>1</v>
      </c>
      <c r="C3" s="24" t="s">
        <v>0</v>
      </c>
      <c r="D3" s="24">
        <v>5681385</v>
      </c>
      <c r="E3" s="24">
        <v>88.9</v>
      </c>
      <c r="F3" s="25">
        <f t="shared" si="0"/>
        <v>13.84</v>
      </c>
      <c r="G3" s="26" t="s">
        <v>1</v>
      </c>
      <c r="H3" s="24">
        <v>1</v>
      </c>
      <c r="I3" s="24">
        <v>9.6</v>
      </c>
      <c r="J3" s="27">
        <f t="shared" ref="J3:J66" si="3">IF($E3=60.3,24.27,IF($E3=73,30.27,IF($E3=88.9,42.44,IF(AND($E3=114.3, $F3=17.26),47.83,IF(AND($E3=177.8, $F3=34.23),92.37,IF(AND($E3=244.5,$F3=53.57),144.09,"ENTER WEIGHT"))))))</f>
        <v>42.44</v>
      </c>
      <c r="K3" s="27">
        <f t="shared" si="1"/>
        <v>21.22</v>
      </c>
      <c r="L3" s="28">
        <f t="shared" si="2"/>
        <v>203.71199999999999</v>
      </c>
      <c r="M3" s="24" t="s">
        <v>33</v>
      </c>
      <c r="N3" s="24" t="s">
        <v>39</v>
      </c>
      <c r="O3" s="24" t="s">
        <v>20</v>
      </c>
      <c r="P3" s="24">
        <v>68</v>
      </c>
      <c r="Q3" s="29"/>
    </row>
    <row r="4" spans="1:20" x14ac:dyDescent="0.25">
      <c r="A4" s="24">
        <v>2022</v>
      </c>
      <c r="B4" s="24">
        <v>1</v>
      </c>
      <c r="C4" s="24" t="s">
        <v>0</v>
      </c>
      <c r="D4" s="24">
        <v>5681384</v>
      </c>
      <c r="E4" s="24">
        <v>88.9</v>
      </c>
      <c r="F4" s="25">
        <f t="shared" si="0"/>
        <v>13.84</v>
      </c>
      <c r="G4" s="26" t="s">
        <v>1</v>
      </c>
      <c r="H4" s="24">
        <v>10</v>
      </c>
      <c r="I4" s="24">
        <v>96.012299999999996</v>
      </c>
      <c r="J4" s="27">
        <f t="shared" si="3"/>
        <v>42.44</v>
      </c>
      <c r="K4" s="27">
        <f t="shared" si="1"/>
        <v>21.22</v>
      </c>
      <c r="L4" s="28">
        <f t="shared" si="2"/>
        <v>2037.3810059999998</v>
      </c>
      <c r="M4" s="24" t="s">
        <v>33</v>
      </c>
      <c r="N4" s="24" t="s">
        <v>39</v>
      </c>
      <c r="O4" s="24" t="s">
        <v>20</v>
      </c>
      <c r="P4" s="24">
        <v>68</v>
      </c>
      <c r="Q4" s="29"/>
    </row>
    <row r="5" spans="1:20" x14ac:dyDescent="0.25">
      <c r="A5" s="24">
        <v>2022</v>
      </c>
      <c r="B5" s="24">
        <v>1</v>
      </c>
      <c r="C5" s="24" t="s">
        <v>0</v>
      </c>
      <c r="D5" s="24">
        <v>5681393</v>
      </c>
      <c r="E5" s="24">
        <v>88.9</v>
      </c>
      <c r="F5" s="25">
        <f t="shared" si="0"/>
        <v>13.84</v>
      </c>
      <c r="G5" s="26" t="s">
        <v>1</v>
      </c>
      <c r="H5" s="24">
        <v>16</v>
      </c>
      <c r="I5" s="24">
        <v>153.62</v>
      </c>
      <c r="J5" s="27">
        <f t="shared" si="3"/>
        <v>42.44</v>
      </c>
      <c r="K5" s="27">
        <f t="shared" si="1"/>
        <v>21.22</v>
      </c>
      <c r="L5" s="28">
        <f t="shared" si="2"/>
        <v>3259.8163999999997</v>
      </c>
      <c r="M5" s="24" t="s">
        <v>33</v>
      </c>
      <c r="N5" s="24" t="s">
        <v>39</v>
      </c>
      <c r="O5" s="24" t="s">
        <v>20</v>
      </c>
      <c r="P5" s="24">
        <v>68</v>
      </c>
      <c r="Q5" s="29"/>
    </row>
    <row r="6" spans="1:20" x14ac:dyDescent="0.25">
      <c r="A6" s="24">
        <v>2022</v>
      </c>
      <c r="B6" s="24">
        <v>1</v>
      </c>
      <c r="C6" s="24" t="s">
        <v>0</v>
      </c>
      <c r="D6" s="24">
        <v>5681386</v>
      </c>
      <c r="E6" s="24">
        <v>88.9</v>
      </c>
      <c r="F6" s="25">
        <f t="shared" si="0"/>
        <v>13.84</v>
      </c>
      <c r="G6" s="26" t="s">
        <v>1</v>
      </c>
      <c r="H6" s="24">
        <v>21</v>
      </c>
      <c r="I6" s="24">
        <v>201.62540000000001</v>
      </c>
      <c r="J6" s="27">
        <f t="shared" si="3"/>
        <v>42.44</v>
      </c>
      <c r="K6" s="27">
        <f t="shared" si="1"/>
        <v>21.22</v>
      </c>
      <c r="L6" s="28">
        <f t="shared" si="2"/>
        <v>4278.4909880000005</v>
      </c>
      <c r="M6" s="24" t="s">
        <v>33</v>
      </c>
      <c r="N6" s="24" t="s">
        <v>39</v>
      </c>
      <c r="O6" s="24" t="s">
        <v>20</v>
      </c>
      <c r="P6" s="24">
        <v>68</v>
      </c>
      <c r="Q6" s="29"/>
    </row>
    <row r="7" spans="1:20" x14ac:dyDescent="0.25">
      <c r="A7" s="24">
        <v>2022</v>
      </c>
      <c r="B7" s="24">
        <v>1</v>
      </c>
      <c r="C7" s="24" t="s">
        <v>0</v>
      </c>
      <c r="D7" s="24">
        <v>5681387</v>
      </c>
      <c r="E7" s="24">
        <v>88.9</v>
      </c>
      <c r="F7" s="25">
        <f t="shared" si="0"/>
        <v>13.84</v>
      </c>
      <c r="G7" s="26" t="s">
        <v>1</v>
      </c>
      <c r="H7" s="24">
        <v>10</v>
      </c>
      <c r="I7" s="24">
        <v>96.011799999999994</v>
      </c>
      <c r="J7" s="27">
        <f t="shared" si="3"/>
        <v>42.44</v>
      </c>
      <c r="K7" s="27">
        <f t="shared" si="1"/>
        <v>21.22</v>
      </c>
      <c r="L7" s="28">
        <f t="shared" si="2"/>
        <v>2037.3703959999998</v>
      </c>
      <c r="M7" s="24" t="s">
        <v>33</v>
      </c>
      <c r="N7" s="24" t="s">
        <v>39</v>
      </c>
      <c r="O7" s="24" t="s">
        <v>20</v>
      </c>
      <c r="P7" s="24">
        <v>68</v>
      </c>
      <c r="Q7" s="29"/>
    </row>
    <row r="8" spans="1:20" x14ac:dyDescent="0.25">
      <c r="A8" s="24">
        <v>2022</v>
      </c>
      <c r="B8" s="24">
        <v>1</v>
      </c>
      <c r="C8" s="24" t="s">
        <v>0</v>
      </c>
      <c r="D8" s="24">
        <v>5681388</v>
      </c>
      <c r="E8" s="24">
        <v>88.9</v>
      </c>
      <c r="F8" s="25">
        <f t="shared" si="0"/>
        <v>13.84</v>
      </c>
      <c r="G8" s="26" t="s">
        <v>1</v>
      </c>
      <c r="H8" s="24">
        <v>7</v>
      </c>
      <c r="I8" s="24">
        <v>67.208600000000004</v>
      </c>
      <c r="J8" s="27">
        <f t="shared" si="3"/>
        <v>42.44</v>
      </c>
      <c r="K8" s="27">
        <f t="shared" si="1"/>
        <v>21.22</v>
      </c>
      <c r="L8" s="28">
        <f t="shared" si="2"/>
        <v>1426.1664920000001</v>
      </c>
      <c r="M8" s="24" t="s">
        <v>33</v>
      </c>
      <c r="N8" s="24" t="s">
        <v>39</v>
      </c>
      <c r="O8" s="24" t="s">
        <v>20</v>
      </c>
      <c r="P8" s="24">
        <v>68</v>
      </c>
      <c r="Q8" s="29"/>
    </row>
    <row r="9" spans="1:20" x14ac:dyDescent="0.25">
      <c r="A9" s="24">
        <v>2022</v>
      </c>
      <c r="B9" s="24">
        <v>1</v>
      </c>
      <c r="C9" s="24" t="s">
        <v>0</v>
      </c>
      <c r="D9" s="24">
        <v>5681389</v>
      </c>
      <c r="E9" s="24">
        <v>88.9</v>
      </c>
      <c r="F9" s="25">
        <f t="shared" si="0"/>
        <v>13.84</v>
      </c>
      <c r="G9" s="26" t="s">
        <v>1</v>
      </c>
      <c r="H9" s="24">
        <v>9</v>
      </c>
      <c r="I9" s="24">
        <v>86.4114</v>
      </c>
      <c r="J9" s="27">
        <f t="shared" si="3"/>
        <v>42.44</v>
      </c>
      <c r="K9" s="27">
        <f t="shared" si="1"/>
        <v>21.22</v>
      </c>
      <c r="L9" s="28">
        <f t="shared" si="2"/>
        <v>1833.6499079999999</v>
      </c>
      <c r="M9" s="24" t="s">
        <v>33</v>
      </c>
      <c r="N9" s="24" t="s">
        <v>39</v>
      </c>
      <c r="O9" s="24" t="s">
        <v>20</v>
      </c>
      <c r="P9" s="24">
        <v>68</v>
      </c>
      <c r="Q9" s="29"/>
    </row>
    <row r="10" spans="1:20" x14ac:dyDescent="0.25">
      <c r="A10" s="24">
        <v>2022</v>
      </c>
      <c r="B10" s="24">
        <v>1</v>
      </c>
      <c r="C10" s="24" t="s">
        <v>0</v>
      </c>
      <c r="D10" s="24">
        <v>5681390</v>
      </c>
      <c r="E10" s="24">
        <v>88.9</v>
      </c>
      <c r="F10" s="25">
        <f t="shared" si="0"/>
        <v>13.84</v>
      </c>
      <c r="G10" s="26" t="s">
        <v>1</v>
      </c>
      <c r="H10" s="24">
        <v>18</v>
      </c>
      <c r="I10" s="24">
        <v>172.82</v>
      </c>
      <c r="J10" s="27">
        <f t="shared" si="3"/>
        <v>42.44</v>
      </c>
      <c r="K10" s="27">
        <f t="shared" si="1"/>
        <v>21.22</v>
      </c>
      <c r="L10" s="28">
        <f t="shared" si="2"/>
        <v>3667.2403999999997</v>
      </c>
      <c r="M10" s="24" t="s">
        <v>33</v>
      </c>
      <c r="N10" s="24" t="s">
        <v>39</v>
      </c>
      <c r="O10" s="24" t="s">
        <v>20</v>
      </c>
      <c r="P10" s="24">
        <v>68</v>
      </c>
      <c r="Q10" s="29"/>
    </row>
    <row r="11" spans="1:20" x14ac:dyDescent="0.25">
      <c r="A11" s="24">
        <v>2022</v>
      </c>
      <c r="B11" s="24">
        <v>1</v>
      </c>
      <c r="C11" s="24" t="s">
        <v>0</v>
      </c>
      <c r="D11" s="24">
        <v>5681391</v>
      </c>
      <c r="E11" s="24">
        <v>88.9</v>
      </c>
      <c r="F11" s="25">
        <f t="shared" si="0"/>
        <v>13.84</v>
      </c>
      <c r="G11" s="26" t="s">
        <v>1</v>
      </c>
      <c r="H11" s="24">
        <v>1</v>
      </c>
      <c r="I11" s="24">
        <v>9.6013999999999999</v>
      </c>
      <c r="J11" s="27">
        <f t="shared" si="3"/>
        <v>42.44</v>
      </c>
      <c r="K11" s="27">
        <f t="shared" si="1"/>
        <v>21.22</v>
      </c>
      <c r="L11" s="28">
        <f t="shared" si="2"/>
        <v>203.74170799999999</v>
      </c>
      <c r="M11" s="24" t="s">
        <v>33</v>
      </c>
      <c r="N11" s="24" t="s">
        <v>39</v>
      </c>
      <c r="O11" s="24" t="s">
        <v>20</v>
      </c>
      <c r="P11" s="24">
        <v>68</v>
      </c>
      <c r="Q11" s="29"/>
    </row>
    <row r="12" spans="1:20" x14ac:dyDescent="0.25">
      <c r="A12" s="24">
        <v>2022</v>
      </c>
      <c r="B12" s="24">
        <v>1</v>
      </c>
      <c r="C12" s="24" t="s">
        <v>0</v>
      </c>
      <c r="D12" s="24">
        <v>5681392</v>
      </c>
      <c r="E12" s="24">
        <v>88.9</v>
      </c>
      <c r="F12" s="25">
        <f t="shared" si="0"/>
        <v>13.84</v>
      </c>
      <c r="G12" s="26" t="s">
        <v>1</v>
      </c>
      <c r="H12" s="24">
        <v>6</v>
      </c>
      <c r="I12" s="24">
        <v>57.607399999999998</v>
      </c>
      <c r="J12" s="27">
        <f t="shared" si="3"/>
        <v>42.44</v>
      </c>
      <c r="K12" s="27">
        <f t="shared" si="1"/>
        <v>21.22</v>
      </c>
      <c r="L12" s="28">
        <f t="shared" si="2"/>
        <v>1222.4290279999998</v>
      </c>
      <c r="M12" s="24" t="s">
        <v>33</v>
      </c>
      <c r="N12" s="24" t="s">
        <v>39</v>
      </c>
      <c r="O12" s="24" t="s">
        <v>20</v>
      </c>
      <c r="P12" s="24">
        <v>68</v>
      </c>
      <c r="Q12" s="29"/>
    </row>
    <row r="13" spans="1:20" x14ac:dyDescent="0.25">
      <c r="A13" s="24">
        <v>2022</v>
      </c>
      <c r="B13" s="24">
        <v>1</v>
      </c>
      <c r="C13" s="24" t="s">
        <v>0</v>
      </c>
      <c r="D13" s="24">
        <v>5681405</v>
      </c>
      <c r="E13" s="24">
        <v>60.3</v>
      </c>
      <c r="F13" s="25">
        <f t="shared" si="0"/>
        <v>6.99</v>
      </c>
      <c r="G13" s="26" t="s">
        <v>4</v>
      </c>
      <c r="H13" s="24">
        <v>50</v>
      </c>
      <c r="I13" s="24">
        <v>480.06060000000002</v>
      </c>
      <c r="J13" s="27">
        <f t="shared" si="3"/>
        <v>24.27</v>
      </c>
      <c r="K13" s="27">
        <f t="shared" si="1"/>
        <v>18.202500000000001</v>
      </c>
      <c r="L13" s="28">
        <f t="shared" si="2"/>
        <v>8738.3030715000004</v>
      </c>
      <c r="M13" s="24" t="s">
        <v>38</v>
      </c>
      <c r="N13" s="24" t="s">
        <v>57</v>
      </c>
      <c r="O13" s="24" t="s">
        <v>2</v>
      </c>
      <c r="P13" s="24">
        <v>65</v>
      </c>
      <c r="Q13" s="29"/>
    </row>
    <row r="14" spans="1:20" x14ac:dyDescent="0.25">
      <c r="A14" s="24">
        <v>2022</v>
      </c>
      <c r="B14" s="24">
        <v>1</v>
      </c>
      <c r="C14" s="24" t="s">
        <v>0</v>
      </c>
      <c r="D14" s="24">
        <v>5682661</v>
      </c>
      <c r="E14" s="24">
        <v>88.9</v>
      </c>
      <c r="F14" s="25">
        <f t="shared" si="0"/>
        <v>13.84</v>
      </c>
      <c r="G14" s="26" t="s">
        <v>1</v>
      </c>
      <c r="H14" s="24">
        <v>7</v>
      </c>
      <c r="I14" s="24">
        <v>67.207400000000007</v>
      </c>
      <c r="J14" s="27">
        <f t="shared" si="3"/>
        <v>42.44</v>
      </c>
      <c r="K14" s="27">
        <f t="shared" si="1"/>
        <v>31.83</v>
      </c>
      <c r="L14" s="28">
        <f t="shared" si="2"/>
        <v>2139.211542</v>
      </c>
      <c r="M14" s="24" t="s">
        <v>38</v>
      </c>
      <c r="N14" s="24" t="s">
        <v>34</v>
      </c>
      <c r="O14" s="24" t="s">
        <v>35</v>
      </c>
      <c r="P14" s="24">
        <v>31</v>
      </c>
      <c r="Q14" s="29"/>
    </row>
    <row r="15" spans="1:20" x14ac:dyDescent="0.25">
      <c r="A15" s="24">
        <v>2022</v>
      </c>
      <c r="B15" s="24">
        <v>1</v>
      </c>
      <c r="C15" s="24" t="s">
        <v>0</v>
      </c>
      <c r="D15" s="24">
        <v>5682663</v>
      </c>
      <c r="E15" s="24">
        <v>88.9</v>
      </c>
      <c r="F15" s="25">
        <f t="shared" si="0"/>
        <v>13.84</v>
      </c>
      <c r="G15" s="26" t="s">
        <v>1</v>
      </c>
      <c r="H15" s="24">
        <v>71</v>
      </c>
      <c r="I15" s="24">
        <v>681.68039999999996</v>
      </c>
      <c r="J15" s="27">
        <f t="shared" si="3"/>
        <v>42.44</v>
      </c>
      <c r="K15" s="27">
        <f t="shared" si="1"/>
        <v>31.83</v>
      </c>
      <c r="L15" s="28">
        <f t="shared" si="2"/>
        <v>21697.887131999996</v>
      </c>
      <c r="M15" s="24" t="s">
        <v>38</v>
      </c>
      <c r="N15" s="24" t="s">
        <v>34</v>
      </c>
      <c r="O15" s="24" t="s">
        <v>35</v>
      </c>
      <c r="P15" s="24">
        <v>31</v>
      </c>
      <c r="Q15" s="29"/>
    </row>
    <row r="16" spans="1:20" x14ac:dyDescent="0.25">
      <c r="A16" s="24">
        <v>2022</v>
      </c>
      <c r="B16" s="24">
        <v>1</v>
      </c>
      <c r="C16" s="24" t="s">
        <v>0</v>
      </c>
      <c r="D16" s="24">
        <v>5682661</v>
      </c>
      <c r="E16" s="24">
        <v>88.9</v>
      </c>
      <c r="F16" s="25">
        <f t="shared" si="0"/>
        <v>13.84</v>
      </c>
      <c r="G16" s="26" t="s">
        <v>1</v>
      </c>
      <c r="H16" s="24">
        <v>132</v>
      </c>
      <c r="I16" s="24">
        <v>1267.3535999999999</v>
      </c>
      <c r="J16" s="27">
        <f t="shared" si="3"/>
        <v>42.44</v>
      </c>
      <c r="K16" s="27">
        <f t="shared" si="1"/>
        <v>31.83</v>
      </c>
      <c r="L16" s="28">
        <f t="shared" si="2"/>
        <v>40339.865087999999</v>
      </c>
      <c r="M16" s="24" t="s">
        <v>38</v>
      </c>
      <c r="N16" s="24" t="s">
        <v>34</v>
      </c>
      <c r="O16" s="24" t="s">
        <v>35</v>
      </c>
      <c r="P16" s="24">
        <v>31</v>
      </c>
      <c r="Q16" s="29"/>
    </row>
    <row r="17" spans="1:17" x14ac:dyDescent="0.25">
      <c r="A17" s="24">
        <v>2022</v>
      </c>
      <c r="B17" s="24">
        <v>1</v>
      </c>
      <c r="C17" s="24" t="s">
        <v>0</v>
      </c>
      <c r="D17" s="24">
        <v>5683556</v>
      </c>
      <c r="E17" s="24">
        <v>60.3</v>
      </c>
      <c r="F17" s="25">
        <f t="shared" si="0"/>
        <v>6.99</v>
      </c>
      <c r="G17" s="26" t="s">
        <v>4</v>
      </c>
      <c r="H17" s="24">
        <v>39</v>
      </c>
      <c r="I17" s="24">
        <v>374.37</v>
      </c>
      <c r="J17" s="27">
        <f t="shared" si="3"/>
        <v>24.27</v>
      </c>
      <c r="K17" s="27">
        <f t="shared" si="1"/>
        <v>18.202500000000001</v>
      </c>
      <c r="L17" s="28">
        <f t="shared" si="2"/>
        <v>6814.4699250000003</v>
      </c>
      <c r="M17" s="24" t="s">
        <v>38</v>
      </c>
      <c r="N17" s="24" t="s">
        <v>58</v>
      </c>
      <c r="O17" s="24" t="s">
        <v>26</v>
      </c>
      <c r="P17" s="24">
        <v>28</v>
      </c>
      <c r="Q17" s="29"/>
    </row>
    <row r="18" spans="1:17" x14ac:dyDescent="0.25">
      <c r="A18" s="24">
        <v>2022</v>
      </c>
      <c r="B18" s="24">
        <v>1</v>
      </c>
      <c r="C18" s="24" t="s">
        <v>0</v>
      </c>
      <c r="D18" s="24">
        <v>5683555</v>
      </c>
      <c r="E18" s="24">
        <v>60.3</v>
      </c>
      <c r="F18" s="25">
        <f t="shared" si="0"/>
        <v>6.99</v>
      </c>
      <c r="G18" s="26" t="s">
        <v>4</v>
      </c>
      <c r="H18" s="24">
        <v>128</v>
      </c>
      <c r="I18" s="24">
        <v>1200.3</v>
      </c>
      <c r="J18" s="27">
        <f t="shared" si="3"/>
        <v>24.27</v>
      </c>
      <c r="K18" s="27">
        <f t="shared" si="1"/>
        <v>18.202500000000001</v>
      </c>
      <c r="L18" s="28">
        <f t="shared" si="2"/>
        <v>21848.460749999998</v>
      </c>
      <c r="M18" s="24" t="s">
        <v>38</v>
      </c>
      <c r="N18" s="24" t="s">
        <v>58</v>
      </c>
      <c r="O18" s="24" t="s">
        <v>26</v>
      </c>
      <c r="P18" s="24">
        <v>28</v>
      </c>
      <c r="Q18" s="29"/>
    </row>
    <row r="19" spans="1:17" x14ac:dyDescent="0.25">
      <c r="A19" s="24">
        <v>2022</v>
      </c>
      <c r="B19" s="24">
        <v>1</v>
      </c>
      <c r="C19" s="24" t="s">
        <v>0</v>
      </c>
      <c r="D19" s="24">
        <v>5684272</v>
      </c>
      <c r="E19" s="24">
        <v>73</v>
      </c>
      <c r="F19" s="25">
        <f t="shared" si="0"/>
        <v>9.67</v>
      </c>
      <c r="G19" s="26" t="s">
        <v>1</v>
      </c>
      <c r="H19" s="24">
        <v>3</v>
      </c>
      <c r="I19" s="24">
        <v>28.803599999999999</v>
      </c>
      <c r="J19" s="27">
        <f t="shared" si="3"/>
        <v>30.27</v>
      </c>
      <c r="K19" s="27">
        <f t="shared" si="1"/>
        <v>22.702500000000001</v>
      </c>
      <c r="L19" s="28">
        <f t="shared" si="2"/>
        <v>653.91372899999999</v>
      </c>
      <c r="M19" s="24" t="s">
        <v>38</v>
      </c>
      <c r="N19" s="24" t="s">
        <v>59</v>
      </c>
      <c r="O19" s="24" t="s">
        <v>2</v>
      </c>
      <c r="P19" s="24">
        <v>65</v>
      </c>
      <c r="Q19" s="29"/>
    </row>
    <row r="20" spans="1:17" x14ac:dyDescent="0.25">
      <c r="A20" s="24">
        <v>2022</v>
      </c>
      <c r="B20" s="24">
        <v>1</v>
      </c>
      <c r="C20" s="24" t="s">
        <v>0</v>
      </c>
      <c r="D20" s="24">
        <v>5684273</v>
      </c>
      <c r="E20" s="24">
        <v>73</v>
      </c>
      <c r="F20" s="25">
        <f t="shared" si="0"/>
        <v>9.67</v>
      </c>
      <c r="G20" s="26" t="s">
        <v>1</v>
      </c>
      <c r="H20" s="24">
        <v>68</v>
      </c>
      <c r="I20" s="24">
        <v>652.88</v>
      </c>
      <c r="J20" s="27">
        <f t="shared" si="3"/>
        <v>30.27</v>
      </c>
      <c r="K20" s="27">
        <f t="shared" si="1"/>
        <v>22.702500000000001</v>
      </c>
      <c r="L20" s="28">
        <f t="shared" si="2"/>
        <v>14822.0082</v>
      </c>
      <c r="M20" s="24" t="s">
        <v>38</v>
      </c>
      <c r="N20" s="24" t="s">
        <v>59</v>
      </c>
      <c r="O20" s="24" t="s">
        <v>2</v>
      </c>
      <c r="P20" s="24">
        <v>65</v>
      </c>
      <c r="Q20" s="29"/>
    </row>
    <row r="21" spans="1:17" x14ac:dyDescent="0.25">
      <c r="A21" s="24">
        <v>2022</v>
      </c>
      <c r="B21" s="24">
        <v>1</v>
      </c>
      <c r="C21" s="24" t="s">
        <v>0</v>
      </c>
      <c r="D21" s="24">
        <v>5684282</v>
      </c>
      <c r="E21" s="24">
        <v>88.9</v>
      </c>
      <c r="F21" s="25">
        <f t="shared" si="0"/>
        <v>13.84</v>
      </c>
      <c r="G21" s="26" t="s">
        <v>4</v>
      </c>
      <c r="H21" s="24">
        <v>1</v>
      </c>
      <c r="I21" s="24">
        <v>9.6012000000000004</v>
      </c>
      <c r="J21" s="27">
        <f t="shared" si="3"/>
        <v>42.44</v>
      </c>
      <c r="K21" s="27">
        <f t="shared" si="1"/>
        <v>31.83</v>
      </c>
      <c r="L21" s="28">
        <f t="shared" si="2"/>
        <v>305.60619600000001</v>
      </c>
      <c r="M21" s="24" t="s">
        <v>38</v>
      </c>
      <c r="N21" s="24" t="s">
        <v>55</v>
      </c>
      <c r="O21" s="24" t="s">
        <v>2</v>
      </c>
      <c r="P21" s="24">
        <v>65</v>
      </c>
      <c r="Q21" s="29"/>
    </row>
    <row r="22" spans="1:17" x14ac:dyDescent="0.25">
      <c r="A22" s="24">
        <v>2022</v>
      </c>
      <c r="B22" s="24">
        <v>1</v>
      </c>
      <c r="C22" s="24" t="s">
        <v>0</v>
      </c>
      <c r="D22" s="24" t="s">
        <v>72</v>
      </c>
      <c r="E22" s="24">
        <v>60.3</v>
      </c>
      <c r="F22" s="25">
        <f t="shared" si="0"/>
        <v>6.99</v>
      </c>
      <c r="G22" s="26" t="s">
        <v>1</v>
      </c>
      <c r="H22" s="24">
        <v>10</v>
      </c>
      <c r="I22" s="24">
        <f>SUM(H22*9.5)</f>
        <v>95</v>
      </c>
      <c r="J22" s="27">
        <f t="shared" si="3"/>
        <v>24.27</v>
      </c>
      <c r="K22" s="27">
        <f t="shared" si="1"/>
        <v>12.135</v>
      </c>
      <c r="L22" s="28">
        <f t="shared" si="2"/>
        <v>1152.825</v>
      </c>
      <c r="M22" s="24" t="s">
        <v>33</v>
      </c>
      <c r="N22" s="24" t="s">
        <v>68</v>
      </c>
      <c r="O22" s="24" t="s">
        <v>24</v>
      </c>
      <c r="P22" s="24"/>
      <c r="Q22" s="29"/>
    </row>
    <row r="23" spans="1:17" x14ac:dyDescent="0.25">
      <c r="A23" s="24">
        <v>2022</v>
      </c>
      <c r="B23" s="24">
        <v>1</v>
      </c>
      <c r="C23" s="24" t="s">
        <v>0</v>
      </c>
      <c r="D23" s="24" t="s">
        <v>63</v>
      </c>
      <c r="E23" s="24">
        <v>73</v>
      </c>
      <c r="F23" s="25">
        <f t="shared" si="0"/>
        <v>9.67</v>
      </c>
      <c r="G23" s="26" t="s">
        <v>1</v>
      </c>
      <c r="H23" s="24">
        <v>9</v>
      </c>
      <c r="I23" s="24">
        <f t="shared" ref="I23:I49" si="4">SUM(H23*9.5)</f>
        <v>85.5</v>
      </c>
      <c r="J23" s="27">
        <f t="shared" si="3"/>
        <v>30.27</v>
      </c>
      <c r="K23" s="27">
        <f t="shared" si="1"/>
        <v>30.27</v>
      </c>
      <c r="L23" s="28">
        <f t="shared" si="2"/>
        <v>2588.085</v>
      </c>
      <c r="M23" s="24" t="s">
        <v>36</v>
      </c>
      <c r="N23" s="24" t="s">
        <v>69</v>
      </c>
      <c r="O23" s="24" t="s">
        <v>24</v>
      </c>
      <c r="P23" s="24"/>
      <c r="Q23" s="29"/>
    </row>
    <row r="24" spans="1:17" x14ac:dyDescent="0.25">
      <c r="A24" s="24">
        <v>2022</v>
      </c>
      <c r="B24" s="24">
        <v>1</v>
      </c>
      <c r="C24" s="24" t="s">
        <v>0</v>
      </c>
      <c r="D24" s="24" t="s">
        <v>62</v>
      </c>
      <c r="E24" s="24">
        <v>73</v>
      </c>
      <c r="F24" s="25">
        <f t="shared" si="0"/>
        <v>9.67</v>
      </c>
      <c r="G24" s="26" t="s">
        <v>1</v>
      </c>
      <c r="H24" s="24">
        <v>82</v>
      </c>
      <c r="I24" s="24">
        <f t="shared" si="4"/>
        <v>779</v>
      </c>
      <c r="J24" s="27">
        <f t="shared" si="3"/>
        <v>30.27</v>
      </c>
      <c r="K24" s="27">
        <f t="shared" si="1"/>
        <v>22.702500000000001</v>
      </c>
      <c r="L24" s="28">
        <f t="shared" si="2"/>
        <v>17685.247500000001</v>
      </c>
      <c r="M24" s="24" t="s">
        <v>38</v>
      </c>
      <c r="N24" s="24" t="s">
        <v>70</v>
      </c>
      <c r="O24" s="24" t="s">
        <v>24</v>
      </c>
      <c r="P24" s="24"/>
      <c r="Q24" s="29"/>
    </row>
    <row r="25" spans="1:17" x14ac:dyDescent="0.25">
      <c r="A25" s="24">
        <v>2022</v>
      </c>
      <c r="B25" s="24">
        <v>1</v>
      </c>
      <c r="C25" s="24" t="s">
        <v>0</v>
      </c>
      <c r="D25" s="24" t="s">
        <v>61</v>
      </c>
      <c r="E25" s="24">
        <v>73</v>
      </c>
      <c r="F25" s="25">
        <f t="shared" si="0"/>
        <v>9.67</v>
      </c>
      <c r="G25" s="26" t="s">
        <v>1</v>
      </c>
      <c r="H25" s="24">
        <v>2</v>
      </c>
      <c r="I25" s="24">
        <f t="shared" si="4"/>
        <v>19</v>
      </c>
      <c r="J25" s="27">
        <f t="shared" si="3"/>
        <v>30.27</v>
      </c>
      <c r="K25" s="27">
        <f t="shared" ref="K25:K87" si="5">IF(M25="NEW",J25*1,IF(M25="YELLOW",J25*0.75,IF(M25="BLUE",J25*0.5)))</f>
        <v>15.135</v>
      </c>
      <c r="L25" s="28">
        <f t="shared" ref="L25:L87" si="6">I25*K25</f>
        <v>287.565</v>
      </c>
      <c r="M25" s="24" t="s">
        <v>33</v>
      </c>
      <c r="N25" s="24" t="s">
        <v>71</v>
      </c>
      <c r="O25" s="24" t="s">
        <v>24</v>
      </c>
      <c r="P25" s="24"/>
      <c r="Q25" s="29"/>
    </row>
    <row r="26" spans="1:17" x14ac:dyDescent="0.25">
      <c r="A26" s="24">
        <v>2022</v>
      </c>
      <c r="B26" s="24">
        <v>1</v>
      </c>
      <c r="C26" s="24" t="s">
        <v>0</v>
      </c>
      <c r="D26" s="24" t="s">
        <v>60</v>
      </c>
      <c r="E26" s="24">
        <v>73</v>
      </c>
      <c r="F26" s="25">
        <f t="shared" si="0"/>
        <v>9.67</v>
      </c>
      <c r="G26" s="26" t="s">
        <v>1</v>
      </c>
      <c r="H26" s="24">
        <v>85</v>
      </c>
      <c r="I26" s="24">
        <f t="shared" si="4"/>
        <v>807.5</v>
      </c>
      <c r="J26" s="27">
        <f t="shared" si="3"/>
        <v>30.27</v>
      </c>
      <c r="K26" s="27">
        <f t="shared" si="5"/>
        <v>22.702500000000001</v>
      </c>
      <c r="L26" s="28">
        <f t="shared" si="6"/>
        <v>18332.268749999999</v>
      </c>
      <c r="M26" s="24" t="s">
        <v>38</v>
      </c>
      <c r="N26" s="24" t="s">
        <v>67</v>
      </c>
      <c r="O26" s="24" t="s">
        <v>24</v>
      </c>
      <c r="P26" s="24"/>
      <c r="Q26" s="29"/>
    </row>
    <row r="27" spans="1:17" x14ac:dyDescent="0.25">
      <c r="A27" s="24">
        <v>2022</v>
      </c>
      <c r="B27" s="24">
        <v>1</v>
      </c>
      <c r="C27" s="24" t="s">
        <v>0</v>
      </c>
      <c r="D27" s="24" t="s">
        <v>60</v>
      </c>
      <c r="E27" s="24">
        <v>73</v>
      </c>
      <c r="F27" s="25">
        <f t="shared" si="0"/>
        <v>9.67</v>
      </c>
      <c r="G27" s="26" t="s">
        <v>1</v>
      </c>
      <c r="H27" s="24">
        <v>30</v>
      </c>
      <c r="I27" s="24">
        <f t="shared" si="4"/>
        <v>285</v>
      </c>
      <c r="J27" s="27">
        <f t="shared" si="3"/>
        <v>30.27</v>
      </c>
      <c r="K27" s="27">
        <f t="shared" si="5"/>
        <v>15.135</v>
      </c>
      <c r="L27" s="28">
        <f t="shared" si="6"/>
        <v>4313.4750000000004</v>
      </c>
      <c r="M27" s="24" t="s">
        <v>33</v>
      </c>
      <c r="N27" s="24" t="s">
        <v>67</v>
      </c>
      <c r="O27" s="24" t="s">
        <v>24</v>
      </c>
      <c r="P27" s="24"/>
      <c r="Q27" s="29"/>
    </row>
    <row r="28" spans="1:17" x14ac:dyDescent="0.25">
      <c r="A28" s="24">
        <v>2022</v>
      </c>
      <c r="B28" s="24">
        <v>1</v>
      </c>
      <c r="C28" s="24" t="s">
        <v>0</v>
      </c>
      <c r="D28" s="24" t="s">
        <v>21</v>
      </c>
      <c r="E28" s="24">
        <v>73</v>
      </c>
      <c r="F28" s="25">
        <f t="shared" si="0"/>
        <v>9.67</v>
      </c>
      <c r="G28" s="26" t="s">
        <v>1</v>
      </c>
      <c r="H28" s="24">
        <v>42</v>
      </c>
      <c r="I28" s="24">
        <f t="shared" si="4"/>
        <v>399</v>
      </c>
      <c r="J28" s="27">
        <f t="shared" si="3"/>
        <v>30.27</v>
      </c>
      <c r="K28" s="27">
        <f t="shared" si="5"/>
        <v>15.135</v>
      </c>
      <c r="L28" s="28">
        <f t="shared" si="6"/>
        <v>6038.8649999999998</v>
      </c>
      <c r="M28" s="24" t="s">
        <v>33</v>
      </c>
      <c r="N28" s="24" t="s">
        <v>77</v>
      </c>
      <c r="O28" s="24" t="s">
        <v>24</v>
      </c>
      <c r="P28" s="24"/>
      <c r="Q28" s="29"/>
    </row>
    <row r="29" spans="1:17" x14ac:dyDescent="0.25">
      <c r="A29" s="24">
        <v>2022</v>
      </c>
      <c r="B29" s="24">
        <v>1</v>
      </c>
      <c r="C29" s="24" t="s">
        <v>0</v>
      </c>
      <c r="D29" s="24" t="s">
        <v>73</v>
      </c>
      <c r="E29" s="24">
        <v>73</v>
      </c>
      <c r="F29" s="25">
        <f t="shared" si="0"/>
        <v>9.67</v>
      </c>
      <c r="G29" s="26" t="s">
        <v>1</v>
      </c>
      <c r="H29" s="24">
        <v>65</v>
      </c>
      <c r="I29" s="24">
        <f t="shared" si="4"/>
        <v>617.5</v>
      </c>
      <c r="J29" s="27">
        <f t="shared" si="3"/>
        <v>30.27</v>
      </c>
      <c r="K29" s="27">
        <f t="shared" si="5"/>
        <v>22.702500000000001</v>
      </c>
      <c r="L29" s="28">
        <f t="shared" si="6"/>
        <v>14018.793750000001</v>
      </c>
      <c r="M29" s="24" t="s">
        <v>38</v>
      </c>
      <c r="N29" s="24" t="s">
        <v>78</v>
      </c>
      <c r="O29" s="24" t="s">
        <v>24</v>
      </c>
      <c r="P29" s="24"/>
      <c r="Q29" s="29"/>
    </row>
    <row r="30" spans="1:17" x14ac:dyDescent="0.25">
      <c r="A30" s="24">
        <v>2022</v>
      </c>
      <c r="B30" s="24">
        <v>1</v>
      </c>
      <c r="C30" s="24" t="s">
        <v>0</v>
      </c>
      <c r="D30" s="24" t="s">
        <v>73</v>
      </c>
      <c r="E30" s="24">
        <v>88.9</v>
      </c>
      <c r="F30" s="25">
        <f t="shared" si="0"/>
        <v>13.84</v>
      </c>
      <c r="G30" s="26" t="s">
        <v>1</v>
      </c>
      <c r="H30" s="24">
        <v>20</v>
      </c>
      <c r="I30" s="24">
        <f t="shared" si="4"/>
        <v>190</v>
      </c>
      <c r="J30" s="27">
        <f t="shared" si="3"/>
        <v>42.44</v>
      </c>
      <c r="K30" s="27">
        <f t="shared" si="5"/>
        <v>21.22</v>
      </c>
      <c r="L30" s="28">
        <f t="shared" si="6"/>
        <v>4031.7999999999997</v>
      </c>
      <c r="M30" s="24" t="s">
        <v>33</v>
      </c>
      <c r="N30" s="24" t="s">
        <v>79</v>
      </c>
      <c r="O30" s="24" t="s">
        <v>24</v>
      </c>
      <c r="P30" s="24"/>
      <c r="Q30" s="29"/>
    </row>
    <row r="31" spans="1:17" x14ac:dyDescent="0.25">
      <c r="A31" s="24">
        <v>2022</v>
      </c>
      <c r="B31" s="24">
        <v>1</v>
      </c>
      <c r="C31" s="24" t="s">
        <v>0</v>
      </c>
      <c r="D31" s="24" t="s">
        <v>73</v>
      </c>
      <c r="E31" s="24">
        <v>88.9</v>
      </c>
      <c r="F31" s="25">
        <f t="shared" si="0"/>
        <v>13.84</v>
      </c>
      <c r="G31" s="26" t="s">
        <v>1</v>
      </c>
      <c r="H31" s="24">
        <v>9</v>
      </c>
      <c r="I31" s="24">
        <f t="shared" si="4"/>
        <v>85.5</v>
      </c>
      <c r="J31" s="27">
        <f t="shared" si="3"/>
        <v>42.44</v>
      </c>
      <c r="K31" s="27">
        <f t="shared" si="5"/>
        <v>31.83</v>
      </c>
      <c r="L31" s="28">
        <f t="shared" si="6"/>
        <v>2721.4649999999997</v>
      </c>
      <c r="M31" s="24" t="s">
        <v>38</v>
      </c>
      <c r="N31" s="24" t="s">
        <v>79</v>
      </c>
      <c r="O31" s="24" t="s">
        <v>24</v>
      </c>
      <c r="P31" s="24"/>
      <c r="Q31" s="29"/>
    </row>
    <row r="32" spans="1:17" x14ac:dyDescent="0.25">
      <c r="A32" s="24">
        <v>2022</v>
      </c>
      <c r="B32" s="24">
        <v>1</v>
      </c>
      <c r="C32" s="24" t="s">
        <v>0</v>
      </c>
      <c r="D32" s="24" t="s">
        <v>22</v>
      </c>
      <c r="E32" s="24">
        <v>73</v>
      </c>
      <c r="F32" s="25">
        <f t="shared" si="0"/>
        <v>9.67</v>
      </c>
      <c r="G32" s="26" t="s">
        <v>1</v>
      </c>
      <c r="H32" s="24">
        <v>100</v>
      </c>
      <c r="I32" s="24">
        <f t="shared" si="4"/>
        <v>950</v>
      </c>
      <c r="J32" s="27">
        <f t="shared" si="3"/>
        <v>30.27</v>
      </c>
      <c r="K32" s="27">
        <f t="shared" si="5"/>
        <v>22.702500000000001</v>
      </c>
      <c r="L32" s="28">
        <f t="shared" si="6"/>
        <v>21567.375</v>
      </c>
      <c r="M32" s="24" t="s">
        <v>38</v>
      </c>
      <c r="N32" s="24" t="s">
        <v>80</v>
      </c>
      <c r="O32" s="24" t="s">
        <v>24</v>
      </c>
      <c r="P32" s="24"/>
      <c r="Q32" s="29"/>
    </row>
    <row r="33" spans="1:17" x14ac:dyDescent="0.25">
      <c r="A33" s="24">
        <v>2022</v>
      </c>
      <c r="B33" s="24">
        <v>1</v>
      </c>
      <c r="C33" s="24" t="s">
        <v>0</v>
      </c>
      <c r="D33" s="24" t="s">
        <v>74</v>
      </c>
      <c r="E33" s="24">
        <v>73</v>
      </c>
      <c r="F33" s="25">
        <f t="shared" si="0"/>
        <v>9.67</v>
      </c>
      <c r="G33" s="26" t="s">
        <v>1</v>
      </c>
      <c r="H33" s="24">
        <v>8</v>
      </c>
      <c r="I33" s="24">
        <f t="shared" si="4"/>
        <v>76</v>
      </c>
      <c r="J33" s="27">
        <f t="shared" si="3"/>
        <v>30.27</v>
      </c>
      <c r="K33" s="27">
        <f t="shared" si="5"/>
        <v>15.135</v>
      </c>
      <c r="L33" s="28">
        <f t="shared" si="6"/>
        <v>1150.26</v>
      </c>
      <c r="M33" s="24" t="s">
        <v>33</v>
      </c>
      <c r="N33" s="24" t="s">
        <v>81</v>
      </c>
      <c r="O33" s="24" t="s">
        <v>24</v>
      </c>
      <c r="P33" s="24"/>
      <c r="Q33" s="29"/>
    </row>
    <row r="34" spans="1:17" x14ac:dyDescent="0.25">
      <c r="A34" s="24">
        <v>2022</v>
      </c>
      <c r="B34" s="24">
        <v>1</v>
      </c>
      <c r="C34" s="24" t="s">
        <v>0</v>
      </c>
      <c r="D34" s="24" t="s">
        <v>74</v>
      </c>
      <c r="E34" s="24">
        <v>73</v>
      </c>
      <c r="F34" s="25">
        <f t="shared" ref="F34:F96" si="7">IF($E34=60.3,6.99,IF($E34=73,9.67,IF($E34=88.9,13.84,IF($E34=114.3,17.26,IF($E34=177.8,34.23,IF($E34=244.5,53.57,"ENTER WEIGHT"))))))</f>
        <v>9.67</v>
      </c>
      <c r="G34" s="26" t="s">
        <v>1</v>
      </c>
      <c r="H34" s="24">
        <v>40</v>
      </c>
      <c r="I34" s="24">
        <f t="shared" si="4"/>
        <v>380</v>
      </c>
      <c r="J34" s="27">
        <f t="shared" si="3"/>
        <v>30.27</v>
      </c>
      <c r="K34" s="27">
        <f t="shared" si="5"/>
        <v>15.135</v>
      </c>
      <c r="L34" s="28">
        <f t="shared" si="6"/>
        <v>5751.3</v>
      </c>
      <c r="M34" s="24" t="s">
        <v>33</v>
      </c>
      <c r="N34" s="24" t="s">
        <v>81</v>
      </c>
      <c r="O34" s="24" t="s">
        <v>24</v>
      </c>
      <c r="P34" s="24"/>
      <c r="Q34" s="29"/>
    </row>
    <row r="35" spans="1:17" x14ac:dyDescent="0.25">
      <c r="A35" s="24">
        <v>2022</v>
      </c>
      <c r="B35" s="24">
        <v>1</v>
      </c>
      <c r="C35" s="24" t="s">
        <v>0</v>
      </c>
      <c r="D35" s="24" t="s">
        <v>23</v>
      </c>
      <c r="E35" s="24">
        <v>73</v>
      </c>
      <c r="F35" s="25">
        <f t="shared" si="7"/>
        <v>9.67</v>
      </c>
      <c r="G35" s="26" t="s">
        <v>1</v>
      </c>
      <c r="H35" s="24">
        <v>27</v>
      </c>
      <c r="I35" s="24">
        <f t="shared" si="4"/>
        <v>256.5</v>
      </c>
      <c r="J35" s="27">
        <f t="shared" si="3"/>
        <v>30.27</v>
      </c>
      <c r="K35" s="27">
        <f t="shared" si="5"/>
        <v>15.135</v>
      </c>
      <c r="L35" s="28">
        <f t="shared" si="6"/>
        <v>3882.1275000000001</v>
      </c>
      <c r="M35" s="24" t="s">
        <v>33</v>
      </c>
      <c r="N35" s="24" t="s">
        <v>82</v>
      </c>
      <c r="O35" s="24" t="s">
        <v>24</v>
      </c>
      <c r="P35" s="24"/>
      <c r="Q35" s="29"/>
    </row>
    <row r="36" spans="1:17" x14ac:dyDescent="0.25">
      <c r="A36" s="24">
        <v>2022</v>
      </c>
      <c r="B36" s="24">
        <v>1</v>
      </c>
      <c r="C36" s="24" t="s">
        <v>0</v>
      </c>
      <c r="D36" s="24" t="s">
        <v>23</v>
      </c>
      <c r="E36" s="24">
        <v>73</v>
      </c>
      <c r="F36" s="25">
        <f t="shared" si="7"/>
        <v>9.67</v>
      </c>
      <c r="G36" s="26" t="s">
        <v>1</v>
      </c>
      <c r="H36" s="24">
        <v>28</v>
      </c>
      <c r="I36" s="24">
        <f t="shared" si="4"/>
        <v>266</v>
      </c>
      <c r="J36" s="27">
        <f t="shared" si="3"/>
        <v>30.27</v>
      </c>
      <c r="K36" s="27">
        <f t="shared" si="5"/>
        <v>15.135</v>
      </c>
      <c r="L36" s="28">
        <f t="shared" si="6"/>
        <v>4025.91</v>
      </c>
      <c r="M36" s="24" t="s">
        <v>33</v>
      </c>
      <c r="N36" s="24" t="s">
        <v>82</v>
      </c>
      <c r="O36" s="24" t="s">
        <v>24</v>
      </c>
      <c r="P36" s="24"/>
      <c r="Q36" s="29"/>
    </row>
    <row r="37" spans="1:17" x14ac:dyDescent="0.25">
      <c r="A37" s="24">
        <v>2022</v>
      </c>
      <c r="B37" s="24">
        <v>1</v>
      </c>
      <c r="C37" s="24" t="s">
        <v>0</v>
      </c>
      <c r="D37" s="24" t="s">
        <v>75</v>
      </c>
      <c r="E37" s="24">
        <v>73</v>
      </c>
      <c r="F37" s="25">
        <f t="shared" si="7"/>
        <v>9.67</v>
      </c>
      <c r="G37" s="26" t="s">
        <v>1</v>
      </c>
      <c r="H37" s="24">
        <v>9</v>
      </c>
      <c r="I37" s="24">
        <f t="shared" si="4"/>
        <v>85.5</v>
      </c>
      <c r="J37" s="27">
        <f t="shared" si="3"/>
        <v>30.27</v>
      </c>
      <c r="K37" s="27">
        <f t="shared" si="5"/>
        <v>15.135</v>
      </c>
      <c r="L37" s="28">
        <f t="shared" si="6"/>
        <v>1294.0425</v>
      </c>
      <c r="M37" s="24" t="s">
        <v>33</v>
      </c>
      <c r="N37" s="24" t="s">
        <v>83</v>
      </c>
      <c r="O37" s="24" t="s">
        <v>24</v>
      </c>
      <c r="P37" s="24"/>
      <c r="Q37" s="29"/>
    </row>
    <row r="38" spans="1:17" x14ac:dyDescent="0.25">
      <c r="A38" s="24">
        <v>2022</v>
      </c>
      <c r="B38" s="24">
        <v>1</v>
      </c>
      <c r="C38" s="24" t="s">
        <v>0</v>
      </c>
      <c r="D38" s="24" t="s">
        <v>76</v>
      </c>
      <c r="E38" s="24">
        <v>60.3</v>
      </c>
      <c r="F38" s="25">
        <f t="shared" si="7"/>
        <v>6.99</v>
      </c>
      <c r="G38" s="26" t="s">
        <v>1</v>
      </c>
      <c r="H38" s="24">
        <v>116</v>
      </c>
      <c r="I38" s="24">
        <f t="shared" si="4"/>
        <v>1102</v>
      </c>
      <c r="J38" s="27">
        <f t="shared" si="3"/>
        <v>24.27</v>
      </c>
      <c r="K38" s="27">
        <f t="shared" si="5"/>
        <v>12.135</v>
      </c>
      <c r="L38" s="28">
        <f t="shared" si="6"/>
        <v>13372.77</v>
      </c>
      <c r="M38" s="24" t="s">
        <v>33</v>
      </c>
      <c r="N38" s="24" t="s">
        <v>84</v>
      </c>
      <c r="O38" s="24" t="s">
        <v>24</v>
      </c>
      <c r="P38" s="24"/>
      <c r="Q38" s="29"/>
    </row>
    <row r="39" spans="1:17" x14ac:dyDescent="0.25">
      <c r="A39" s="24">
        <v>2022</v>
      </c>
      <c r="B39" s="24">
        <v>1</v>
      </c>
      <c r="C39" s="24" t="s">
        <v>0</v>
      </c>
      <c r="D39" s="24" t="s">
        <v>85</v>
      </c>
      <c r="E39" s="24">
        <v>73</v>
      </c>
      <c r="F39" s="25">
        <f t="shared" si="7"/>
        <v>9.67</v>
      </c>
      <c r="G39" s="26" t="s">
        <v>1</v>
      </c>
      <c r="H39" s="24">
        <v>30</v>
      </c>
      <c r="I39" s="24">
        <f t="shared" si="4"/>
        <v>285</v>
      </c>
      <c r="J39" s="27">
        <f t="shared" si="3"/>
        <v>30.27</v>
      </c>
      <c r="K39" s="27">
        <f t="shared" si="5"/>
        <v>15.135</v>
      </c>
      <c r="L39" s="28">
        <f t="shared" si="6"/>
        <v>4313.4750000000004</v>
      </c>
      <c r="M39" s="24" t="s">
        <v>33</v>
      </c>
      <c r="N39" s="24" t="s">
        <v>88</v>
      </c>
      <c r="O39" s="24" t="s">
        <v>25</v>
      </c>
      <c r="P39" s="24"/>
      <c r="Q39" s="29"/>
    </row>
    <row r="40" spans="1:17" x14ac:dyDescent="0.25">
      <c r="A40" s="24">
        <v>2022</v>
      </c>
      <c r="B40" s="24">
        <v>1</v>
      </c>
      <c r="C40" s="24" t="s">
        <v>0</v>
      </c>
      <c r="D40" s="24" t="s">
        <v>85</v>
      </c>
      <c r="E40" s="24">
        <v>73</v>
      </c>
      <c r="F40" s="25">
        <f t="shared" si="7"/>
        <v>9.67</v>
      </c>
      <c r="G40" s="26" t="s">
        <v>1</v>
      </c>
      <c r="H40" s="24">
        <v>1</v>
      </c>
      <c r="I40" s="24">
        <f t="shared" si="4"/>
        <v>9.5</v>
      </c>
      <c r="J40" s="27">
        <f t="shared" si="3"/>
        <v>30.27</v>
      </c>
      <c r="K40" s="27">
        <f t="shared" si="5"/>
        <v>30.27</v>
      </c>
      <c r="L40" s="28">
        <f t="shared" si="6"/>
        <v>287.565</v>
      </c>
      <c r="M40" s="24" t="s">
        <v>36</v>
      </c>
      <c r="N40" s="24" t="s">
        <v>88</v>
      </c>
      <c r="O40" s="24" t="s">
        <v>25</v>
      </c>
      <c r="P40" s="24"/>
      <c r="Q40" s="29"/>
    </row>
    <row r="41" spans="1:17" x14ac:dyDescent="0.25">
      <c r="A41" s="24">
        <v>2022</v>
      </c>
      <c r="B41" s="24">
        <v>1</v>
      </c>
      <c r="C41" s="24" t="s">
        <v>0</v>
      </c>
      <c r="D41" s="24" t="s">
        <v>86</v>
      </c>
      <c r="E41" s="24">
        <v>60.3</v>
      </c>
      <c r="F41" s="25">
        <f t="shared" si="7"/>
        <v>6.99</v>
      </c>
      <c r="G41" s="26" t="s">
        <v>1</v>
      </c>
      <c r="H41" s="24">
        <v>40</v>
      </c>
      <c r="I41" s="24">
        <f t="shared" si="4"/>
        <v>380</v>
      </c>
      <c r="J41" s="27">
        <f t="shared" si="3"/>
        <v>24.27</v>
      </c>
      <c r="K41" s="27">
        <f t="shared" si="5"/>
        <v>18.202500000000001</v>
      </c>
      <c r="L41" s="28">
        <f t="shared" si="6"/>
        <v>6916.95</v>
      </c>
      <c r="M41" s="24" t="s">
        <v>38</v>
      </c>
      <c r="N41" s="24" t="s">
        <v>89</v>
      </c>
      <c r="O41" s="24" t="s">
        <v>25</v>
      </c>
      <c r="P41" s="24"/>
      <c r="Q41" s="29"/>
    </row>
    <row r="42" spans="1:17" x14ac:dyDescent="0.25">
      <c r="A42" s="24">
        <v>2022</v>
      </c>
      <c r="B42" s="24">
        <v>1</v>
      </c>
      <c r="C42" s="24" t="s">
        <v>0</v>
      </c>
      <c r="D42" s="24" t="s">
        <v>87</v>
      </c>
      <c r="E42" s="24">
        <v>73</v>
      </c>
      <c r="F42" s="25">
        <f t="shared" si="7"/>
        <v>9.67</v>
      </c>
      <c r="G42" s="26" t="s">
        <v>1</v>
      </c>
      <c r="H42" s="24">
        <v>5</v>
      </c>
      <c r="I42" s="24">
        <f t="shared" si="4"/>
        <v>47.5</v>
      </c>
      <c r="J42" s="27">
        <f t="shared" si="3"/>
        <v>30.27</v>
      </c>
      <c r="K42" s="27">
        <f t="shared" si="5"/>
        <v>30.27</v>
      </c>
      <c r="L42" s="28">
        <f t="shared" si="6"/>
        <v>1437.825</v>
      </c>
      <c r="M42" s="24" t="s">
        <v>36</v>
      </c>
      <c r="N42" s="24" t="s">
        <v>90</v>
      </c>
      <c r="O42" s="24" t="s">
        <v>25</v>
      </c>
      <c r="P42" s="24"/>
      <c r="Q42" s="29"/>
    </row>
    <row r="43" spans="1:17" x14ac:dyDescent="0.25">
      <c r="A43" s="24">
        <v>2022</v>
      </c>
      <c r="B43" s="24">
        <v>1</v>
      </c>
      <c r="C43" s="24" t="s">
        <v>0</v>
      </c>
      <c r="D43" s="24" t="s">
        <v>97</v>
      </c>
      <c r="E43" s="24">
        <v>60.3</v>
      </c>
      <c r="F43" s="25">
        <f t="shared" si="7"/>
        <v>6.99</v>
      </c>
      <c r="G43" s="26" t="s">
        <v>1</v>
      </c>
      <c r="H43" s="24">
        <v>55</v>
      </c>
      <c r="I43" s="24">
        <f t="shared" si="4"/>
        <v>522.5</v>
      </c>
      <c r="J43" s="27">
        <f t="shared" si="3"/>
        <v>24.27</v>
      </c>
      <c r="K43" s="27">
        <f t="shared" si="5"/>
        <v>18.202500000000001</v>
      </c>
      <c r="L43" s="28">
        <f t="shared" si="6"/>
        <v>9510.8062499999996</v>
      </c>
      <c r="M43" s="24" t="s">
        <v>38</v>
      </c>
      <c r="N43" s="24" t="s">
        <v>91</v>
      </c>
      <c r="O43" s="24" t="s">
        <v>25</v>
      </c>
      <c r="P43" s="24"/>
      <c r="Q43" s="29"/>
    </row>
    <row r="44" spans="1:17" x14ac:dyDescent="0.25">
      <c r="A44" s="24">
        <v>2022</v>
      </c>
      <c r="B44" s="24">
        <v>1</v>
      </c>
      <c r="C44" s="24" t="s">
        <v>0</v>
      </c>
      <c r="D44" s="24" t="s">
        <v>98</v>
      </c>
      <c r="E44" s="24">
        <v>73</v>
      </c>
      <c r="F44" s="25">
        <f t="shared" si="7"/>
        <v>9.67</v>
      </c>
      <c r="G44" s="26" t="s">
        <v>1</v>
      </c>
      <c r="H44" s="24">
        <v>24</v>
      </c>
      <c r="I44" s="24">
        <f t="shared" si="4"/>
        <v>228</v>
      </c>
      <c r="J44" s="27">
        <f t="shared" si="3"/>
        <v>30.27</v>
      </c>
      <c r="K44" s="27">
        <f t="shared" si="5"/>
        <v>30.27</v>
      </c>
      <c r="L44" s="28">
        <f t="shared" si="6"/>
        <v>6901.5599999999995</v>
      </c>
      <c r="M44" s="24" t="s">
        <v>36</v>
      </c>
      <c r="N44" s="24" t="s">
        <v>92</v>
      </c>
      <c r="O44" s="24" t="s">
        <v>25</v>
      </c>
      <c r="P44" s="24"/>
      <c r="Q44" s="29"/>
    </row>
    <row r="45" spans="1:17" x14ac:dyDescent="0.25">
      <c r="A45" s="24">
        <v>2022</v>
      </c>
      <c r="B45" s="24">
        <v>1</v>
      </c>
      <c r="C45" s="24" t="s">
        <v>0</v>
      </c>
      <c r="D45" s="24" t="s">
        <v>98</v>
      </c>
      <c r="E45" s="24">
        <v>73</v>
      </c>
      <c r="F45" s="25">
        <f t="shared" si="7"/>
        <v>9.67</v>
      </c>
      <c r="G45" s="26" t="s">
        <v>1</v>
      </c>
      <c r="H45" s="24">
        <v>2</v>
      </c>
      <c r="I45" s="24">
        <f t="shared" si="4"/>
        <v>19</v>
      </c>
      <c r="J45" s="27">
        <f t="shared" si="3"/>
        <v>30.27</v>
      </c>
      <c r="K45" s="27">
        <f t="shared" si="5"/>
        <v>22.702500000000001</v>
      </c>
      <c r="L45" s="28">
        <f t="shared" si="6"/>
        <v>431.34750000000003</v>
      </c>
      <c r="M45" s="24" t="s">
        <v>38</v>
      </c>
      <c r="N45" s="24" t="s">
        <v>92</v>
      </c>
      <c r="O45" s="24" t="s">
        <v>25</v>
      </c>
      <c r="P45" s="24"/>
      <c r="Q45" s="29"/>
    </row>
    <row r="46" spans="1:17" x14ac:dyDescent="0.25">
      <c r="A46" s="24">
        <v>2022</v>
      </c>
      <c r="B46" s="24">
        <v>1</v>
      </c>
      <c r="C46" s="24" t="s">
        <v>0</v>
      </c>
      <c r="D46" s="24" t="s">
        <v>99</v>
      </c>
      <c r="E46" s="24">
        <v>73</v>
      </c>
      <c r="F46" s="25">
        <f t="shared" si="7"/>
        <v>9.67</v>
      </c>
      <c r="G46" s="26" t="s">
        <v>1</v>
      </c>
      <c r="H46" s="24">
        <v>12</v>
      </c>
      <c r="I46" s="24">
        <f t="shared" si="4"/>
        <v>114</v>
      </c>
      <c r="J46" s="27">
        <f t="shared" si="3"/>
        <v>30.27</v>
      </c>
      <c r="K46" s="27">
        <f t="shared" si="5"/>
        <v>30.27</v>
      </c>
      <c r="L46" s="28">
        <f t="shared" si="6"/>
        <v>3450.7799999999997</v>
      </c>
      <c r="M46" s="24" t="s">
        <v>36</v>
      </c>
      <c r="N46" s="24" t="s">
        <v>93</v>
      </c>
      <c r="O46" s="24" t="s">
        <v>25</v>
      </c>
      <c r="P46" s="24"/>
      <c r="Q46" s="29"/>
    </row>
    <row r="47" spans="1:17" x14ac:dyDescent="0.25">
      <c r="A47" s="24">
        <v>2022</v>
      </c>
      <c r="B47" s="24">
        <v>1</v>
      </c>
      <c r="C47" s="24" t="s">
        <v>0</v>
      </c>
      <c r="D47" s="24" t="s">
        <v>100</v>
      </c>
      <c r="E47" s="24">
        <v>73</v>
      </c>
      <c r="F47" s="25">
        <f t="shared" si="7"/>
        <v>9.67</v>
      </c>
      <c r="G47" s="26" t="s">
        <v>1</v>
      </c>
      <c r="H47" s="24">
        <v>18</v>
      </c>
      <c r="I47" s="24">
        <f t="shared" si="4"/>
        <v>171</v>
      </c>
      <c r="J47" s="27">
        <f t="shared" si="3"/>
        <v>30.27</v>
      </c>
      <c r="K47" s="27">
        <f t="shared" si="5"/>
        <v>30.27</v>
      </c>
      <c r="L47" s="28">
        <f t="shared" si="6"/>
        <v>5176.17</v>
      </c>
      <c r="M47" s="24" t="s">
        <v>36</v>
      </c>
      <c r="N47" s="24" t="s">
        <v>94</v>
      </c>
      <c r="O47" s="24" t="s">
        <v>25</v>
      </c>
      <c r="P47" s="24"/>
      <c r="Q47" s="29"/>
    </row>
    <row r="48" spans="1:17" x14ac:dyDescent="0.25">
      <c r="A48" s="24">
        <v>2022</v>
      </c>
      <c r="B48" s="24">
        <v>1</v>
      </c>
      <c r="C48" s="24" t="s">
        <v>0</v>
      </c>
      <c r="D48" s="24" t="s">
        <v>101</v>
      </c>
      <c r="E48" s="24">
        <v>73</v>
      </c>
      <c r="F48" s="25">
        <f t="shared" si="7"/>
        <v>9.67</v>
      </c>
      <c r="G48" s="26" t="s">
        <v>1</v>
      </c>
      <c r="H48" s="24">
        <v>59</v>
      </c>
      <c r="I48" s="24">
        <f t="shared" si="4"/>
        <v>560.5</v>
      </c>
      <c r="J48" s="27">
        <f t="shared" si="3"/>
        <v>30.27</v>
      </c>
      <c r="K48" s="27">
        <f t="shared" si="5"/>
        <v>30.27</v>
      </c>
      <c r="L48" s="28">
        <f t="shared" si="6"/>
        <v>16966.334999999999</v>
      </c>
      <c r="M48" s="24" t="s">
        <v>36</v>
      </c>
      <c r="N48" s="24" t="s">
        <v>95</v>
      </c>
      <c r="O48" s="24" t="s">
        <v>25</v>
      </c>
      <c r="P48" s="24"/>
      <c r="Q48" s="29"/>
    </row>
    <row r="49" spans="1:17" x14ac:dyDescent="0.25">
      <c r="A49" s="24">
        <v>2022</v>
      </c>
      <c r="B49" s="24">
        <v>1</v>
      </c>
      <c r="C49" s="24" t="s">
        <v>0</v>
      </c>
      <c r="D49" s="24" t="s">
        <v>102</v>
      </c>
      <c r="E49" s="24">
        <v>73</v>
      </c>
      <c r="F49" s="25">
        <f t="shared" si="7"/>
        <v>9.67</v>
      </c>
      <c r="G49" s="26" t="s">
        <v>1</v>
      </c>
      <c r="H49" s="24">
        <v>45</v>
      </c>
      <c r="I49" s="24">
        <f t="shared" si="4"/>
        <v>427.5</v>
      </c>
      <c r="J49" s="27">
        <f t="shared" si="3"/>
        <v>30.27</v>
      </c>
      <c r="K49" s="27">
        <f t="shared" si="5"/>
        <v>30.27</v>
      </c>
      <c r="L49" s="28">
        <f t="shared" si="6"/>
        <v>12940.424999999999</v>
      </c>
      <c r="M49" s="24" t="s">
        <v>36</v>
      </c>
      <c r="N49" s="24" t="s">
        <v>96</v>
      </c>
      <c r="O49" s="24" t="s">
        <v>25</v>
      </c>
      <c r="P49" s="24"/>
      <c r="Q49" s="29"/>
    </row>
    <row r="50" spans="1:17" x14ac:dyDescent="0.25">
      <c r="A50" s="24">
        <v>2022</v>
      </c>
      <c r="B50" s="24">
        <v>1</v>
      </c>
      <c r="C50" s="24" t="s">
        <v>0</v>
      </c>
      <c r="D50" s="24" t="s">
        <v>103</v>
      </c>
      <c r="E50" s="24">
        <v>60.3</v>
      </c>
      <c r="F50" s="25">
        <f t="shared" si="7"/>
        <v>6.99</v>
      </c>
      <c r="G50" s="26" t="s">
        <v>1</v>
      </c>
      <c r="H50" s="24">
        <v>253</v>
      </c>
      <c r="I50" s="24">
        <v>2387.89</v>
      </c>
      <c r="J50" s="27">
        <f t="shared" si="3"/>
        <v>24.27</v>
      </c>
      <c r="K50" s="27">
        <v>23.2</v>
      </c>
      <c r="L50" s="28">
        <f t="shared" si="6"/>
        <v>55399.047999999995</v>
      </c>
      <c r="M50" s="24" t="s">
        <v>38</v>
      </c>
      <c r="N50" s="24" t="s">
        <v>104</v>
      </c>
      <c r="O50" s="24" t="s">
        <v>32</v>
      </c>
      <c r="P50" s="24"/>
      <c r="Q50" s="29" t="s">
        <v>106</v>
      </c>
    </row>
    <row r="51" spans="1:17" x14ac:dyDescent="0.25">
      <c r="A51" s="24">
        <v>2022</v>
      </c>
      <c r="B51" s="24">
        <v>1</v>
      </c>
      <c r="C51" s="24" t="s">
        <v>0</v>
      </c>
      <c r="D51" s="24" t="s">
        <v>105</v>
      </c>
      <c r="E51" s="24">
        <v>60.3</v>
      </c>
      <c r="F51" s="25">
        <f t="shared" si="7"/>
        <v>6.99</v>
      </c>
      <c r="G51" s="26" t="s">
        <v>1</v>
      </c>
      <c r="H51" s="24">
        <v>244</v>
      </c>
      <c r="I51" s="24">
        <v>2306.9499999999998</v>
      </c>
      <c r="J51" s="27">
        <f t="shared" si="3"/>
        <v>24.27</v>
      </c>
      <c r="K51" s="27">
        <v>23.2</v>
      </c>
      <c r="L51" s="28">
        <f t="shared" si="6"/>
        <v>53521.239999999991</v>
      </c>
      <c r="M51" s="24" t="s">
        <v>38</v>
      </c>
      <c r="N51" s="24" t="s">
        <v>107</v>
      </c>
      <c r="O51" s="24" t="s">
        <v>32</v>
      </c>
      <c r="P51" s="24"/>
      <c r="Q51" s="29" t="s">
        <v>106</v>
      </c>
    </row>
    <row r="52" spans="1:17" x14ac:dyDescent="0.25">
      <c r="A52" s="24">
        <v>2022</v>
      </c>
      <c r="B52" s="24">
        <v>1</v>
      </c>
      <c r="C52" s="24" t="s">
        <v>0</v>
      </c>
      <c r="D52" s="24" t="s">
        <v>108</v>
      </c>
      <c r="E52" s="24">
        <v>60.3</v>
      </c>
      <c r="F52" s="25">
        <f t="shared" si="7"/>
        <v>6.99</v>
      </c>
      <c r="G52" s="26" t="s">
        <v>1</v>
      </c>
      <c r="H52" s="24">
        <v>244</v>
      </c>
      <c r="I52" s="24">
        <v>2311.5100000000002</v>
      </c>
      <c r="J52" s="27">
        <f t="shared" si="3"/>
        <v>24.27</v>
      </c>
      <c r="K52" s="27">
        <v>23.2</v>
      </c>
      <c r="L52" s="28">
        <f t="shared" si="6"/>
        <v>53627.032000000007</v>
      </c>
      <c r="M52" s="24" t="s">
        <v>38</v>
      </c>
      <c r="N52" s="24" t="s">
        <v>109</v>
      </c>
      <c r="O52" s="24" t="s">
        <v>32</v>
      </c>
      <c r="P52" s="24"/>
      <c r="Q52" s="29" t="s">
        <v>106</v>
      </c>
    </row>
    <row r="53" spans="1:17" x14ac:dyDescent="0.25">
      <c r="A53" s="24">
        <v>2022</v>
      </c>
      <c r="B53" s="24">
        <v>1</v>
      </c>
      <c r="C53" s="24" t="s">
        <v>0</v>
      </c>
      <c r="D53" s="24" t="s">
        <v>110</v>
      </c>
      <c r="E53" s="24">
        <v>60.3</v>
      </c>
      <c r="F53" s="25">
        <f t="shared" si="7"/>
        <v>6.99</v>
      </c>
      <c r="G53" s="26" t="s">
        <v>1</v>
      </c>
      <c r="H53" s="24">
        <v>150</v>
      </c>
      <c r="I53" s="24">
        <v>1425</v>
      </c>
      <c r="J53" s="27">
        <f t="shared" si="3"/>
        <v>24.27</v>
      </c>
      <c r="K53" s="27">
        <f t="shared" si="5"/>
        <v>18.202500000000001</v>
      </c>
      <c r="L53" s="28">
        <f t="shared" si="6"/>
        <v>25938.5625</v>
      </c>
      <c r="M53" s="24" t="s">
        <v>38</v>
      </c>
      <c r="N53" s="24" t="s">
        <v>111</v>
      </c>
      <c r="O53" s="24" t="s">
        <v>32</v>
      </c>
      <c r="P53" s="24"/>
      <c r="Q53" s="29"/>
    </row>
    <row r="54" spans="1:17" x14ac:dyDescent="0.25">
      <c r="A54" s="24">
        <v>2022</v>
      </c>
      <c r="B54" s="24">
        <v>1</v>
      </c>
      <c r="C54" s="24" t="s">
        <v>0</v>
      </c>
      <c r="D54" s="24" t="s">
        <v>113</v>
      </c>
      <c r="E54" s="24">
        <v>73</v>
      </c>
      <c r="F54" s="25">
        <f t="shared" si="7"/>
        <v>9.67</v>
      </c>
      <c r="G54" s="26" t="s">
        <v>1</v>
      </c>
      <c r="H54" s="24">
        <v>35</v>
      </c>
      <c r="I54" s="24">
        <v>332.5</v>
      </c>
      <c r="J54" s="27">
        <f t="shared" si="3"/>
        <v>30.27</v>
      </c>
      <c r="K54" s="27">
        <f t="shared" si="5"/>
        <v>22.702500000000001</v>
      </c>
      <c r="L54" s="28">
        <f t="shared" si="6"/>
        <v>7548.5812500000002</v>
      </c>
      <c r="M54" s="24" t="s">
        <v>38</v>
      </c>
      <c r="N54" s="24" t="s">
        <v>112</v>
      </c>
      <c r="O54" s="24" t="s">
        <v>32</v>
      </c>
      <c r="P54" s="24"/>
      <c r="Q54" s="29"/>
    </row>
    <row r="55" spans="1:17" x14ac:dyDescent="0.25">
      <c r="A55" s="24">
        <v>2022</v>
      </c>
      <c r="B55" s="24">
        <v>1</v>
      </c>
      <c r="C55" s="24" t="s">
        <v>0</v>
      </c>
      <c r="D55" s="24" t="s">
        <v>115</v>
      </c>
      <c r="E55" s="24">
        <v>114.3</v>
      </c>
      <c r="F55" s="25">
        <v>22.47</v>
      </c>
      <c r="G55" s="26" t="s">
        <v>4</v>
      </c>
      <c r="H55" s="24">
        <v>340</v>
      </c>
      <c r="I55" s="24">
        <v>4448.3999999999996</v>
      </c>
      <c r="J55" s="27">
        <v>71.010000000000005</v>
      </c>
      <c r="K55" s="27">
        <f t="shared" si="5"/>
        <v>53.257500000000007</v>
      </c>
      <c r="L55" s="28">
        <f t="shared" si="6"/>
        <v>236910.663</v>
      </c>
      <c r="M55" s="24" t="s">
        <v>38</v>
      </c>
      <c r="N55" s="24" t="s">
        <v>114</v>
      </c>
      <c r="O55" s="24" t="s">
        <v>32</v>
      </c>
      <c r="P55" s="24"/>
      <c r="Q55" s="29"/>
    </row>
    <row r="56" spans="1:17" x14ac:dyDescent="0.25">
      <c r="A56" s="24">
        <v>2022</v>
      </c>
      <c r="B56" s="24">
        <v>1</v>
      </c>
      <c r="C56" s="24" t="s">
        <v>0</v>
      </c>
      <c r="D56" s="24" t="s">
        <v>116</v>
      </c>
      <c r="E56" s="24">
        <v>60.3</v>
      </c>
      <c r="F56" s="25">
        <f t="shared" si="7"/>
        <v>6.99</v>
      </c>
      <c r="G56" s="26" t="s">
        <v>1</v>
      </c>
      <c r="H56" s="24">
        <v>42</v>
      </c>
      <c r="I56" s="24">
        <v>398.26</v>
      </c>
      <c r="J56" s="27">
        <f t="shared" si="3"/>
        <v>24.27</v>
      </c>
      <c r="K56" s="27">
        <v>23.2</v>
      </c>
      <c r="L56" s="28">
        <f t="shared" si="6"/>
        <v>9239.6319999999996</v>
      </c>
      <c r="M56" s="24" t="s">
        <v>38</v>
      </c>
      <c r="N56" s="24" t="s">
        <v>117</v>
      </c>
      <c r="O56" s="24" t="s">
        <v>32</v>
      </c>
      <c r="P56" s="24"/>
      <c r="Q56" s="29" t="s">
        <v>106</v>
      </c>
    </row>
    <row r="57" spans="1:17" x14ac:dyDescent="0.25">
      <c r="A57" s="24">
        <v>2022</v>
      </c>
      <c r="B57" s="24">
        <v>1</v>
      </c>
      <c r="C57" s="24" t="s">
        <v>0</v>
      </c>
      <c r="D57" s="24" t="s">
        <v>118</v>
      </c>
      <c r="E57" s="24">
        <v>60.3</v>
      </c>
      <c r="F57" s="25">
        <f t="shared" si="7"/>
        <v>6.99</v>
      </c>
      <c r="G57" s="26" t="s">
        <v>1</v>
      </c>
      <c r="H57" s="24">
        <v>20</v>
      </c>
      <c r="I57" s="24">
        <v>190.25</v>
      </c>
      <c r="J57" s="27">
        <f t="shared" si="3"/>
        <v>24.27</v>
      </c>
      <c r="K57" s="27">
        <f t="shared" si="5"/>
        <v>18.202500000000001</v>
      </c>
      <c r="L57" s="28">
        <f t="shared" si="6"/>
        <v>3463.0256250000002</v>
      </c>
      <c r="M57" s="24" t="s">
        <v>38</v>
      </c>
      <c r="N57" s="24" t="s">
        <v>119</v>
      </c>
      <c r="O57" s="24" t="s">
        <v>32</v>
      </c>
      <c r="P57" s="24"/>
      <c r="Q57" s="29"/>
    </row>
    <row r="58" spans="1:17" x14ac:dyDescent="0.25">
      <c r="A58" s="24">
        <v>2022</v>
      </c>
      <c r="B58" s="24">
        <v>1</v>
      </c>
      <c r="C58" s="24" t="s">
        <v>0</v>
      </c>
      <c r="D58" s="24" t="s">
        <v>121</v>
      </c>
      <c r="E58" s="24">
        <v>60.3</v>
      </c>
      <c r="F58" s="25">
        <f t="shared" si="7"/>
        <v>6.99</v>
      </c>
      <c r="G58" s="26" t="s">
        <v>1</v>
      </c>
      <c r="H58" s="24">
        <v>1309</v>
      </c>
      <c r="I58" s="24">
        <v>12364.53</v>
      </c>
      <c r="J58" s="27">
        <f t="shared" si="3"/>
        <v>24.27</v>
      </c>
      <c r="K58" s="27">
        <v>23.2</v>
      </c>
      <c r="L58" s="28">
        <f t="shared" si="6"/>
        <v>286857.09600000002</v>
      </c>
      <c r="M58" s="24" t="s">
        <v>38</v>
      </c>
      <c r="N58" s="24" t="s">
        <v>120</v>
      </c>
      <c r="O58" s="24" t="s">
        <v>32</v>
      </c>
      <c r="P58" s="24"/>
      <c r="Q58" s="29" t="s">
        <v>106</v>
      </c>
    </row>
    <row r="59" spans="1:17" x14ac:dyDescent="0.25">
      <c r="A59" s="24">
        <v>2022</v>
      </c>
      <c r="B59" s="24">
        <v>1</v>
      </c>
      <c r="C59" s="24" t="s">
        <v>0</v>
      </c>
      <c r="D59" s="24" t="s">
        <v>122</v>
      </c>
      <c r="E59" s="24">
        <v>60.3</v>
      </c>
      <c r="F59" s="25">
        <f t="shared" si="7"/>
        <v>6.99</v>
      </c>
      <c r="G59" s="26" t="s">
        <v>1</v>
      </c>
      <c r="H59" s="24">
        <v>246</v>
      </c>
      <c r="I59" s="24">
        <v>2359.6799999999998</v>
      </c>
      <c r="J59" s="27">
        <f t="shared" si="3"/>
        <v>24.27</v>
      </c>
      <c r="K59" s="27">
        <v>23.2</v>
      </c>
      <c r="L59" s="28">
        <f t="shared" si="6"/>
        <v>54744.575999999994</v>
      </c>
      <c r="M59" s="24" t="s">
        <v>38</v>
      </c>
      <c r="N59" s="24" t="s">
        <v>123</v>
      </c>
      <c r="O59" s="24" t="s">
        <v>32</v>
      </c>
      <c r="P59" s="24"/>
      <c r="Q59" s="29" t="s">
        <v>106</v>
      </c>
    </row>
    <row r="60" spans="1:17" x14ac:dyDescent="0.25">
      <c r="A60" s="24">
        <v>2022</v>
      </c>
      <c r="B60" s="24">
        <v>1</v>
      </c>
      <c r="C60" s="24" t="s">
        <v>0</v>
      </c>
      <c r="D60" s="24" t="s">
        <v>124</v>
      </c>
      <c r="E60" s="24">
        <v>73</v>
      </c>
      <c r="F60" s="25">
        <f t="shared" si="7"/>
        <v>9.67</v>
      </c>
      <c r="G60" s="26" t="s">
        <v>1</v>
      </c>
      <c r="H60" s="24">
        <v>243</v>
      </c>
      <c r="I60" s="24">
        <v>2306.8200000000002</v>
      </c>
      <c r="J60" s="27">
        <f t="shared" si="3"/>
        <v>30.27</v>
      </c>
      <c r="K60" s="27">
        <v>27.7</v>
      </c>
      <c r="L60" s="28">
        <f t="shared" si="6"/>
        <v>63898.914000000004</v>
      </c>
      <c r="M60" s="24" t="s">
        <v>38</v>
      </c>
      <c r="N60" s="24" t="s">
        <v>125</v>
      </c>
      <c r="O60" s="24" t="s">
        <v>32</v>
      </c>
      <c r="P60" s="24"/>
      <c r="Q60" s="29" t="s">
        <v>106</v>
      </c>
    </row>
    <row r="61" spans="1:17" x14ac:dyDescent="0.25">
      <c r="A61" s="24">
        <v>2022</v>
      </c>
      <c r="B61" s="24">
        <v>1</v>
      </c>
      <c r="C61" s="24" t="s">
        <v>0</v>
      </c>
      <c r="D61" s="24" t="s">
        <v>126</v>
      </c>
      <c r="E61" s="24">
        <v>60.3</v>
      </c>
      <c r="F61" s="25">
        <f t="shared" si="7"/>
        <v>6.99</v>
      </c>
      <c r="G61" s="26" t="s">
        <v>1</v>
      </c>
      <c r="H61" s="24">
        <v>255</v>
      </c>
      <c r="I61" s="24">
        <v>2475.5100000000002</v>
      </c>
      <c r="J61" s="27">
        <f t="shared" si="3"/>
        <v>24.27</v>
      </c>
      <c r="K61" s="27">
        <v>23.2</v>
      </c>
      <c r="L61" s="28">
        <f t="shared" si="6"/>
        <v>57431.832000000002</v>
      </c>
      <c r="M61" s="24" t="s">
        <v>38</v>
      </c>
      <c r="N61" s="24" t="s">
        <v>127</v>
      </c>
      <c r="O61" s="24" t="s">
        <v>32</v>
      </c>
      <c r="P61" s="24"/>
      <c r="Q61" s="29" t="s">
        <v>106</v>
      </c>
    </row>
    <row r="62" spans="1:17" x14ac:dyDescent="0.25">
      <c r="A62" s="24">
        <v>2022</v>
      </c>
      <c r="B62" s="24">
        <v>1</v>
      </c>
      <c r="C62" s="24" t="s">
        <v>0</v>
      </c>
      <c r="D62" s="24" t="s">
        <v>129</v>
      </c>
      <c r="E62" s="24">
        <v>60.3</v>
      </c>
      <c r="F62" s="25">
        <f t="shared" si="7"/>
        <v>6.99</v>
      </c>
      <c r="G62" s="26" t="s">
        <v>1</v>
      </c>
      <c r="H62" s="24">
        <v>28</v>
      </c>
      <c r="I62" s="24">
        <v>266.93</v>
      </c>
      <c r="J62" s="27">
        <f t="shared" si="3"/>
        <v>24.27</v>
      </c>
      <c r="K62" s="27">
        <f t="shared" si="5"/>
        <v>18.202500000000001</v>
      </c>
      <c r="L62" s="28">
        <f t="shared" si="6"/>
        <v>4858.7933250000006</v>
      </c>
      <c r="M62" s="24" t="s">
        <v>38</v>
      </c>
      <c r="N62" s="24" t="s">
        <v>128</v>
      </c>
      <c r="O62" s="24" t="s">
        <v>32</v>
      </c>
      <c r="P62" s="24"/>
      <c r="Q62" s="29"/>
    </row>
    <row r="63" spans="1:17" x14ac:dyDescent="0.25">
      <c r="A63" s="24">
        <v>2022</v>
      </c>
      <c r="B63" s="24">
        <v>1</v>
      </c>
      <c r="C63" s="24" t="s">
        <v>0</v>
      </c>
      <c r="D63" s="24" t="s">
        <v>130</v>
      </c>
      <c r="E63" s="24">
        <v>60.3</v>
      </c>
      <c r="F63" s="25">
        <f t="shared" si="7"/>
        <v>6.99</v>
      </c>
      <c r="G63" s="26" t="s">
        <v>1</v>
      </c>
      <c r="H63" s="24">
        <v>12</v>
      </c>
      <c r="I63" s="24">
        <v>114.42</v>
      </c>
      <c r="J63" s="27">
        <f t="shared" si="3"/>
        <v>24.27</v>
      </c>
      <c r="K63" s="27">
        <f t="shared" si="5"/>
        <v>18.202500000000001</v>
      </c>
      <c r="L63" s="28">
        <f t="shared" si="6"/>
        <v>2082.7300500000001</v>
      </c>
      <c r="M63" s="24" t="s">
        <v>38</v>
      </c>
      <c r="N63" s="24" t="s">
        <v>131</v>
      </c>
      <c r="O63" s="24" t="s">
        <v>32</v>
      </c>
      <c r="P63" s="24"/>
      <c r="Q63" s="29"/>
    </row>
    <row r="64" spans="1:17" x14ac:dyDescent="0.25">
      <c r="A64" s="24">
        <v>2022</v>
      </c>
      <c r="B64" s="24">
        <v>1</v>
      </c>
      <c r="C64" s="24" t="s">
        <v>0</v>
      </c>
      <c r="D64" s="24" t="s">
        <v>133</v>
      </c>
      <c r="E64" s="24">
        <v>60.3</v>
      </c>
      <c r="F64" s="25">
        <f t="shared" si="7"/>
        <v>6.99</v>
      </c>
      <c r="G64" s="26" t="s">
        <v>1</v>
      </c>
      <c r="H64" s="24">
        <v>91</v>
      </c>
      <c r="I64" s="24">
        <v>856.07</v>
      </c>
      <c r="J64" s="27">
        <f t="shared" si="3"/>
        <v>24.27</v>
      </c>
      <c r="K64" s="27">
        <f t="shared" si="5"/>
        <v>18.202500000000001</v>
      </c>
      <c r="L64" s="28">
        <f t="shared" si="6"/>
        <v>15582.614175000001</v>
      </c>
      <c r="M64" s="24" t="s">
        <v>38</v>
      </c>
      <c r="N64" s="24" t="s">
        <v>132</v>
      </c>
      <c r="O64" s="24" t="s">
        <v>32</v>
      </c>
      <c r="P64" s="24"/>
      <c r="Q64" s="29"/>
    </row>
    <row r="65" spans="1:20" x14ac:dyDescent="0.25">
      <c r="A65" s="24">
        <v>2022</v>
      </c>
      <c r="B65" s="24">
        <v>1</v>
      </c>
      <c r="C65" s="24" t="s">
        <v>0</v>
      </c>
      <c r="D65" s="24" t="s">
        <v>135</v>
      </c>
      <c r="E65" s="24">
        <v>60.3</v>
      </c>
      <c r="F65" s="25">
        <f t="shared" si="7"/>
        <v>6.99</v>
      </c>
      <c r="G65" s="26" t="s">
        <v>1</v>
      </c>
      <c r="H65" s="24">
        <v>53</v>
      </c>
      <c r="I65" s="24">
        <v>503.38</v>
      </c>
      <c r="J65" s="27">
        <f t="shared" si="3"/>
        <v>24.27</v>
      </c>
      <c r="K65" s="27">
        <f t="shared" si="5"/>
        <v>18.202500000000001</v>
      </c>
      <c r="L65" s="28">
        <f t="shared" si="6"/>
        <v>9162.7744500000008</v>
      </c>
      <c r="M65" s="24" t="s">
        <v>38</v>
      </c>
      <c r="N65" s="24" t="s">
        <v>134</v>
      </c>
      <c r="O65" s="24" t="s">
        <v>32</v>
      </c>
      <c r="P65" s="24"/>
      <c r="Q65" s="29"/>
    </row>
    <row r="66" spans="1:20" x14ac:dyDescent="0.25">
      <c r="A66" s="24">
        <v>2022</v>
      </c>
      <c r="B66" s="24">
        <v>1</v>
      </c>
      <c r="C66" s="24" t="s">
        <v>0</v>
      </c>
      <c r="D66" s="24" t="s">
        <v>137</v>
      </c>
      <c r="E66" s="24">
        <v>60.3</v>
      </c>
      <c r="F66" s="25">
        <f t="shared" si="7"/>
        <v>6.99</v>
      </c>
      <c r="G66" s="26" t="s">
        <v>1</v>
      </c>
      <c r="H66" s="24">
        <v>117</v>
      </c>
      <c r="I66" s="24">
        <v>1104.43</v>
      </c>
      <c r="J66" s="27">
        <f t="shared" si="3"/>
        <v>24.27</v>
      </c>
      <c r="K66" s="27">
        <f t="shared" si="5"/>
        <v>18.202500000000001</v>
      </c>
      <c r="L66" s="28">
        <f t="shared" si="6"/>
        <v>20103.387075000002</v>
      </c>
      <c r="M66" s="24" t="s">
        <v>38</v>
      </c>
      <c r="N66" s="24" t="s">
        <v>136</v>
      </c>
      <c r="O66" s="24" t="s">
        <v>32</v>
      </c>
      <c r="P66" s="24"/>
      <c r="Q66" s="29"/>
    </row>
    <row r="67" spans="1:20" x14ac:dyDescent="0.25">
      <c r="A67" s="24">
        <v>2022</v>
      </c>
      <c r="B67" s="24">
        <v>1</v>
      </c>
      <c r="C67" s="24" t="s">
        <v>0</v>
      </c>
      <c r="D67" s="24" t="s">
        <v>139</v>
      </c>
      <c r="E67" s="24">
        <v>60.3</v>
      </c>
      <c r="F67" s="25">
        <f t="shared" si="7"/>
        <v>6.99</v>
      </c>
      <c r="G67" s="26" t="s">
        <v>1</v>
      </c>
      <c r="H67" s="24">
        <v>150</v>
      </c>
      <c r="I67" s="24">
        <v>1405.74</v>
      </c>
      <c r="J67" s="27">
        <f t="shared" ref="J67:J130" si="8">IF($E67=60.3,24.27,IF($E67=73,30.27,IF($E67=88.9,42.44,IF(AND($E67=114.3, $F67=17.26),47.83,IF(AND($E67=177.8, $F67=34.23),92.37,IF(AND($E67=244.5,$F67=53.57),144.09,"ENTER WEIGHT"))))))</f>
        <v>24.27</v>
      </c>
      <c r="K67" s="27">
        <f t="shared" si="5"/>
        <v>18.202500000000001</v>
      </c>
      <c r="L67" s="28">
        <f t="shared" si="6"/>
        <v>25587.982350000002</v>
      </c>
      <c r="M67" s="24" t="s">
        <v>38</v>
      </c>
      <c r="N67" s="24" t="s">
        <v>138</v>
      </c>
      <c r="O67" s="24" t="s">
        <v>32</v>
      </c>
      <c r="P67" s="24"/>
      <c r="Q67" s="29"/>
    </row>
    <row r="68" spans="1:20" x14ac:dyDescent="0.25">
      <c r="A68" s="24">
        <v>2022</v>
      </c>
      <c r="B68" s="24">
        <v>1</v>
      </c>
      <c r="C68" s="24" t="s">
        <v>0</v>
      </c>
      <c r="D68" s="24" t="s">
        <v>141</v>
      </c>
      <c r="E68" s="24">
        <v>73</v>
      </c>
      <c r="F68" s="25">
        <f t="shared" si="7"/>
        <v>9.67</v>
      </c>
      <c r="G68" s="26" t="s">
        <v>1</v>
      </c>
      <c r="H68" s="24">
        <v>70</v>
      </c>
      <c r="I68" s="24">
        <v>660.74</v>
      </c>
      <c r="J68" s="27">
        <f t="shared" si="8"/>
        <v>30.27</v>
      </c>
      <c r="K68" s="27">
        <v>27.7</v>
      </c>
      <c r="L68" s="28">
        <f t="shared" si="6"/>
        <v>18302.498</v>
      </c>
      <c r="M68" s="24" t="s">
        <v>38</v>
      </c>
      <c r="N68" s="24" t="s">
        <v>140</v>
      </c>
      <c r="O68" s="24" t="s">
        <v>32</v>
      </c>
      <c r="P68" s="24"/>
      <c r="Q68" s="29" t="s">
        <v>106</v>
      </c>
    </row>
    <row r="69" spans="1:20" x14ac:dyDescent="0.25">
      <c r="A69" s="24">
        <v>2022</v>
      </c>
      <c r="B69" s="24">
        <v>1</v>
      </c>
      <c r="C69" s="24" t="s">
        <v>0</v>
      </c>
      <c r="D69" s="24" t="s">
        <v>143</v>
      </c>
      <c r="E69" s="24">
        <v>73</v>
      </c>
      <c r="F69" s="25">
        <f t="shared" si="7"/>
        <v>9.67</v>
      </c>
      <c r="G69" s="26" t="s">
        <v>1</v>
      </c>
      <c r="H69" s="24">
        <v>47</v>
      </c>
      <c r="I69" s="24">
        <v>451.86</v>
      </c>
      <c r="J69" s="27">
        <f t="shared" si="8"/>
        <v>30.27</v>
      </c>
      <c r="K69" s="27">
        <f t="shared" si="5"/>
        <v>22.702500000000001</v>
      </c>
      <c r="L69" s="28">
        <f t="shared" si="6"/>
        <v>10258.351650000001</v>
      </c>
      <c r="M69" s="24" t="s">
        <v>38</v>
      </c>
      <c r="N69" s="24" t="s">
        <v>142</v>
      </c>
      <c r="O69" s="24" t="s">
        <v>32</v>
      </c>
      <c r="P69" s="24"/>
      <c r="Q69" s="29"/>
    </row>
    <row r="70" spans="1:20" x14ac:dyDescent="0.25">
      <c r="A70" s="24">
        <v>2022</v>
      </c>
      <c r="B70" s="24">
        <v>1</v>
      </c>
      <c r="C70" s="24" t="s">
        <v>0</v>
      </c>
      <c r="D70" s="24" t="s">
        <v>144</v>
      </c>
      <c r="E70" s="24">
        <v>60.3</v>
      </c>
      <c r="F70" s="25">
        <f t="shared" si="7"/>
        <v>6.99</v>
      </c>
      <c r="G70" s="26" t="s">
        <v>1</v>
      </c>
      <c r="H70" s="24">
        <v>110</v>
      </c>
      <c r="I70" s="24">
        <v>1061.07</v>
      </c>
      <c r="J70" s="27">
        <f t="shared" si="8"/>
        <v>24.27</v>
      </c>
      <c r="K70" s="27">
        <f t="shared" si="5"/>
        <v>18.202500000000001</v>
      </c>
      <c r="L70" s="28">
        <f t="shared" si="6"/>
        <v>19314.126675</v>
      </c>
      <c r="M70" s="24" t="s">
        <v>38</v>
      </c>
      <c r="N70" s="24" t="s">
        <v>53</v>
      </c>
      <c r="O70" s="24" t="s">
        <v>32</v>
      </c>
      <c r="P70" s="24"/>
      <c r="Q70" s="29"/>
    </row>
    <row r="71" spans="1:20" x14ac:dyDescent="0.25">
      <c r="A71" s="24">
        <v>2022</v>
      </c>
      <c r="B71" s="24">
        <v>1</v>
      </c>
      <c r="C71" s="24" t="s">
        <v>0</v>
      </c>
      <c r="D71" s="24" t="s">
        <v>146</v>
      </c>
      <c r="E71" s="24">
        <v>60.3</v>
      </c>
      <c r="F71" s="25">
        <f t="shared" si="7"/>
        <v>6.99</v>
      </c>
      <c r="G71" s="26" t="s">
        <v>1</v>
      </c>
      <c r="H71" s="24">
        <v>60</v>
      </c>
      <c r="I71" s="24">
        <v>580.85</v>
      </c>
      <c r="J71" s="27">
        <f t="shared" si="8"/>
        <v>24.27</v>
      </c>
      <c r="K71" s="27">
        <f t="shared" si="5"/>
        <v>18.202500000000001</v>
      </c>
      <c r="L71" s="28">
        <f t="shared" si="6"/>
        <v>10572.922125000001</v>
      </c>
      <c r="M71" s="24" t="s">
        <v>38</v>
      </c>
      <c r="N71" s="24" t="s">
        <v>145</v>
      </c>
      <c r="O71" s="24" t="s">
        <v>32</v>
      </c>
      <c r="P71" s="24"/>
      <c r="Q71" s="29"/>
      <c r="R71" s="24"/>
      <c r="S71" s="24" t="s">
        <v>27</v>
      </c>
      <c r="T71" s="29">
        <v>0</v>
      </c>
    </row>
    <row r="72" spans="1:20" x14ac:dyDescent="0.25">
      <c r="A72" s="24">
        <v>2022</v>
      </c>
      <c r="B72" s="24">
        <v>1</v>
      </c>
      <c r="C72" s="24" t="s">
        <v>0</v>
      </c>
      <c r="D72" s="24" t="s">
        <v>147</v>
      </c>
      <c r="E72" s="24">
        <v>60.3</v>
      </c>
      <c r="F72" s="25">
        <f t="shared" si="7"/>
        <v>6.99</v>
      </c>
      <c r="G72" s="26" t="s">
        <v>1</v>
      </c>
      <c r="H72" s="24">
        <v>20</v>
      </c>
      <c r="I72" s="24">
        <v>192.18</v>
      </c>
      <c r="J72" s="27">
        <f t="shared" si="8"/>
        <v>24.27</v>
      </c>
      <c r="K72" s="27">
        <f t="shared" si="5"/>
        <v>18.202500000000001</v>
      </c>
      <c r="L72" s="28">
        <f t="shared" si="6"/>
        <v>3498.1564500000004</v>
      </c>
      <c r="M72" s="24" t="s">
        <v>38</v>
      </c>
      <c r="N72" s="24" t="s">
        <v>145</v>
      </c>
      <c r="O72" s="24" t="s">
        <v>32</v>
      </c>
      <c r="P72" s="24"/>
      <c r="Q72" s="29">
        <f>SUM(L2:L72)</f>
        <v>1376185.3884094998</v>
      </c>
      <c r="R72" s="24" t="s">
        <v>56</v>
      </c>
      <c r="S72" s="24" t="s">
        <v>28</v>
      </c>
      <c r="T72" s="29">
        <f>T71+Q72</f>
        <v>1376185.3884094998</v>
      </c>
    </row>
    <row r="73" spans="1:20" x14ac:dyDescent="0.25">
      <c r="A73" s="34">
        <v>2022</v>
      </c>
      <c r="B73" s="34">
        <v>2</v>
      </c>
      <c r="C73" s="34" t="s">
        <v>0</v>
      </c>
      <c r="D73" s="34">
        <v>5684520</v>
      </c>
      <c r="E73" s="34">
        <v>60.3</v>
      </c>
      <c r="F73" s="35">
        <f t="shared" si="7"/>
        <v>6.99</v>
      </c>
      <c r="G73" s="36" t="s">
        <v>1</v>
      </c>
      <c r="H73" s="34">
        <v>1</v>
      </c>
      <c r="I73" s="34">
        <v>9.6</v>
      </c>
      <c r="J73" s="37">
        <f t="shared" si="8"/>
        <v>24.27</v>
      </c>
      <c r="K73" s="37">
        <f t="shared" si="5"/>
        <v>12.135</v>
      </c>
      <c r="L73" s="38">
        <f t="shared" si="6"/>
        <v>116.496</v>
      </c>
      <c r="M73" s="34" t="s">
        <v>33</v>
      </c>
      <c r="N73" s="34" t="s">
        <v>148</v>
      </c>
      <c r="O73" s="34" t="s">
        <v>35</v>
      </c>
      <c r="P73" s="34">
        <v>31</v>
      </c>
      <c r="Q73" s="33"/>
    </row>
    <row r="74" spans="1:20" x14ac:dyDescent="0.25">
      <c r="A74" s="34">
        <v>2022</v>
      </c>
      <c r="B74" s="34">
        <v>2</v>
      </c>
      <c r="C74" s="34" t="s">
        <v>0</v>
      </c>
      <c r="D74" s="34">
        <v>5684521</v>
      </c>
      <c r="E74" s="34">
        <v>60.3</v>
      </c>
      <c r="F74" s="35">
        <f t="shared" si="7"/>
        <v>6.99</v>
      </c>
      <c r="G74" s="36" t="s">
        <v>1</v>
      </c>
      <c r="H74" s="34">
        <v>1</v>
      </c>
      <c r="I74" s="34">
        <v>9.6</v>
      </c>
      <c r="J74" s="37">
        <f t="shared" si="8"/>
        <v>24.27</v>
      </c>
      <c r="K74" s="37">
        <f t="shared" si="5"/>
        <v>12.135</v>
      </c>
      <c r="L74" s="38">
        <f t="shared" si="6"/>
        <v>116.496</v>
      </c>
      <c r="M74" s="34" t="s">
        <v>33</v>
      </c>
      <c r="N74" s="34" t="s">
        <v>148</v>
      </c>
      <c r="O74" s="34" t="s">
        <v>35</v>
      </c>
      <c r="P74" s="34">
        <v>31</v>
      </c>
      <c r="Q74" s="33"/>
    </row>
    <row r="75" spans="1:20" x14ac:dyDescent="0.25">
      <c r="A75" s="34">
        <v>2022</v>
      </c>
      <c r="B75" s="34">
        <v>2</v>
      </c>
      <c r="C75" s="34" t="s">
        <v>0</v>
      </c>
      <c r="D75" s="34">
        <v>5684522</v>
      </c>
      <c r="E75" s="34">
        <v>60.3</v>
      </c>
      <c r="F75" s="35">
        <f t="shared" si="7"/>
        <v>6.99</v>
      </c>
      <c r="G75" s="36" t="s">
        <v>1</v>
      </c>
      <c r="H75" s="34">
        <v>1</v>
      </c>
      <c r="I75" s="34">
        <v>9.6</v>
      </c>
      <c r="J75" s="37">
        <f t="shared" si="8"/>
        <v>24.27</v>
      </c>
      <c r="K75" s="37">
        <f t="shared" si="5"/>
        <v>12.135</v>
      </c>
      <c r="L75" s="38">
        <f t="shared" si="6"/>
        <v>116.496</v>
      </c>
      <c r="M75" s="34" t="s">
        <v>33</v>
      </c>
      <c r="N75" s="34" t="s">
        <v>148</v>
      </c>
      <c r="O75" s="34" t="s">
        <v>35</v>
      </c>
      <c r="P75" s="34">
        <v>31</v>
      </c>
      <c r="Q75" s="33"/>
    </row>
    <row r="76" spans="1:20" x14ac:dyDescent="0.25">
      <c r="A76" s="34">
        <v>2022</v>
      </c>
      <c r="B76" s="34">
        <v>2</v>
      </c>
      <c r="C76" s="34" t="s">
        <v>0</v>
      </c>
      <c r="D76" s="34">
        <v>5685013</v>
      </c>
      <c r="E76" s="34">
        <v>73</v>
      </c>
      <c r="F76" s="35">
        <f t="shared" si="7"/>
        <v>9.67</v>
      </c>
      <c r="G76" s="36" t="s">
        <v>1</v>
      </c>
      <c r="H76" s="34">
        <v>2</v>
      </c>
      <c r="I76" s="34">
        <v>19.043800000000001</v>
      </c>
      <c r="J76" s="37">
        <f t="shared" si="8"/>
        <v>30.27</v>
      </c>
      <c r="K76" s="37">
        <f t="shared" si="5"/>
        <v>22.702500000000001</v>
      </c>
      <c r="L76" s="38">
        <f t="shared" si="6"/>
        <v>432.34186950000003</v>
      </c>
      <c r="M76" s="34" t="s">
        <v>38</v>
      </c>
      <c r="N76" s="34" t="s">
        <v>149</v>
      </c>
      <c r="O76" s="34" t="s">
        <v>152</v>
      </c>
      <c r="P76" s="34">
        <v>19</v>
      </c>
      <c r="Q76" s="33"/>
    </row>
    <row r="77" spans="1:20" x14ac:dyDescent="0.25">
      <c r="A77" s="34">
        <v>2022</v>
      </c>
      <c r="B77" s="34">
        <v>2</v>
      </c>
      <c r="C77" s="34" t="s">
        <v>0</v>
      </c>
      <c r="D77" s="34">
        <v>5685338</v>
      </c>
      <c r="E77" s="34">
        <v>60.3</v>
      </c>
      <c r="F77" s="35">
        <f t="shared" si="7"/>
        <v>6.99</v>
      </c>
      <c r="G77" s="36" t="s">
        <v>1</v>
      </c>
      <c r="H77" s="34">
        <v>5</v>
      </c>
      <c r="I77" s="34">
        <v>48.007100000000001</v>
      </c>
      <c r="J77" s="37">
        <f t="shared" si="8"/>
        <v>24.27</v>
      </c>
      <c r="K77" s="37">
        <f t="shared" si="5"/>
        <v>18.202500000000001</v>
      </c>
      <c r="L77" s="38">
        <f t="shared" si="6"/>
        <v>873.84923775000004</v>
      </c>
      <c r="M77" s="34" t="s">
        <v>38</v>
      </c>
      <c r="N77" s="34" t="s">
        <v>150</v>
      </c>
      <c r="O77" s="34" t="s">
        <v>2</v>
      </c>
      <c r="P77" s="34">
        <v>65</v>
      </c>
      <c r="Q77" s="33"/>
    </row>
    <row r="78" spans="1:20" x14ac:dyDescent="0.25">
      <c r="A78" s="34">
        <v>2022</v>
      </c>
      <c r="B78" s="34">
        <v>2</v>
      </c>
      <c r="C78" s="34" t="s">
        <v>0</v>
      </c>
      <c r="D78" s="34">
        <v>5685782</v>
      </c>
      <c r="E78" s="34">
        <v>88.9</v>
      </c>
      <c r="F78" s="35">
        <f t="shared" si="7"/>
        <v>13.84</v>
      </c>
      <c r="G78" s="36" t="s">
        <v>1</v>
      </c>
      <c r="H78" s="34">
        <v>115</v>
      </c>
      <c r="I78" s="34">
        <v>1104.1412</v>
      </c>
      <c r="J78" s="37">
        <f t="shared" si="8"/>
        <v>42.44</v>
      </c>
      <c r="K78" s="37">
        <f t="shared" si="5"/>
        <v>31.83</v>
      </c>
      <c r="L78" s="38">
        <f t="shared" si="6"/>
        <v>35144.814396000002</v>
      </c>
      <c r="M78" s="34" t="s">
        <v>38</v>
      </c>
      <c r="N78" s="34" t="s">
        <v>34</v>
      </c>
      <c r="O78" s="34" t="s">
        <v>35</v>
      </c>
      <c r="P78" s="34">
        <v>31</v>
      </c>
      <c r="Q78" s="33"/>
    </row>
    <row r="79" spans="1:20" x14ac:dyDescent="0.25">
      <c r="A79" s="34">
        <v>2022</v>
      </c>
      <c r="B79" s="34">
        <v>2</v>
      </c>
      <c r="C79" s="34" t="s">
        <v>0</v>
      </c>
      <c r="D79" s="34">
        <v>5685783</v>
      </c>
      <c r="E79" s="34">
        <v>88.9</v>
      </c>
      <c r="F79" s="35">
        <f t="shared" si="7"/>
        <v>13.84</v>
      </c>
      <c r="G79" s="36" t="s">
        <v>1</v>
      </c>
      <c r="H79" s="34">
        <v>85</v>
      </c>
      <c r="I79" s="34">
        <v>816.09950000000003</v>
      </c>
      <c r="J79" s="37">
        <f t="shared" si="8"/>
        <v>42.44</v>
      </c>
      <c r="K79" s="37">
        <f t="shared" si="5"/>
        <v>31.83</v>
      </c>
      <c r="L79" s="38">
        <f t="shared" si="6"/>
        <v>25976.447085</v>
      </c>
      <c r="M79" s="34" t="s">
        <v>38</v>
      </c>
      <c r="N79" s="34" t="s">
        <v>34</v>
      </c>
      <c r="O79" s="34" t="s">
        <v>35</v>
      </c>
      <c r="P79" s="34">
        <v>31</v>
      </c>
      <c r="Q79" s="33"/>
    </row>
    <row r="80" spans="1:20" x14ac:dyDescent="0.25">
      <c r="A80" s="34">
        <v>2022</v>
      </c>
      <c r="B80" s="34">
        <v>2</v>
      </c>
      <c r="C80" s="34" t="s">
        <v>0</v>
      </c>
      <c r="D80" s="34">
        <v>5685809</v>
      </c>
      <c r="E80" s="34">
        <v>88.9</v>
      </c>
      <c r="F80" s="35">
        <f t="shared" si="7"/>
        <v>13.84</v>
      </c>
      <c r="G80" s="36" t="s">
        <v>1</v>
      </c>
      <c r="H80" s="34">
        <v>4</v>
      </c>
      <c r="I80" s="34">
        <v>38.404000000000003</v>
      </c>
      <c r="J80" s="37">
        <f t="shared" si="8"/>
        <v>42.44</v>
      </c>
      <c r="K80" s="37">
        <f t="shared" si="5"/>
        <v>21.22</v>
      </c>
      <c r="L80" s="38">
        <f t="shared" si="6"/>
        <v>814.93288000000007</v>
      </c>
      <c r="M80" s="34" t="s">
        <v>33</v>
      </c>
      <c r="N80" s="34" t="s">
        <v>34</v>
      </c>
      <c r="O80" s="34" t="s">
        <v>35</v>
      </c>
      <c r="P80" s="34">
        <v>31</v>
      </c>
      <c r="Q80" s="33"/>
    </row>
    <row r="81" spans="1:17" x14ac:dyDescent="0.25">
      <c r="A81" s="34">
        <v>2022</v>
      </c>
      <c r="B81" s="34">
        <v>2</v>
      </c>
      <c r="C81" s="34" t="s">
        <v>0</v>
      </c>
      <c r="D81" s="34">
        <v>5685808</v>
      </c>
      <c r="E81" s="34">
        <v>88.9</v>
      </c>
      <c r="F81" s="35">
        <f t="shared" si="7"/>
        <v>13.84</v>
      </c>
      <c r="G81" s="36" t="s">
        <v>1</v>
      </c>
      <c r="H81" s="34">
        <v>10</v>
      </c>
      <c r="I81" s="34">
        <v>96.016300000000001</v>
      </c>
      <c r="J81" s="37">
        <f t="shared" si="8"/>
        <v>42.44</v>
      </c>
      <c r="K81" s="37">
        <f t="shared" si="5"/>
        <v>21.22</v>
      </c>
      <c r="L81" s="38">
        <f t="shared" si="6"/>
        <v>2037.465886</v>
      </c>
      <c r="M81" s="34" t="s">
        <v>33</v>
      </c>
      <c r="N81" s="34" t="s">
        <v>34</v>
      </c>
      <c r="O81" s="34" t="s">
        <v>35</v>
      </c>
      <c r="P81" s="34">
        <v>31</v>
      </c>
      <c r="Q81" s="33"/>
    </row>
    <row r="82" spans="1:17" x14ac:dyDescent="0.25">
      <c r="A82" s="34">
        <v>2022</v>
      </c>
      <c r="B82" s="34">
        <v>2</v>
      </c>
      <c r="C82" s="34" t="s">
        <v>0</v>
      </c>
      <c r="D82" s="34">
        <v>5685807</v>
      </c>
      <c r="E82" s="34">
        <v>88.9</v>
      </c>
      <c r="F82" s="35">
        <f t="shared" si="7"/>
        <v>13.84</v>
      </c>
      <c r="G82" s="36" t="s">
        <v>1</v>
      </c>
      <c r="H82" s="34">
        <v>6</v>
      </c>
      <c r="I82" s="34">
        <v>57.605499999999999</v>
      </c>
      <c r="J82" s="37">
        <f t="shared" si="8"/>
        <v>42.44</v>
      </c>
      <c r="K82" s="37">
        <f t="shared" si="5"/>
        <v>21.22</v>
      </c>
      <c r="L82" s="38">
        <f t="shared" si="6"/>
        <v>1222.3887099999999</v>
      </c>
      <c r="M82" s="34" t="s">
        <v>33</v>
      </c>
      <c r="N82" s="34" t="s">
        <v>34</v>
      </c>
      <c r="O82" s="34" t="s">
        <v>35</v>
      </c>
      <c r="P82" s="34">
        <v>31</v>
      </c>
      <c r="Q82" s="33"/>
    </row>
    <row r="83" spans="1:17" x14ac:dyDescent="0.25">
      <c r="A83" s="34">
        <v>2022</v>
      </c>
      <c r="B83" s="34">
        <v>2</v>
      </c>
      <c r="C83" s="34" t="s">
        <v>0</v>
      </c>
      <c r="D83" s="34">
        <v>5685806</v>
      </c>
      <c r="E83" s="34">
        <v>88.9</v>
      </c>
      <c r="F83" s="35">
        <f t="shared" si="7"/>
        <v>13.84</v>
      </c>
      <c r="G83" s="36" t="s">
        <v>1</v>
      </c>
      <c r="H83" s="34">
        <v>2</v>
      </c>
      <c r="I83" s="34">
        <v>19.2</v>
      </c>
      <c r="J83" s="37">
        <f t="shared" si="8"/>
        <v>42.44</v>
      </c>
      <c r="K83" s="37">
        <f t="shared" si="5"/>
        <v>21.22</v>
      </c>
      <c r="L83" s="38">
        <f t="shared" si="6"/>
        <v>407.42399999999998</v>
      </c>
      <c r="M83" s="34" t="s">
        <v>33</v>
      </c>
      <c r="N83" s="34" t="s">
        <v>34</v>
      </c>
      <c r="O83" s="34" t="s">
        <v>35</v>
      </c>
      <c r="P83" s="34">
        <v>31</v>
      </c>
      <c r="Q83" s="33"/>
    </row>
    <row r="84" spans="1:17" x14ac:dyDescent="0.25">
      <c r="A84" s="34">
        <v>2022</v>
      </c>
      <c r="B84" s="34">
        <v>2</v>
      </c>
      <c r="C84" s="34" t="s">
        <v>0</v>
      </c>
      <c r="D84" s="34">
        <v>5685805</v>
      </c>
      <c r="E84" s="34">
        <v>88.9</v>
      </c>
      <c r="F84" s="35">
        <f t="shared" si="7"/>
        <v>13.84</v>
      </c>
      <c r="G84" s="36" t="s">
        <v>1</v>
      </c>
      <c r="H84" s="34">
        <v>6</v>
      </c>
      <c r="I84" s="34">
        <v>57.6</v>
      </c>
      <c r="J84" s="37">
        <f t="shared" si="8"/>
        <v>42.44</v>
      </c>
      <c r="K84" s="37">
        <f t="shared" si="5"/>
        <v>21.22</v>
      </c>
      <c r="L84" s="38">
        <f t="shared" si="6"/>
        <v>1222.2719999999999</v>
      </c>
      <c r="M84" s="34" t="s">
        <v>33</v>
      </c>
      <c r="N84" s="34" t="s">
        <v>34</v>
      </c>
      <c r="O84" s="34" t="s">
        <v>35</v>
      </c>
      <c r="P84" s="34">
        <v>31</v>
      </c>
      <c r="Q84" s="33"/>
    </row>
    <row r="85" spans="1:17" x14ac:dyDescent="0.25">
      <c r="A85" s="34">
        <v>2022</v>
      </c>
      <c r="B85" s="34">
        <v>2</v>
      </c>
      <c r="C85" s="34" t="s">
        <v>0</v>
      </c>
      <c r="D85" s="34">
        <v>5685804</v>
      </c>
      <c r="E85" s="34">
        <v>88.9</v>
      </c>
      <c r="F85" s="35">
        <f t="shared" si="7"/>
        <v>13.84</v>
      </c>
      <c r="G85" s="36" t="s">
        <v>1</v>
      </c>
      <c r="H85" s="34">
        <v>12</v>
      </c>
      <c r="I85" s="34">
        <v>115.21</v>
      </c>
      <c r="J85" s="37">
        <f t="shared" si="8"/>
        <v>42.44</v>
      </c>
      <c r="K85" s="37">
        <f t="shared" si="5"/>
        <v>21.22</v>
      </c>
      <c r="L85" s="38">
        <f t="shared" si="6"/>
        <v>2444.7561999999998</v>
      </c>
      <c r="M85" s="34" t="s">
        <v>33</v>
      </c>
      <c r="N85" s="34" t="s">
        <v>34</v>
      </c>
      <c r="O85" s="34" t="s">
        <v>35</v>
      </c>
      <c r="P85" s="34">
        <v>31</v>
      </c>
      <c r="Q85" s="33"/>
    </row>
    <row r="86" spans="1:17" x14ac:dyDescent="0.25">
      <c r="A86" s="34">
        <v>2022</v>
      </c>
      <c r="B86" s="34">
        <v>2</v>
      </c>
      <c r="C86" s="34" t="s">
        <v>0</v>
      </c>
      <c r="D86" s="34">
        <v>5685802</v>
      </c>
      <c r="E86" s="34">
        <v>88.9</v>
      </c>
      <c r="F86" s="35">
        <f t="shared" si="7"/>
        <v>13.84</v>
      </c>
      <c r="G86" s="36" t="s">
        <v>1</v>
      </c>
      <c r="H86" s="34">
        <v>4</v>
      </c>
      <c r="I86" s="34">
        <v>38.4</v>
      </c>
      <c r="J86" s="37">
        <f t="shared" si="8"/>
        <v>42.44</v>
      </c>
      <c r="K86" s="37">
        <f t="shared" si="5"/>
        <v>21.22</v>
      </c>
      <c r="L86" s="38">
        <f t="shared" si="6"/>
        <v>814.84799999999996</v>
      </c>
      <c r="M86" s="34" t="s">
        <v>33</v>
      </c>
      <c r="N86" s="34" t="s">
        <v>34</v>
      </c>
      <c r="O86" s="34" t="s">
        <v>35</v>
      </c>
      <c r="P86" s="34">
        <v>31</v>
      </c>
      <c r="Q86" s="33"/>
    </row>
    <row r="87" spans="1:17" x14ac:dyDescent="0.25">
      <c r="A87" s="34">
        <v>2022</v>
      </c>
      <c r="B87" s="34">
        <v>2</v>
      </c>
      <c r="C87" s="34" t="s">
        <v>0</v>
      </c>
      <c r="D87" s="34">
        <v>5685802</v>
      </c>
      <c r="E87" s="34">
        <v>88.9</v>
      </c>
      <c r="F87" s="35">
        <f t="shared" si="7"/>
        <v>13.84</v>
      </c>
      <c r="G87" s="36" t="s">
        <v>1</v>
      </c>
      <c r="H87" s="34">
        <v>1</v>
      </c>
      <c r="I87" s="34">
        <v>9.6</v>
      </c>
      <c r="J87" s="37">
        <f t="shared" si="8"/>
        <v>42.44</v>
      </c>
      <c r="K87" s="37">
        <f t="shared" si="5"/>
        <v>21.22</v>
      </c>
      <c r="L87" s="38">
        <f t="shared" si="6"/>
        <v>203.71199999999999</v>
      </c>
      <c r="M87" s="34" t="s">
        <v>33</v>
      </c>
      <c r="N87" s="34" t="s">
        <v>34</v>
      </c>
      <c r="O87" s="34" t="s">
        <v>35</v>
      </c>
      <c r="P87" s="34">
        <v>31</v>
      </c>
      <c r="Q87" s="33"/>
    </row>
    <row r="88" spans="1:17" x14ac:dyDescent="0.25">
      <c r="A88" s="34">
        <v>2022</v>
      </c>
      <c r="B88" s="34">
        <v>2</v>
      </c>
      <c r="C88" s="34" t="s">
        <v>0</v>
      </c>
      <c r="D88" s="34">
        <v>5685801</v>
      </c>
      <c r="E88" s="34">
        <v>88.9</v>
      </c>
      <c r="F88" s="35">
        <f t="shared" si="7"/>
        <v>13.84</v>
      </c>
      <c r="G88" s="36" t="s">
        <v>1</v>
      </c>
      <c r="H88" s="34">
        <v>1</v>
      </c>
      <c r="I88" s="34">
        <v>9.6</v>
      </c>
      <c r="J88" s="37">
        <f t="shared" si="8"/>
        <v>42.44</v>
      </c>
      <c r="K88" s="37">
        <f t="shared" ref="K88:K151" si="9">IF(M88="NEW",J88*1,IF(M88="YELLOW",J88*0.75,IF(M88="BLUE",J88*0.5)))</f>
        <v>21.22</v>
      </c>
      <c r="L88" s="38">
        <f t="shared" ref="L88:L151" si="10">I88*K88</f>
        <v>203.71199999999999</v>
      </c>
      <c r="M88" s="34" t="s">
        <v>33</v>
      </c>
      <c r="N88" s="34" t="s">
        <v>34</v>
      </c>
      <c r="O88" s="34" t="s">
        <v>35</v>
      </c>
      <c r="P88" s="34">
        <v>31</v>
      </c>
      <c r="Q88" s="33"/>
    </row>
    <row r="89" spans="1:17" x14ac:dyDescent="0.25">
      <c r="A89" s="34">
        <v>2022</v>
      </c>
      <c r="B89" s="34">
        <v>2</v>
      </c>
      <c r="C89" s="34" t="s">
        <v>0</v>
      </c>
      <c r="D89" s="34">
        <v>5685800</v>
      </c>
      <c r="E89" s="34">
        <v>88.9</v>
      </c>
      <c r="F89" s="35">
        <f t="shared" si="7"/>
        <v>13.84</v>
      </c>
      <c r="G89" s="36" t="s">
        <v>1</v>
      </c>
      <c r="H89" s="34">
        <v>6</v>
      </c>
      <c r="I89" s="34">
        <v>57.6</v>
      </c>
      <c r="J89" s="37">
        <f t="shared" si="8"/>
        <v>42.44</v>
      </c>
      <c r="K89" s="37">
        <f t="shared" si="9"/>
        <v>21.22</v>
      </c>
      <c r="L89" s="38">
        <f t="shared" si="10"/>
        <v>1222.2719999999999</v>
      </c>
      <c r="M89" s="34" t="s">
        <v>33</v>
      </c>
      <c r="N89" s="34" t="s">
        <v>34</v>
      </c>
      <c r="O89" s="34" t="s">
        <v>35</v>
      </c>
      <c r="P89" s="34">
        <v>31</v>
      </c>
      <c r="Q89" s="33"/>
    </row>
    <row r="90" spans="1:17" x14ac:dyDescent="0.25">
      <c r="A90" s="34">
        <v>2022</v>
      </c>
      <c r="B90" s="34">
        <v>2</v>
      </c>
      <c r="C90" s="34" t="s">
        <v>0</v>
      </c>
      <c r="D90" s="34">
        <v>5685831</v>
      </c>
      <c r="E90" s="34">
        <v>88.9</v>
      </c>
      <c r="F90" s="35">
        <f t="shared" si="7"/>
        <v>13.84</v>
      </c>
      <c r="G90" s="36" t="s">
        <v>1</v>
      </c>
      <c r="H90" s="34">
        <v>34</v>
      </c>
      <c r="I90" s="34">
        <v>326.43950000000001</v>
      </c>
      <c r="J90" s="37">
        <f t="shared" si="8"/>
        <v>42.44</v>
      </c>
      <c r="K90" s="37">
        <f t="shared" si="9"/>
        <v>21.22</v>
      </c>
      <c r="L90" s="38">
        <f t="shared" si="10"/>
        <v>6927.04619</v>
      </c>
      <c r="M90" s="34" t="s">
        <v>33</v>
      </c>
      <c r="N90" s="34" t="s">
        <v>34</v>
      </c>
      <c r="O90" s="34" t="s">
        <v>35</v>
      </c>
      <c r="P90" s="34">
        <v>31</v>
      </c>
      <c r="Q90" s="33"/>
    </row>
    <row r="91" spans="1:17" x14ac:dyDescent="0.25">
      <c r="A91" s="34">
        <v>2022</v>
      </c>
      <c r="B91" s="34">
        <v>2</v>
      </c>
      <c r="C91" s="34" t="s">
        <v>0</v>
      </c>
      <c r="D91" s="34">
        <v>5685830</v>
      </c>
      <c r="E91" s="34">
        <v>88.9</v>
      </c>
      <c r="F91" s="35">
        <f t="shared" si="7"/>
        <v>13.84</v>
      </c>
      <c r="G91" s="36" t="s">
        <v>1</v>
      </c>
      <c r="H91" s="34">
        <v>38</v>
      </c>
      <c r="I91" s="34">
        <v>364.84570000000002</v>
      </c>
      <c r="J91" s="37">
        <f t="shared" si="8"/>
        <v>42.44</v>
      </c>
      <c r="K91" s="37">
        <f t="shared" si="9"/>
        <v>21.22</v>
      </c>
      <c r="L91" s="38">
        <f t="shared" si="10"/>
        <v>7742.0257540000002</v>
      </c>
      <c r="M91" s="34" t="s">
        <v>33</v>
      </c>
      <c r="N91" s="34" t="s">
        <v>34</v>
      </c>
      <c r="O91" s="34" t="s">
        <v>35</v>
      </c>
      <c r="P91" s="34">
        <v>31</v>
      </c>
      <c r="Q91" s="33"/>
    </row>
    <row r="92" spans="1:17" x14ac:dyDescent="0.25">
      <c r="A92" s="34">
        <v>2022</v>
      </c>
      <c r="B92" s="34">
        <v>2</v>
      </c>
      <c r="C92" s="34" t="s">
        <v>0</v>
      </c>
      <c r="D92" s="34">
        <v>5685829</v>
      </c>
      <c r="E92" s="34">
        <v>88.9</v>
      </c>
      <c r="F92" s="35">
        <f t="shared" si="7"/>
        <v>13.84</v>
      </c>
      <c r="G92" s="36" t="s">
        <v>1</v>
      </c>
      <c r="H92" s="34">
        <v>36</v>
      </c>
      <c r="I92" s="34">
        <v>345.63679999999999</v>
      </c>
      <c r="J92" s="37">
        <f t="shared" si="8"/>
        <v>42.44</v>
      </c>
      <c r="K92" s="37">
        <f t="shared" si="9"/>
        <v>21.22</v>
      </c>
      <c r="L92" s="38">
        <f t="shared" si="10"/>
        <v>7334.4128959999998</v>
      </c>
      <c r="M92" s="34" t="s">
        <v>33</v>
      </c>
      <c r="N92" s="34" t="s">
        <v>34</v>
      </c>
      <c r="O92" s="34" t="s">
        <v>35</v>
      </c>
      <c r="P92" s="34">
        <v>31</v>
      </c>
      <c r="Q92" s="33"/>
    </row>
    <row r="93" spans="1:17" x14ac:dyDescent="0.25">
      <c r="A93" s="34">
        <v>2022</v>
      </c>
      <c r="B93" s="34">
        <v>2</v>
      </c>
      <c r="C93" s="34" t="s">
        <v>0</v>
      </c>
      <c r="D93" s="34">
        <v>5685828</v>
      </c>
      <c r="E93" s="34">
        <v>88.9</v>
      </c>
      <c r="F93" s="35">
        <f t="shared" si="7"/>
        <v>13.84</v>
      </c>
      <c r="G93" s="36" t="s">
        <v>1</v>
      </c>
      <c r="H93" s="34">
        <v>58</v>
      </c>
      <c r="I93" s="34">
        <v>556.86890000000005</v>
      </c>
      <c r="J93" s="37">
        <f t="shared" si="8"/>
        <v>42.44</v>
      </c>
      <c r="K93" s="37">
        <f t="shared" si="9"/>
        <v>21.22</v>
      </c>
      <c r="L93" s="38">
        <f t="shared" si="10"/>
        <v>11816.758058000001</v>
      </c>
      <c r="M93" s="34" t="s">
        <v>33</v>
      </c>
      <c r="N93" s="34" t="s">
        <v>34</v>
      </c>
      <c r="O93" s="34" t="s">
        <v>35</v>
      </c>
      <c r="P93" s="34">
        <v>31</v>
      </c>
      <c r="Q93" s="33"/>
    </row>
    <row r="94" spans="1:17" x14ac:dyDescent="0.25">
      <c r="A94" s="34">
        <v>2022</v>
      </c>
      <c r="B94" s="34">
        <v>2</v>
      </c>
      <c r="C94" s="34" t="s">
        <v>0</v>
      </c>
      <c r="D94" s="34">
        <v>5685826</v>
      </c>
      <c r="E94" s="34">
        <v>88.9</v>
      </c>
      <c r="F94" s="35">
        <f t="shared" si="7"/>
        <v>13.84</v>
      </c>
      <c r="G94" s="36" t="s">
        <v>1</v>
      </c>
      <c r="H94" s="34">
        <v>4</v>
      </c>
      <c r="I94" s="34">
        <v>38.4</v>
      </c>
      <c r="J94" s="37">
        <f t="shared" si="8"/>
        <v>42.44</v>
      </c>
      <c r="K94" s="37">
        <f t="shared" si="9"/>
        <v>21.22</v>
      </c>
      <c r="L94" s="38">
        <f t="shared" si="10"/>
        <v>814.84799999999996</v>
      </c>
      <c r="M94" s="34" t="s">
        <v>33</v>
      </c>
      <c r="N94" s="34" t="s">
        <v>34</v>
      </c>
      <c r="O94" s="34" t="s">
        <v>35</v>
      </c>
      <c r="P94" s="34">
        <v>31</v>
      </c>
      <c r="Q94" s="33"/>
    </row>
    <row r="95" spans="1:17" x14ac:dyDescent="0.25">
      <c r="A95" s="34">
        <v>2022</v>
      </c>
      <c r="B95" s="34">
        <v>2</v>
      </c>
      <c r="C95" s="34" t="s">
        <v>0</v>
      </c>
      <c r="D95" s="34">
        <v>5685826</v>
      </c>
      <c r="E95" s="34">
        <v>88.9</v>
      </c>
      <c r="F95" s="35">
        <f t="shared" si="7"/>
        <v>13.84</v>
      </c>
      <c r="G95" s="36" t="s">
        <v>1</v>
      </c>
      <c r="H95" s="34">
        <v>64</v>
      </c>
      <c r="I95" s="34">
        <v>614.47879999999998</v>
      </c>
      <c r="J95" s="37">
        <f t="shared" si="8"/>
        <v>42.44</v>
      </c>
      <c r="K95" s="37">
        <f t="shared" si="9"/>
        <v>21.22</v>
      </c>
      <c r="L95" s="38">
        <f t="shared" si="10"/>
        <v>13039.240135999999</v>
      </c>
      <c r="M95" s="34" t="s">
        <v>33</v>
      </c>
      <c r="N95" s="34" t="s">
        <v>34</v>
      </c>
      <c r="O95" s="34" t="s">
        <v>35</v>
      </c>
      <c r="P95" s="34">
        <v>31</v>
      </c>
      <c r="Q95" s="33"/>
    </row>
    <row r="96" spans="1:17" x14ac:dyDescent="0.25">
      <c r="A96" s="34">
        <v>2022</v>
      </c>
      <c r="B96" s="34">
        <v>2</v>
      </c>
      <c r="C96" s="34" t="s">
        <v>0</v>
      </c>
      <c r="D96" s="34">
        <v>5685825</v>
      </c>
      <c r="E96" s="34">
        <v>88.9</v>
      </c>
      <c r="F96" s="35">
        <f t="shared" si="7"/>
        <v>13.84</v>
      </c>
      <c r="G96" s="36" t="s">
        <v>1</v>
      </c>
      <c r="H96" s="34">
        <v>1</v>
      </c>
      <c r="I96" s="34">
        <v>9.6012000000000004</v>
      </c>
      <c r="J96" s="37">
        <f t="shared" si="8"/>
        <v>42.44</v>
      </c>
      <c r="K96" s="37">
        <f t="shared" si="9"/>
        <v>21.22</v>
      </c>
      <c r="L96" s="38">
        <f t="shared" si="10"/>
        <v>203.73746399999999</v>
      </c>
      <c r="M96" s="34" t="s">
        <v>33</v>
      </c>
      <c r="N96" s="34" t="s">
        <v>34</v>
      </c>
      <c r="O96" s="34" t="s">
        <v>35</v>
      </c>
      <c r="P96" s="34">
        <v>31</v>
      </c>
      <c r="Q96" s="33"/>
    </row>
    <row r="97" spans="1:17" x14ac:dyDescent="0.25">
      <c r="A97" s="34">
        <v>2022</v>
      </c>
      <c r="B97" s="34">
        <v>2</v>
      </c>
      <c r="C97" s="34" t="s">
        <v>0</v>
      </c>
      <c r="D97" s="34">
        <v>5685824</v>
      </c>
      <c r="E97" s="34">
        <v>88.9</v>
      </c>
      <c r="F97" s="35">
        <f t="shared" ref="F97:F160" si="11">IF($E97=60.3,6.99,IF($E97=73,9.67,IF($E97=88.9,13.84,IF($E97=114.3,17.26,IF($E97=177.8,34.23,IF($E97=244.5,53.57,"ENTER WEIGHT"))))))</f>
        <v>13.84</v>
      </c>
      <c r="G97" s="36" t="s">
        <v>1</v>
      </c>
      <c r="H97" s="34">
        <v>10</v>
      </c>
      <c r="I97" s="34">
        <v>96.01</v>
      </c>
      <c r="J97" s="37">
        <f t="shared" si="8"/>
        <v>42.44</v>
      </c>
      <c r="K97" s="37">
        <f t="shared" si="9"/>
        <v>21.22</v>
      </c>
      <c r="L97" s="38">
        <f t="shared" si="10"/>
        <v>2037.3322000000001</v>
      </c>
      <c r="M97" s="34" t="s">
        <v>33</v>
      </c>
      <c r="N97" s="34" t="s">
        <v>34</v>
      </c>
      <c r="O97" s="34" t="s">
        <v>35</v>
      </c>
      <c r="P97" s="34">
        <v>31</v>
      </c>
      <c r="Q97" s="33"/>
    </row>
    <row r="98" spans="1:17" x14ac:dyDescent="0.25">
      <c r="A98" s="34">
        <v>2022</v>
      </c>
      <c r="B98" s="34">
        <v>2</v>
      </c>
      <c r="C98" s="34" t="s">
        <v>0</v>
      </c>
      <c r="D98" s="34">
        <v>5685823</v>
      </c>
      <c r="E98" s="34">
        <v>88.9</v>
      </c>
      <c r="F98" s="35">
        <f t="shared" si="11"/>
        <v>13.84</v>
      </c>
      <c r="G98" s="36" t="s">
        <v>1</v>
      </c>
      <c r="H98" s="34">
        <v>10</v>
      </c>
      <c r="I98" s="34">
        <v>96.01</v>
      </c>
      <c r="J98" s="37">
        <f t="shared" si="8"/>
        <v>42.44</v>
      </c>
      <c r="K98" s="37">
        <f t="shared" si="9"/>
        <v>21.22</v>
      </c>
      <c r="L98" s="38">
        <f t="shared" si="10"/>
        <v>2037.3322000000001</v>
      </c>
      <c r="M98" s="34" t="s">
        <v>33</v>
      </c>
      <c r="N98" s="34" t="s">
        <v>34</v>
      </c>
      <c r="O98" s="34" t="s">
        <v>35</v>
      </c>
      <c r="P98" s="34">
        <v>31</v>
      </c>
      <c r="Q98" s="33"/>
    </row>
    <row r="99" spans="1:17" x14ac:dyDescent="0.25">
      <c r="A99" s="34">
        <v>2022</v>
      </c>
      <c r="B99" s="34">
        <v>2</v>
      </c>
      <c r="C99" s="34" t="s">
        <v>0</v>
      </c>
      <c r="D99" s="34">
        <v>5685822</v>
      </c>
      <c r="E99" s="34">
        <v>88.9</v>
      </c>
      <c r="F99" s="35">
        <f t="shared" si="11"/>
        <v>13.84</v>
      </c>
      <c r="G99" s="36" t="s">
        <v>1</v>
      </c>
      <c r="H99" s="34">
        <v>11</v>
      </c>
      <c r="I99" s="34">
        <v>105.61</v>
      </c>
      <c r="J99" s="37">
        <f t="shared" si="8"/>
        <v>42.44</v>
      </c>
      <c r="K99" s="37">
        <f t="shared" si="9"/>
        <v>21.22</v>
      </c>
      <c r="L99" s="38">
        <f t="shared" si="10"/>
        <v>2241.0441999999998</v>
      </c>
      <c r="M99" s="34" t="s">
        <v>33</v>
      </c>
      <c r="N99" s="34" t="s">
        <v>34</v>
      </c>
      <c r="O99" s="34" t="s">
        <v>35</v>
      </c>
      <c r="P99" s="34">
        <v>31</v>
      </c>
      <c r="Q99" s="33"/>
    </row>
    <row r="100" spans="1:17" x14ac:dyDescent="0.25">
      <c r="A100" s="34">
        <v>2022</v>
      </c>
      <c r="B100" s="34">
        <v>2</v>
      </c>
      <c r="C100" s="34" t="s">
        <v>0</v>
      </c>
      <c r="D100" s="34">
        <v>5685821</v>
      </c>
      <c r="E100" s="34">
        <v>88.9</v>
      </c>
      <c r="F100" s="35">
        <f t="shared" si="11"/>
        <v>13.84</v>
      </c>
      <c r="G100" s="36" t="s">
        <v>1</v>
      </c>
      <c r="H100" s="34">
        <v>8</v>
      </c>
      <c r="I100" s="34">
        <v>76.81</v>
      </c>
      <c r="J100" s="37">
        <f t="shared" si="8"/>
        <v>42.44</v>
      </c>
      <c r="K100" s="37">
        <f t="shared" si="9"/>
        <v>21.22</v>
      </c>
      <c r="L100" s="38">
        <f t="shared" si="10"/>
        <v>1629.9081999999999</v>
      </c>
      <c r="M100" s="34" t="s">
        <v>33</v>
      </c>
      <c r="N100" s="34" t="s">
        <v>34</v>
      </c>
      <c r="O100" s="34" t="s">
        <v>35</v>
      </c>
      <c r="P100" s="34">
        <v>31</v>
      </c>
      <c r="Q100" s="33"/>
    </row>
    <row r="101" spans="1:17" x14ac:dyDescent="0.25">
      <c r="A101" s="34">
        <v>2022</v>
      </c>
      <c r="B101" s="34">
        <v>2</v>
      </c>
      <c r="C101" s="34" t="s">
        <v>0</v>
      </c>
      <c r="D101" s="34">
        <v>5685820</v>
      </c>
      <c r="E101" s="34">
        <v>88.9</v>
      </c>
      <c r="F101" s="35">
        <f t="shared" si="11"/>
        <v>13.84</v>
      </c>
      <c r="G101" s="36" t="s">
        <v>1</v>
      </c>
      <c r="H101" s="34">
        <v>4</v>
      </c>
      <c r="I101" s="34">
        <v>38.408000000000001</v>
      </c>
      <c r="J101" s="37">
        <f t="shared" si="8"/>
        <v>42.44</v>
      </c>
      <c r="K101" s="37">
        <f t="shared" si="9"/>
        <v>21.22</v>
      </c>
      <c r="L101" s="38">
        <f t="shared" si="10"/>
        <v>815.01775999999995</v>
      </c>
      <c r="M101" s="34" t="s">
        <v>33</v>
      </c>
      <c r="N101" s="34" t="s">
        <v>34</v>
      </c>
      <c r="O101" s="34" t="s">
        <v>35</v>
      </c>
      <c r="P101" s="34">
        <v>31</v>
      </c>
      <c r="Q101" s="33"/>
    </row>
    <row r="102" spans="1:17" x14ac:dyDescent="0.25">
      <c r="A102" s="34">
        <v>2022</v>
      </c>
      <c r="B102" s="34">
        <v>2</v>
      </c>
      <c r="C102" s="34" t="s">
        <v>0</v>
      </c>
      <c r="D102" s="34">
        <v>5685819</v>
      </c>
      <c r="E102" s="34">
        <v>88.9</v>
      </c>
      <c r="F102" s="35">
        <f t="shared" si="11"/>
        <v>13.84</v>
      </c>
      <c r="G102" s="36" t="s">
        <v>1</v>
      </c>
      <c r="H102" s="34">
        <v>3</v>
      </c>
      <c r="I102" s="34">
        <v>28.8</v>
      </c>
      <c r="J102" s="37">
        <f t="shared" si="8"/>
        <v>42.44</v>
      </c>
      <c r="K102" s="37">
        <f t="shared" si="9"/>
        <v>21.22</v>
      </c>
      <c r="L102" s="38">
        <f t="shared" si="10"/>
        <v>611.13599999999997</v>
      </c>
      <c r="M102" s="34" t="s">
        <v>33</v>
      </c>
      <c r="N102" s="34" t="s">
        <v>34</v>
      </c>
      <c r="O102" s="34" t="s">
        <v>35</v>
      </c>
      <c r="P102" s="34">
        <v>31</v>
      </c>
      <c r="Q102" s="33"/>
    </row>
    <row r="103" spans="1:17" x14ac:dyDescent="0.25">
      <c r="A103" s="34">
        <v>2022</v>
      </c>
      <c r="B103" s="34">
        <v>2</v>
      </c>
      <c r="C103" s="34" t="s">
        <v>0</v>
      </c>
      <c r="D103" s="34">
        <v>5685818</v>
      </c>
      <c r="E103" s="34">
        <v>88.9</v>
      </c>
      <c r="F103" s="35">
        <f t="shared" si="11"/>
        <v>13.84</v>
      </c>
      <c r="G103" s="36" t="s">
        <v>1</v>
      </c>
      <c r="H103" s="34">
        <v>11</v>
      </c>
      <c r="I103" s="34">
        <v>105.62</v>
      </c>
      <c r="J103" s="37">
        <f t="shared" si="8"/>
        <v>42.44</v>
      </c>
      <c r="K103" s="37">
        <f t="shared" si="9"/>
        <v>21.22</v>
      </c>
      <c r="L103" s="38">
        <f t="shared" si="10"/>
        <v>2241.2563999999998</v>
      </c>
      <c r="M103" s="34" t="s">
        <v>33</v>
      </c>
      <c r="N103" s="34" t="s">
        <v>34</v>
      </c>
      <c r="O103" s="34" t="s">
        <v>35</v>
      </c>
      <c r="P103" s="34">
        <v>31</v>
      </c>
      <c r="Q103" s="33"/>
    </row>
    <row r="104" spans="1:17" x14ac:dyDescent="0.25">
      <c r="A104" s="34">
        <v>2022</v>
      </c>
      <c r="B104" s="34">
        <v>2</v>
      </c>
      <c r="C104" s="34" t="s">
        <v>0</v>
      </c>
      <c r="D104" s="34">
        <v>5685817</v>
      </c>
      <c r="E104" s="34">
        <v>88.9</v>
      </c>
      <c r="F104" s="35">
        <f t="shared" si="11"/>
        <v>13.84</v>
      </c>
      <c r="G104" s="36" t="s">
        <v>1</v>
      </c>
      <c r="H104" s="34">
        <v>7</v>
      </c>
      <c r="I104" s="34">
        <v>67.2</v>
      </c>
      <c r="J104" s="37">
        <f t="shared" si="8"/>
        <v>42.44</v>
      </c>
      <c r="K104" s="37">
        <f t="shared" si="9"/>
        <v>21.22</v>
      </c>
      <c r="L104" s="38">
        <f t="shared" si="10"/>
        <v>1425.9839999999999</v>
      </c>
      <c r="M104" s="34" t="s">
        <v>33</v>
      </c>
      <c r="N104" s="34" t="s">
        <v>34</v>
      </c>
      <c r="O104" s="34" t="s">
        <v>35</v>
      </c>
      <c r="P104" s="34">
        <v>31</v>
      </c>
      <c r="Q104" s="33"/>
    </row>
    <row r="105" spans="1:17" x14ac:dyDescent="0.25">
      <c r="A105" s="34">
        <v>2022</v>
      </c>
      <c r="B105" s="34">
        <v>2</v>
      </c>
      <c r="C105" s="34" t="s">
        <v>0</v>
      </c>
      <c r="D105" s="34">
        <v>5685816</v>
      </c>
      <c r="E105" s="34">
        <v>88.9</v>
      </c>
      <c r="F105" s="35">
        <f t="shared" si="11"/>
        <v>13.84</v>
      </c>
      <c r="G105" s="36" t="s">
        <v>1</v>
      </c>
      <c r="H105" s="34">
        <v>8</v>
      </c>
      <c r="I105" s="34">
        <v>76.8</v>
      </c>
      <c r="J105" s="37">
        <f t="shared" si="8"/>
        <v>42.44</v>
      </c>
      <c r="K105" s="37">
        <f t="shared" si="9"/>
        <v>21.22</v>
      </c>
      <c r="L105" s="38">
        <f t="shared" si="10"/>
        <v>1629.6959999999999</v>
      </c>
      <c r="M105" s="34" t="s">
        <v>33</v>
      </c>
      <c r="N105" s="34" t="s">
        <v>34</v>
      </c>
      <c r="O105" s="34" t="s">
        <v>35</v>
      </c>
      <c r="P105" s="34">
        <v>31</v>
      </c>
      <c r="Q105" s="33"/>
    </row>
    <row r="106" spans="1:17" x14ac:dyDescent="0.25">
      <c r="A106" s="34">
        <v>2022</v>
      </c>
      <c r="B106" s="34">
        <v>2</v>
      </c>
      <c r="C106" s="34" t="s">
        <v>0</v>
      </c>
      <c r="D106" s="34">
        <v>5685815</v>
      </c>
      <c r="E106" s="34">
        <v>88.9</v>
      </c>
      <c r="F106" s="35">
        <f t="shared" si="11"/>
        <v>13.84</v>
      </c>
      <c r="G106" s="36" t="s">
        <v>1</v>
      </c>
      <c r="H106" s="34">
        <v>12</v>
      </c>
      <c r="I106" s="34">
        <v>115.2089</v>
      </c>
      <c r="J106" s="37">
        <f t="shared" si="8"/>
        <v>42.44</v>
      </c>
      <c r="K106" s="37">
        <f t="shared" si="9"/>
        <v>21.22</v>
      </c>
      <c r="L106" s="38">
        <f t="shared" si="10"/>
        <v>2444.7328579999999</v>
      </c>
      <c r="M106" s="34" t="s">
        <v>33</v>
      </c>
      <c r="N106" s="34" t="s">
        <v>34</v>
      </c>
      <c r="O106" s="34" t="s">
        <v>35</v>
      </c>
      <c r="P106" s="34">
        <v>31</v>
      </c>
      <c r="Q106" s="33"/>
    </row>
    <row r="107" spans="1:17" x14ac:dyDescent="0.25">
      <c r="A107" s="34">
        <v>2022</v>
      </c>
      <c r="B107" s="34">
        <v>2</v>
      </c>
      <c r="C107" s="34" t="s">
        <v>0</v>
      </c>
      <c r="D107" s="34">
        <v>5685814</v>
      </c>
      <c r="E107" s="34">
        <v>88.9</v>
      </c>
      <c r="F107" s="35">
        <f t="shared" si="11"/>
        <v>13.84</v>
      </c>
      <c r="G107" s="36" t="s">
        <v>1</v>
      </c>
      <c r="H107" s="34">
        <v>7</v>
      </c>
      <c r="I107" s="34">
        <v>67.208600000000004</v>
      </c>
      <c r="J107" s="37">
        <f t="shared" si="8"/>
        <v>42.44</v>
      </c>
      <c r="K107" s="37">
        <f t="shared" si="9"/>
        <v>21.22</v>
      </c>
      <c r="L107" s="38">
        <f t="shared" si="10"/>
        <v>1426.1664920000001</v>
      </c>
      <c r="M107" s="34" t="s">
        <v>33</v>
      </c>
      <c r="N107" s="34" t="s">
        <v>34</v>
      </c>
      <c r="O107" s="34" t="s">
        <v>35</v>
      </c>
      <c r="P107" s="34">
        <v>31</v>
      </c>
      <c r="Q107" s="33"/>
    </row>
    <row r="108" spans="1:17" x14ac:dyDescent="0.25">
      <c r="A108" s="34">
        <v>2022</v>
      </c>
      <c r="B108" s="34">
        <v>2</v>
      </c>
      <c r="C108" s="34" t="s">
        <v>0</v>
      </c>
      <c r="D108" s="34">
        <v>5685813</v>
      </c>
      <c r="E108" s="34">
        <v>88.9</v>
      </c>
      <c r="F108" s="35">
        <f t="shared" si="11"/>
        <v>13.84</v>
      </c>
      <c r="G108" s="36" t="s">
        <v>1</v>
      </c>
      <c r="H108" s="34">
        <v>4</v>
      </c>
      <c r="I108" s="34">
        <v>38.4</v>
      </c>
      <c r="J108" s="37">
        <f t="shared" si="8"/>
        <v>42.44</v>
      </c>
      <c r="K108" s="37">
        <f t="shared" si="9"/>
        <v>21.22</v>
      </c>
      <c r="L108" s="38">
        <f t="shared" si="10"/>
        <v>814.84799999999996</v>
      </c>
      <c r="M108" s="34" t="s">
        <v>33</v>
      </c>
      <c r="N108" s="34" t="s">
        <v>34</v>
      </c>
      <c r="O108" s="34" t="s">
        <v>35</v>
      </c>
      <c r="P108" s="34">
        <v>31</v>
      </c>
      <c r="Q108" s="33"/>
    </row>
    <row r="109" spans="1:17" x14ac:dyDescent="0.25">
      <c r="A109" s="34">
        <v>2022</v>
      </c>
      <c r="B109" s="34">
        <v>2</v>
      </c>
      <c r="C109" s="34" t="s">
        <v>0</v>
      </c>
      <c r="D109" s="34">
        <v>5685810</v>
      </c>
      <c r="E109" s="34">
        <v>88.9</v>
      </c>
      <c r="F109" s="35">
        <f t="shared" si="11"/>
        <v>13.84</v>
      </c>
      <c r="G109" s="36" t="s">
        <v>1</v>
      </c>
      <c r="H109" s="34">
        <v>7</v>
      </c>
      <c r="I109" s="34">
        <v>67.209999999999994</v>
      </c>
      <c r="J109" s="37">
        <f t="shared" si="8"/>
        <v>42.44</v>
      </c>
      <c r="K109" s="37">
        <f t="shared" si="9"/>
        <v>21.22</v>
      </c>
      <c r="L109" s="38">
        <f t="shared" si="10"/>
        <v>1426.1961999999999</v>
      </c>
      <c r="M109" s="34" t="s">
        <v>33</v>
      </c>
      <c r="N109" s="34" t="s">
        <v>34</v>
      </c>
      <c r="O109" s="34" t="s">
        <v>35</v>
      </c>
      <c r="P109" s="34">
        <v>31</v>
      </c>
      <c r="Q109" s="33"/>
    </row>
    <row r="110" spans="1:17" x14ac:dyDescent="0.25">
      <c r="A110" s="34">
        <v>2022</v>
      </c>
      <c r="B110" s="34">
        <v>2</v>
      </c>
      <c r="C110" s="34" t="s">
        <v>0</v>
      </c>
      <c r="D110" s="34">
        <v>5685811</v>
      </c>
      <c r="E110" s="34">
        <v>88.9</v>
      </c>
      <c r="F110" s="35">
        <f t="shared" si="11"/>
        <v>13.84</v>
      </c>
      <c r="G110" s="36" t="s">
        <v>1</v>
      </c>
      <c r="H110" s="34">
        <v>7</v>
      </c>
      <c r="I110" s="34">
        <v>67.209999999999994</v>
      </c>
      <c r="J110" s="37">
        <f t="shared" si="8"/>
        <v>42.44</v>
      </c>
      <c r="K110" s="37">
        <f t="shared" si="9"/>
        <v>21.22</v>
      </c>
      <c r="L110" s="38">
        <f t="shared" si="10"/>
        <v>1426.1961999999999</v>
      </c>
      <c r="M110" s="34" t="s">
        <v>33</v>
      </c>
      <c r="N110" s="34" t="s">
        <v>34</v>
      </c>
      <c r="O110" s="34" t="s">
        <v>35</v>
      </c>
      <c r="P110" s="34">
        <v>31</v>
      </c>
      <c r="Q110" s="33"/>
    </row>
    <row r="111" spans="1:17" x14ac:dyDescent="0.25">
      <c r="A111" s="34">
        <v>2022</v>
      </c>
      <c r="B111" s="34">
        <v>2</v>
      </c>
      <c r="C111" s="34" t="s">
        <v>0</v>
      </c>
      <c r="D111" s="34">
        <v>5685812</v>
      </c>
      <c r="E111" s="34">
        <v>88.9</v>
      </c>
      <c r="F111" s="35">
        <f t="shared" si="11"/>
        <v>13.84</v>
      </c>
      <c r="G111" s="36" t="s">
        <v>1</v>
      </c>
      <c r="H111" s="34">
        <v>4</v>
      </c>
      <c r="I111" s="34">
        <v>38.4</v>
      </c>
      <c r="J111" s="37">
        <f t="shared" si="8"/>
        <v>42.44</v>
      </c>
      <c r="K111" s="37">
        <f t="shared" si="9"/>
        <v>21.22</v>
      </c>
      <c r="L111" s="38">
        <f t="shared" si="10"/>
        <v>814.84799999999996</v>
      </c>
      <c r="M111" s="34" t="s">
        <v>33</v>
      </c>
      <c r="N111" s="34" t="s">
        <v>34</v>
      </c>
      <c r="O111" s="34" t="s">
        <v>35</v>
      </c>
      <c r="P111" s="34">
        <v>31</v>
      </c>
      <c r="Q111" s="33"/>
    </row>
    <row r="112" spans="1:17" x14ac:dyDescent="0.25">
      <c r="A112" s="34">
        <v>2022</v>
      </c>
      <c r="B112" s="34">
        <v>2</v>
      </c>
      <c r="C112" s="34" t="s">
        <v>0</v>
      </c>
      <c r="D112" s="34">
        <v>5685832</v>
      </c>
      <c r="E112" s="34">
        <v>60.3</v>
      </c>
      <c r="F112" s="35">
        <f t="shared" si="11"/>
        <v>6.99</v>
      </c>
      <c r="G112" s="36" t="s">
        <v>4</v>
      </c>
      <c r="H112" s="34">
        <v>45</v>
      </c>
      <c r="I112" s="34">
        <v>432.0557</v>
      </c>
      <c r="J112" s="37">
        <v>26.88</v>
      </c>
      <c r="K112" s="37">
        <f t="shared" si="9"/>
        <v>20.16</v>
      </c>
      <c r="L112" s="38">
        <f t="shared" si="10"/>
        <v>8710.2429119999997</v>
      </c>
      <c r="M112" s="34" t="s">
        <v>38</v>
      </c>
      <c r="N112" s="34" t="s">
        <v>151</v>
      </c>
      <c r="O112" s="34" t="s">
        <v>2</v>
      </c>
      <c r="P112" s="34">
        <v>65</v>
      </c>
      <c r="Q112" s="33"/>
    </row>
    <row r="113" spans="1:20" x14ac:dyDescent="0.25">
      <c r="A113" s="34">
        <v>2022</v>
      </c>
      <c r="B113" s="34">
        <v>2</v>
      </c>
      <c r="C113" s="34" t="s">
        <v>0</v>
      </c>
      <c r="D113" s="34">
        <v>5685833</v>
      </c>
      <c r="E113" s="34">
        <v>60.3</v>
      </c>
      <c r="F113" s="35">
        <f t="shared" si="11"/>
        <v>6.99</v>
      </c>
      <c r="G113" s="36" t="s">
        <v>4</v>
      </c>
      <c r="H113" s="34">
        <v>10</v>
      </c>
      <c r="I113" s="34">
        <v>96.012900000000002</v>
      </c>
      <c r="J113" s="37">
        <v>26.88</v>
      </c>
      <c r="K113" s="37">
        <f t="shared" si="9"/>
        <v>20.16</v>
      </c>
      <c r="L113" s="38">
        <f t="shared" si="10"/>
        <v>1935.620064</v>
      </c>
      <c r="M113" s="34" t="s">
        <v>38</v>
      </c>
      <c r="N113" s="34" t="s">
        <v>151</v>
      </c>
      <c r="O113" s="34" t="s">
        <v>2</v>
      </c>
      <c r="P113" s="34">
        <v>65</v>
      </c>
      <c r="Q113" s="33"/>
    </row>
    <row r="114" spans="1:20" x14ac:dyDescent="0.25">
      <c r="A114" s="34">
        <v>2022</v>
      </c>
      <c r="B114" s="34">
        <v>2</v>
      </c>
      <c r="C114" s="34" t="s">
        <v>0</v>
      </c>
      <c r="D114" s="34">
        <v>5685834</v>
      </c>
      <c r="E114" s="34">
        <v>60.3</v>
      </c>
      <c r="F114" s="35">
        <f t="shared" si="11"/>
        <v>6.99</v>
      </c>
      <c r="G114" s="36" t="s">
        <v>4</v>
      </c>
      <c r="H114" s="34">
        <v>10</v>
      </c>
      <c r="I114" s="34">
        <v>96.012</v>
      </c>
      <c r="J114" s="37">
        <v>26.88</v>
      </c>
      <c r="K114" s="37">
        <f t="shared" si="9"/>
        <v>20.16</v>
      </c>
      <c r="L114" s="38">
        <f t="shared" si="10"/>
        <v>1935.6019200000001</v>
      </c>
      <c r="M114" s="34" t="s">
        <v>38</v>
      </c>
      <c r="N114" s="34" t="s">
        <v>151</v>
      </c>
      <c r="O114" s="34" t="s">
        <v>2</v>
      </c>
      <c r="P114" s="34">
        <v>65</v>
      </c>
      <c r="Q114" s="33"/>
    </row>
    <row r="115" spans="1:20" x14ac:dyDescent="0.25">
      <c r="A115" s="34">
        <v>2022</v>
      </c>
      <c r="B115" s="34">
        <v>2</v>
      </c>
      <c r="C115" s="34" t="s">
        <v>0</v>
      </c>
      <c r="D115" s="34">
        <v>5685835</v>
      </c>
      <c r="E115" s="34">
        <v>60.3</v>
      </c>
      <c r="F115" s="35">
        <f t="shared" si="11"/>
        <v>6.99</v>
      </c>
      <c r="G115" s="36" t="s">
        <v>4</v>
      </c>
      <c r="H115" s="34">
        <v>6</v>
      </c>
      <c r="I115" s="34">
        <v>57.607199999999999</v>
      </c>
      <c r="J115" s="37">
        <v>26.88</v>
      </c>
      <c r="K115" s="37">
        <f t="shared" si="9"/>
        <v>20.16</v>
      </c>
      <c r="L115" s="38">
        <f t="shared" si="10"/>
        <v>1161.3611519999999</v>
      </c>
      <c r="M115" s="34" t="s">
        <v>38</v>
      </c>
      <c r="N115" s="34" t="s">
        <v>151</v>
      </c>
      <c r="O115" s="34" t="s">
        <v>2</v>
      </c>
      <c r="P115" s="34">
        <v>65</v>
      </c>
      <c r="Q115" s="33"/>
      <c r="R115" s="34"/>
      <c r="S115" s="34" t="s">
        <v>27</v>
      </c>
      <c r="T115" s="33">
        <v>1376185.3884094998</v>
      </c>
    </row>
    <row r="116" spans="1:20" x14ac:dyDescent="0.25">
      <c r="A116" s="34">
        <v>2022</v>
      </c>
      <c r="B116" s="34">
        <v>2</v>
      </c>
      <c r="C116" s="34" t="s">
        <v>0</v>
      </c>
      <c r="D116" s="34">
        <v>5685836</v>
      </c>
      <c r="E116" s="34">
        <v>60.3</v>
      </c>
      <c r="F116" s="35">
        <f t="shared" si="11"/>
        <v>6.99</v>
      </c>
      <c r="G116" s="36" t="s">
        <v>4</v>
      </c>
      <c r="H116" s="34">
        <v>8</v>
      </c>
      <c r="I116" s="34">
        <v>76.809600000000003</v>
      </c>
      <c r="J116" s="37">
        <v>26.88</v>
      </c>
      <c r="K116" s="37">
        <f t="shared" si="9"/>
        <v>20.16</v>
      </c>
      <c r="L116" s="38">
        <f t="shared" si="10"/>
        <v>1548.481536</v>
      </c>
      <c r="M116" s="34" t="s">
        <v>38</v>
      </c>
      <c r="N116" s="34" t="s">
        <v>151</v>
      </c>
      <c r="O116" s="34" t="s">
        <v>2</v>
      </c>
      <c r="P116" s="34">
        <v>65</v>
      </c>
      <c r="Q116" s="33">
        <f>SUM(L73:L116)</f>
        <v>159561.79505624998</v>
      </c>
      <c r="R116" s="34" t="s">
        <v>56</v>
      </c>
      <c r="S116" s="34" t="s">
        <v>28</v>
      </c>
      <c r="T116" s="33">
        <f>T115+Q116</f>
        <v>1535747.1834657497</v>
      </c>
    </row>
    <row r="117" spans="1:20" x14ac:dyDescent="0.25">
      <c r="F117" s="1" t="str">
        <f t="shared" si="11"/>
        <v>ENTER WEIGHT</v>
      </c>
      <c r="G117" s="2"/>
      <c r="J117" s="5" t="str">
        <f t="shared" si="8"/>
        <v>ENTER WEIGHT</v>
      </c>
      <c r="K117" s="5" t="b">
        <f t="shared" si="9"/>
        <v>0</v>
      </c>
      <c r="L117" s="6">
        <f t="shared" si="10"/>
        <v>0</v>
      </c>
    </row>
    <row r="118" spans="1:20" x14ac:dyDescent="0.25">
      <c r="F118" s="1" t="str">
        <f t="shared" si="11"/>
        <v>ENTER WEIGHT</v>
      </c>
      <c r="G118" s="2"/>
      <c r="J118" s="5" t="str">
        <f t="shared" si="8"/>
        <v>ENTER WEIGHT</v>
      </c>
      <c r="K118" s="5" t="b">
        <f t="shared" si="9"/>
        <v>0</v>
      </c>
      <c r="L118" s="6">
        <f t="shared" si="10"/>
        <v>0</v>
      </c>
    </row>
    <row r="119" spans="1:20" x14ac:dyDescent="0.25">
      <c r="F119" s="1" t="str">
        <f t="shared" si="11"/>
        <v>ENTER WEIGHT</v>
      </c>
      <c r="G119" s="2"/>
      <c r="J119" s="5" t="str">
        <f t="shared" si="8"/>
        <v>ENTER WEIGHT</v>
      </c>
      <c r="K119" s="5" t="b">
        <f t="shared" si="9"/>
        <v>0</v>
      </c>
      <c r="L119" s="6">
        <f t="shared" si="10"/>
        <v>0</v>
      </c>
    </row>
    <row r="120" spans="1:20" x14ac:dyDescent="0.25">
      <c r="F120" s="1" t="str">
        <f t="shared" si="11"/>
        <v>ENTER WEIGHT</v>
      </c>
      <c r="G120" s="2"/>
      <c r="J120" s="5" t="str">
        <f t="shared" si="8"/>
        <v>ENTER WEIGHT</v>
      </c>
      <c r="K120" s="5" t="b">
        <f t="shared" si="9"/>
        <v>0</v>
      </c>
      <c r="L120" s="6">
        <f t="shared" si="10"/>
        <v>0</v>
      </c>
    </row>
    <row r="121" spans="1:20" x14ac:dyDescent="0.25">
      <c r="F121" s="1" t="str">
        <f t="shared" si="11"/>
        <v>ENTER WEIGHT</v>
      </c>
      <c r="G121" s="2"/>
      <c r="J121" s="5" t="str">
        <f t="shared" si="8"/>
        <v>ENTER WEIGHT</v>
      </c>
      <c r="K121" s="5" t="b">
        <f t="shared" si="9"/>
        <v>0</v>
      </c>
      <c r="L121" s="6">
        <f t="shared" si="10"/>
        <v>0</v>
      </c>
    </row>
    <row r="122" spans="1:20" x14ac:dyDescent="0.25">
      <c r="F122" s="1" t="str">
        <f t="shared" si="11"/>
        <v>ENTER WEIGHT</v>
      </c>
      <c r="G122" s="2"/>
      <c r="J122" s="5" t="str">
        <f t="shared" si="8"/>
        <v>ENTER WEIGHT</v>
      </c>
      <c r="K122" s="5" t="b">
        <f t="shared" si="9"/>
        <v>0</v>
      </c>
      <c r="L122" s="6">
        <f t="shared" si="10"/>
        <v>0</v>
      </c>
    </row>
    <row r="123" spans="1:20" x14ac:dyDescent="0.25">
      <c r="F123" s="1" t="str">
        <f t="shared" si="11"/>
        <v>ENTER WEIGHT</v>
      </c>
      <c r="G123" s="2"/>
      <c r="J123" s="5" t="str">
        <f t="shared" si="8"/>
        <v>ENTER WEIGHT</v>
      </c>
      <c r="K123" s="5" t="b">
        <f t="shared" si="9"/>
        <v>0</v>
      </c>
      <c r="L123" s="6">
        <f t="shared" si="10"/>
        <v>0</v>
      </c>
    </row>
    <row r="124" spans="1:20" x14ac:dyDescent="0.25">
      <c r="F124" s="1" t="str">
        <f t="shared" si="11"/>
        <v>ENTER WEIGHT</v>
      </c>
      <c r="G124" s="2"/>
      <c r="J124" s="5" t="str">
        <f t="shared" si="8"/>
        <v>ENTER WEIGHT</v>
      </c>
      <c r="K124" s="5" t="b">
        <f t="shared" si="9"/>
        <v>0</v>
      </c>
      <c r="L124" s="6">
        <f t="shared" si="10"/>
        <v>0</v>
      </c>
    </row>
    <row r="125" spans="1:20" x14ac:dyDescent="0.25">
      <c r="F125" s="1" t="str">
        <f t="shared" si="11"/>
        <v>ENTER WEIGHT</v>
      </c>
      <c r="G125" s="2"/>
      <c r="J125" s="5" t="str">
        <f t="shared" si="8"/>
        <v>ENTER WEIGHT</v>
      </c>
      <c r="K125" s="5" t="b">
        <f t="shared" si="9"/>
        <v>0</v>
      </c>
      <c r="L125" s="6">
        <f t="shared" si="10"/>
        <v>0</v>
      </c>
    </row>
    <row r="126" spans="1:20" x14ac:dyDescent="0.25">
      <c r="F126" s="1" t="str">
        <f t="shared" si="11"/>
        <v>ENTER WEIGHT</v>
      </c>
      <c r="G126" s="2"/>
      <c r="J126" s="5" t="str">
        <f t="shared" si="8"/>
        <v>ENTER WEIGHT</v>
      </c>
      <c r="K126" s="5" t="b">
        <f t="shared" si="9"/>
        <v>0</v>
      </c>
      <c r="L126" s="6">
        <f t="shared" si="10"/>
        <v>0</v>
      </c>
    </row>
    <row r="127" spans="1:20" x14ac:dyDescent="0.25">
      <c r="F127" s="1" t="str">
        <f t="shared" si="11"/>
        <v>ENTER WEIGHT</v>
      </c>
      <c r="G127" s="2"/>
      <c r="J127" s="5" t="str">
        <f t="shared" si="8"/>
        <v>ENTER WEIGHT</v>
      </c>
      <c r="K127" s="5" t="b">
        <f t="shared" si="9"/>
        <v>0</v>
      </c>
      <c r="L127" s="6">
        <f t="shared" si="10"/>
        <v>0</v>
      </c>
    </row>
    <row r="128" spans="1:20" x14ac:dyDescent="0.25">
      <c r="F128" s="1" t="str">
        <f t="shared" si="11"/>
        <v>ENTER WEIGHT</v>
      </c>
      <c r="G128" s="2"/>
      <c r="J128" s="5" t="str">
        <f t="shared" si="8"/>
        <v>ENTER WEIGHT</v>
      </c>
      <c r="K128" s="5" t="b">
        <f t="shared" si="9"/>
        <v>0</v>
      </c>
      <c r="L128" s="6">
        <f t="shared" si="10"/>
        <v>0</v>
      </c>
    </row>
    <row r="129" spans="6:12" x14ac:dyDescent="0.25">
      <c r="F129" s="1" t="str">
        <f t="shared" si="11"/>
        <v>ENTER WEIGHT</v>
      </c>
      <c r="G129" s="2"/>
      <c r="J129" s="5" t="str">
        <f t="shared" si="8"/>
        <v>ENTER WEIGHT</v>
      </c>
      <c r="K129" s="5" t="b">
        <f t="shared" si="9"/>
        <v>0</v>
      </c>
      <c r="L129" s="6">
        <f t="shared" si="10"/>
        <v>0</v>
      </c>
    </row>
    <row r="130" spans="6:12" x14ac:dyDescent="0.25">
      <c r="F130" s="1" t="str">
        <f t="shared" si="11"/>
        <v>ENTER WEIGHT</v>
      </c>
      <c r="G130" s="2"/>
      <c r="J130" s="5" t="str">
        <f t="shared" si="8"/>
        <v>ENTER WEIGHT</v>
      </c>
      <c r="K130" s="5" t="b">
        <f t="shared" si="9"/>
        <v>0</v>
      </c>
      <c r="L130" s="6">
        <f t="shared" si="10"/>
        <v>0</v>
      </c>
    </row>
    <row r="131" spans="6:12" x14ac:dyDescent="0.25">
      <c r="F131" s="1" t="str">
        <f t="shared" si="11"/>
        <v>ENTER WEIGHT</v>
      </c>
      <c r="G131" s="2"/>
      <c r="J131" s="5" t="str">
        <f t="shared" ref="J131:J194" si="12">IF($E131=60.3,24.27,IF($E131=73,30.27,IF($E131=88.9,42.44,IF(AND($E131=114.3, $F131=17.26),47.83,IF(AND($E131=177.8, $F131=34.23),92.37,IF(AND($E131=244.5,$F131=53.57),144.09,"ENTER WEIGHT"))))))</f>
        <v>ENTER WEIGHT</v>
      </c>
      <c r="K131" s="5" t="b">
        <f t="shared" si="9"/>
        <v>0</v>
      </c>
      <c r="L131" s="6">
        <f t="shared" si="10"/>
        <v>0</v>
      </c>
    </row>
    <row r="132" spans="6:12" x14ac:dyDescent="0.25">
      <c r="F132" s="1" t="str">
        <f t="shared" si="11"/>
        <v>ENTER WEIGHT</v>
      </c>
      <c r="G132" s="2"/>
      <c r="J132" s="5" t="str">
        <f t="shared" si="12"/>
        <v>ENTER WEIGHT</v>
      </c>
      <c r="K132" s="5" t="b">
        <f t="shared" si="9"/>
        <v>0</v>
      </c>
      <c r="L132" s="6">
        <f t="shared" si="10"/>
        <v>0</v>
      </c>
    </row>
    <row r="133" spans="6:12" x14ac:dyDescent="0.25">
      <c r="F133" s="1" t="str">
        <f t="shared" si="11"/>
        <v>ENTER WEIGHT</v>
      </c>
      <c r="G133" s="2"/>
      <c r="J133" s="5" t="str">
        <f t="shared" si="12"/>
        <v>ENTER WEIGHT</v>
      </c>
      <c r="K133" s="5" t="b">
        <f t="shared" si="9"/>
        <v>0</v>
      </c>
      <c r="L133" s="6">
        <f t="shared" si="10"/>
        <v>0</v>
      </c>
    </row>
    <row r="134" spans="6:12" x14ac:dyDescent="0.25">
      <c r="F134" s="1" t="str">
        <f t="shared" si="11"/>
        <v>ENTER WEIGHT</v>
      </c>
      <c r="G134" s="2"/>
      <c r="J134" s="5" t="str">
        <f t="shared" si="12"/>
        <v>ENTER WEIGHT</v>
      </c>
      <c r="K134" s="5" t="b">
        <f t="shared" si="9"/>
        <v>0</v>
      </c>
      <c r="L134" s="6">
        <f t="shared" si="10"/>
        <v>0</v>
      </c>
    </row>
    <row r="135" spans="6:12" x14ac:dyDescent="0.25">
      <c r="F135" s="1" t="str">
        <f t="shared" si="11"/>
        <v>ENTER WEIGHT</v>
      </c>
      <c r="G135" s="2"/>
      <c r="J135" s="5" t="str">
        <f t="shared" si="12"/>
        <v>ENTER WEIGHT</v>
      </c>
      <c r="K135" s="5" t="b">
        <f t="shared" si="9"/>
        <v>0</v>
      </c>
      <c r="L135" s="6">
        <f t="shared" si="10"/>
        <v>0</v>
      </c>
    </row>
    <row r="136" spans="6:12" x14ac:dyDescent="0.25">
      <c r="F136" s="1" t="str">
        <f t="shared" si="11"/>
        <v>ENTER WEIGHT</v>
      </c>
      <c r="G136" s="2"/>
      <c r="J136" s="5" t="str">
        <f t="shared" si="12"/>
        <v>ENTER WEIGHT</v>
      </c>
      <c r="K136" s="5" t="b">
        <f t="shared" si="9"/>
        <v>0</v>
      </c>
      <c r="L136" s="6">
        <f t="shared" si="10"/>
        <v>0</v>
      </c>
    </row>
    <row r="137" spans="6:12" x14ac:dyDescent="0.25">
      <c r="F137" s="1" t="str">
        <f t="shared" si="11"/>
        <v>ENTER WEIGHT</v>
      </c>
      <c r="G137" s="2"/>
      <c r="J137" s="5" t="str">
        <f t="shared" si="12"/>
        <v>ENTER WEIGHT</v>
      </c>
      <c r="K137" s="5" t="b">
        <f t="shared" si="9"/>
        <v>0</v>
      </c>
      <c r="L137" s="6">
        <f t="shared" si="10"/>
        <v>0</v>
      </c>
    </row>
    <row r="138" spans="6:12" x14ac:dyDescent="0.25">
      <c r="F138" s="1" t="str">
        <f t="shared" si="11"/>
        <v>ENTER WEIGHT</v>
      </c>
      <c r="G138" s="2"/>
      <c r="J138" s="5" t="str">
        <f t="shared" si="12"/>
        <v>ENTER WEIGHT</v>
      </c>
      <c r="K138" s="5" t="b">
        <f t="shared" si="9"/>
        <v>0</v>
      </c>
      <c r="L138" s="6">
        <f t="shared" si="10"/>
        <v>0</v>
      </c>
    </row>
    <row r="139" spans="6:12" x14ac:dyDescent="0.25">
      <c r="F139" s="1" t="str">
        <f t="shared" si="11"/>
        <v>ENTER WEIGHT</v>
      </c>
      <c r="G139" s="2"/>
      <c r="J139" s="5" t="str">
        <f t="shared" si="12"/>
        <v>ENTER WEIGHT</v>
      </c>
      <c r="K139" s="5" t="b">
        <f t="shared" si="9"/>
        <v>0</v>
      </c>
      <c r="L139" s="6">
        <f t="shared" si="10"/>
        <v>0</v>
      </c>
    </row>
    <row r="140" spans="6:12" x14ac:dyDescent="0.25">
      <c r="F140" s="1" t="str">
        <f t="shared" si="11"/>
        <v>ENTER WEIGHT</v>
      </c>
      <c r="G140" s="2"/>
      <c r="J140" s="5" t="str">
        <f t="shared" si="12"/>
        <v>ENTER WEIGHT</v>
      </c>
      <c r="K140" s="5" t="b">
        <f t="shared" si="9"/>
        <v>0</v>
      </c>
      <c r="L140" s="6">
        <f t="shared" si="10"/>
        <v>0</v>
      </c>
    </row>
    <row r="141" spans="6:12" x14ac:dyDescent="0.25">
      <c r="F141" s="1" t="str">
        <f t="shared" si="11"/>
        <v>ENTER WEIGHT</v>
      </c>
      <c r="G141" s="2"/>
      <c r="J141" s="5" t="str">
        <f t="shared" si="12"/>
        <v>ENTER WEIGHT</v>
      </c>
      <c r="K141" s="5" t="b">
        <f t="shared" si="9"/>
        <v>0</v>
      </c>
      <c r="L141" s="6">
        <f t="shared" si="10"/>
        <v>0</v>
      </c>
    </row>
    <row r="142" spans="6:12" x14ac:dyDescent="0.25">
      <c r="F142" s="1" t="str">
        <f t="shared" si="11"/>
        <v>ENTER WEIGHT</v>
      </c>
      <c r="G142" s="2"/>
      <c r="J142" s="5" t="str">
        <f t="shared" si="12"/>
        <v>ENTER WEIGHT</v>
      </c>
      <c r="K142" s="5" t="b">
        <f t="shared" si="9"/>
        <v>0</v>
      </c>
      <c r="L142" s="6">
        <f t="shared" si="10"/>
        <v>0</v>
      </c>
    </row>
    <row r="143" spans="6:12" x14ac:dyDescent="0.25">
      <c r="F143" s="1" t="str">
        <f t="shared" si="11"/>
        <v>ENTER WEIGHT</v>
      </c>
      <c r="G143" s="2"/>
      <c r="J143" s="5" t="str">
        <f t="shared" si="12"/>
        <v>ENTER WEIGHT</v>
      </c>
      <c r="K143" s="5" t="b">
        <f t="shared" si="9"/>
        <v>0</v>
      </c>
      <c r="L143" s="6">
        <f t="shared" si="10"/>
        <v>0</v>
      </c>
    </row>
    <row r="144" spans="6:12" x14ac:dyDescent="0.25">
      <c r="F144" s="1" t="str">
        <f t="shared" si="11"/>
        <v>ENTER WEIGHT</v>
      </c>
      <c r="G144" s="2"/>
      <c r="J144" s="5" t="str">
        <f t="shared" si="12"/>
        <v>ENTER WEIGHT</v>
      </c>
      <c r="K144" s="5" t="b">
        <f t="shared" si="9"/>
        <v>0</v>
      </c>
      <c r="L144" s="6">
        <f t="shared" si="10"/>
        <v>0</v>
      </c>
    </row>
    <row r="145" spans="6:12" x14ac:dyDescent="0.25">
      <c r="F145" s="1" t="str">
        <f t="shared" si="11"/>
        <v>ENTER WEIGHT</v>
      </c>
      <c r="G145" s="2"/>
      <c r="J145" s="5" t="str">
        <f t="shared" si="12"/>
        <v>ENTER WEIGHT</v>
      </c>
      <c r="K145" s="5" t="b">
        <f t="shared" si="9"/>
        <v>0</v>
      </c>
      <c r="L145" s="6">
        <f t="shared" si="10"/>
        <v>0</v>
      </c>
    </row>
    <row r="146" spans="6:12" x14ac:dyDescent="0.25">
      <c r="F146" s="1" t="str">
        <f t="shared" si="11"/>
        <v>ENTER WEIGHT</v>
      </c>
      <c r="G146" s="2"/>
      <c r="J146" s="5" t="str">
        <f t="shared" si="12"/>
        <v>ENTER WEIGHT</v>
      </c>
      <c r="K146" s="5" t="b">
        <f t="shared" si="9"/>
        <v>0</v>
      </c>
      <c r="L146" s="6">
        <f t="shared" si="10"/>
        <v>0</v>
      </c>
    </row>
    <row r="147" spans="6:12" x14ac:dyDescent="0.25">
      <c r="F147" s="1" t="str">
        <f t="shared" si="11"/>
        <v>ENTER WEIGHT</v>
      </c>
      <c r="G147" s="2"/>
      <c r="J147" s="5" t="str">
        <f t="shared" si="12"/>
        <v>ENTER WEIGHT</v>
      </c>
      <c r="K147" s="5" t="b">
        <f t="shared" si="9"/>
        <v>0</v>
      </c>
      <c r="L147" s="6">
        <f t="shared" si="10"/>
        <v>0</v>
      </c>
    </row>
    <row r="148" spans="6:12" x14ac:dyDescent="0.25">
      <c r="F148" s="1" t="str">
        <f t="shared" si="11"/>
        <v>ENTER WEIGHT</v>
      </c>
      <c r="G148" s="2"/>
      <c r="J148" s="5" t="str">
        <f t="shared" si="12"/>
        <v>ENTER WEIGHT</v>
      </c>
      <c r="K148" s="5" t="b">
        <f t="shared" si="9"/>
        <v>0</v>
      </c>
      <c r="L148" s="6">
        <f t="shared" si="10"/>
        <v>0</v>
      </c>
    </row>
    <row r="149" spans="6:12" x14ac:dyDescent="0.25">
      <c r="F149" s="1" t="str">
        <f t="shared" si="11"/>
        <v>ENTER WEIGHT</v>
      </c>
      <c r="G149" s="2"/>
      <c r="J149" s="5" t="str">
        <f t="shared" si="12"/>
        <v>ENTER WEIGHT</v>
      </c>
      <c r="K149" s="5" t="b">
        <f t="shared" si="9"/>
        <v>0</v>
      </c>
      <c r="L149" s="6">
        <f t="shared" si="10"/>
        <v>0</v>
      </c>
    </row>
    <row r="150" spans="6:12" x14ac:dyDescent="0.25">
      <c r="F150" s="1" t="str">
        <f t="shared" si="11"/>
        <v>ENTER WEIGHT</v>
      </c>
      <c r="G150" s="2"/>
      <c r="J150" s="5" t="str">
        <f t="shared" si="12"/>
        <v>ENTER WEIGHT</v>
      </c>
      <c r="K150" s="5" t="b">
        <f t="shared" si="9"/>
        <v>0</v>
      </c>
      <c r="L150" s="6">
        <f t="shared" si="10"/>
        <v>0</v>
      </c>
    </row>
    <row r="151" spans="6:12" x14ac:dyDescent="0.25">
      <c r="F151" s="1" t="str">
        <f t="shared" si="11"/>
        <v>ENTER WEIGHT</v>
      </c>
      <c r="G151" s="2"/>
      <c r="J151" s="5" t="str">
        <f t="shared" si="12"/>
        <v>ENTER WEIGHT</v>
      </c>
      <c r="K151" s="5" t="b">
        <f t="shared" si="9"/>
        <v>0</v>
      </c>
      <c r="L151" s="6">
        <f t="shared" si="10"/>
        <v>0</v>
      </c>
    </row>
    <row r="152" spans="6:12" x14ac:dyDescent="0.25">
      <c r="F152" s="1" t="str">
        <f t="shared" si="11"/>
        <v>ENTER WEIGHT</v>
      </c>
      <c r="G152" s="2"/>
      <c r="J152" s="5" t="str">
        <f t="shared" si="12"/>
        <v>ENTER WEIGHT</v>
      </c>
      <c r="K152" s="5" t="b">
        <f t="shared" ref="K152:K196" si="13">IF(M152="NEW",J152*1,IF(M152="YELLOW",J152*0.75,IF(M152="BLUE",J152*0.5)))</f>
        <v>0</v>
      </c>
      <c r="L152" s="6">
        <f t="shared" ref="L152:L196" si="14">I152*K152</f>
        <v>0</v>
      </c>
    </row>
    <row r="153" spans="6:12" x14ac:dyDescent="0.25">
      <c r="F153" s="1" t="str">
        <f t="shared" si="11"/>
        <v>ENTER WEIGHT</v>
      </c>
      <c r="G153" s="2"/>
      <c r="J153" s="5" t="str">
        <f t="shared" si="12"/>
        <v>ENTER WEIGHT</v>
      </c>
      <c r="K153" s="5" t="b">
        <f t="shared" si="13"/>
        <v>0</v>
      </c>
      <c r="L153" s="6">
        <f t="shared" si="14"/>
        <v>0</v>
      </c>
    </row>
    <row r="154" spans="6:12" x14ac:dyDescent="0.25">
      <c r="F154" s="1" t="str">
        <f t="shared" si="11"/>
        <v>ENTER WEIGHT</v>
      </c>
      <c r="G154" s="2"/>
      <c r="J154" s="5" t="str">
        <f t="shared" si="12"/>
        <v>ENTER WEIGHT</v>
      </c>
      <c r="K154" s="5" t="b">
        <f t="shared" si="13"/>
        <v>0</v>
      </c>
      <c r="L154" s="6">
        <f t="shared" si="14"/>
        <v>0</v>
      </c>
    </row>
    <row r="155" spans="6:12" x14ac:dyDescent="0.25">
      <c r="F155" s="1" t="str">
        <f t="shared" si="11"/>
        <v>ENTER WEIGHT</v>
      </c>
      <c r="G155" s="2"/>
      <c r="J155" s="5" t="str">
        <f t="shared" si="12"/>
        <v>ENTER WEIGHT</v>
      </c>
      <c r="K155" s="5" t="b">
        <f t="shared" si="13"/>
        <v>0</v>
      </c>
      <c r="L155" s="6">
        <f t="shared" si="14"/>
        <v>0</v>
      </c>
    </row>
    <row r="156" spans="6:12" x14ac:dyDescent="0.25">
      <c r="F156" s="1" t="str">
        <f t="shared" si="11"/>
        <v>ENTER WEIGHT</v>
      </c>
      <c r="G156" s="2"/>
      <c r="J156" s="5" t="str">
        <f t="shared" si="12"/>
        <v>ENTER WEIGHT</v>
      </c>
      <c r="K156" s="5" t="b">
        <f t="shared" si="13"/>
        <v>0</v>
      </c>
      <c r="L156" s="6">
        <f t="shared" si="14"/>
        <v>0</v>
      </c>
    </row>
    <row r="157" spans="6:12" x14ac:dyDescent="0.25">
      <c r="F157" s="1" t="str">
        <f t="shared" si="11"/>
        <v>ENTER WEIGHT</v>
      </c>
      <c r="G157" s="2"/>
      <c r="J157" s="5" t="str">
        <f t="shared" si="12"/>
        <v>ENTER WEIGHT</v>
      </c>
      <c r="K157" s="5" t="b">
        <f t="shared" si="13"/>
        <v>0</v>
      </c>
      <c r="L157" s="6">
        <f t="shared" si="14"/>
        <v>0</v>
      </c>
    </row>
    <row r="158" spans="6:12" x14ac:dyDescent="0.25">
      <c r="F158" s="1" t="str">
        <f t="shared" si="11"/>
        <v>ENTER WEIGHT</v>
      </c>
      <c r="G158" s="2"/>
      <c r="J158" s="5" t="str">
        <f t="shared" si="12"/>
        <v>ENTER WEIGHT</v>
      </c>
      <c r="K158" s="5" t="b">
        <f t="shared" si="13"/>
        <v>0</v>
      </c>
      <c r="L158" s="6">
        <f t="shared" si="14"/>
        <v>0</v>
      </c>
    </row>
    <row r="159" spans="6:12" x14ac:dyDescent="0.25">
      <c r="F159" s="1" t="str">
        <f t="shared" si="11"/>
        <v>ENTER WEIGHT</v>
      </c>
      <c r="G159" s="2"/>
      <c r="J159" s="5" t="str">
        <f t="shared" si="12"/>
        <v>ENTER WEIGHT</v>
      </c>
      <c r="K159" s="5" t="b">
        <f t="shared" si="13"/>
        <v>0</v>
      </c>
      <c r="L159" s="6">
        <f t="shared" si="14"/>
        <v>0</v>
      </c>
    </row>
    <row r="160" spans="6:12" x14ac:dyDescent="0.25">
      <c r="F160" s="1" t="str">
        <f t="shared" si="11"/>
        <v>ENTER WEIGHT</v>
      </c>
      <c r="G160" s="2"/>
      <c r="J160" s="5" t="str">
        <f t="shared" si="12"/>
        <v>ENTER WEIGHT</v>
      </c>
      <c r="K160" s="5" t="b">
        <f t="shared" si="13"/>
        <v>0</v>
      </c>
      <c r="L160" s="6">
        <f t="shared" si="14"/>
        <v>0</v>
      </c>
    </row>
    <row r="161" spans="6:12" x14ac:dyDescent="0.25">
      <c r="F161" s="1" t="str">
        <f t="shared" ref="F161:F196" si="15">IF($E161=60.3,6.99,IF($E161=73,9.67,IF($E161=88.9,13.84,IF($E161=114.3,17.26,IF($E161=177.8,34.23,IF($E161=244.5,53.57,"ENTER WEIGHT"))))))</f>
        <v>ENTER WEIGHT</v>
      </c>
      <c r="G161" s="2"/>
      <c r="J161" s="5" t="str">
        <f t="shared" si="12"/>
        <v>ENTER WEIGHT</v>
      </c>
      <c r="K161" s="5" t="b">
        <f t="shared" si="13"/>
        <v>0</v>
      </c>
      <c r="L161" s="6">
        <f t="shared" si="14"/>
        <v>0</v>
      </c>
    </row>
    <row r="162" spans="6:12" x14ac:dyDescent="0.25">
      <c r="F162" s="1" t="str">
        <f t="shared" si="15"/>
        <v>ENTER WEIGHT</v>
      </c>
      <c r="G162" s="2"/>
      <c r="J162" s="5" t="str">
        <f t="shared" si="12"/>
        <v>ENTER WEIGHT</v>
      </c>
      <c r="K162" s="5" t="b">
        <f t="shared" si="13"/>
        <v>0</v>
      </c>
      <c r="L162" s="6">
        <f t="shared" si="14"/>
        <v>0</v>
      </c>
    </row>
    <row r="163" spans="6:12" x14ac:dyDescent="0.25">
      <c r="F163" s="1" t="str">
        <f t="shared" si="15"/>
        <v>ENTER WEIGHT</v>
      </c>
      <c r="G163" s="2"/>
      <c r="J163" s="5" t="str">
        <f t="shared" si="12"/>
        <v>ENTER WEIGHT</v>
      </c>
      <c r="K163" s="5" t="b">
        <f t="shared" si="13"/>
        <v>0</v>
      </c>
      <c r="L163" s="6">
        <f t="shared" si="14"/>
        <v>0</v>
      </c>
    </row>
    <row r="164" spans="6:12" x14ac:dyDescent="0.25">
      <c r="F164" s="1" t="str">
        <f t="shared" si="15"/>
        <v>ENTER WEIGHT</v>
      </c>
      <c r="G164" s="2"/>
      <c r="J164" s="5" t="str">
        <f t="shared" si="12"/>
        <v>ENTER WEIGHT</v>
      </c>
      <c r="K164" s="5" t="b">
        <f t="shared" si="13"/>
        <v>0</v>
      </c>
      <c r="L164" s="6">
        <f t="shared" si="14"/>
        <v>0</v>
      </c>
    </row>
    <row r="165" spans="6:12" x14ac:dyDescent="0.25">
      <c r="F165" s="1" t="str">
        <f t="shared" si="15"/>
        <v>ENTER WEIGHT</v>
      </c>
      <c r="G165" s="2"/>
      <c r="J165" s="5" t="str">
        <f t="shared" si="12"/>
        <v>ENTER WEIGHT</v>
      </c>
      <c r="K165" s="5" t="b">
        <f t="shared" si="13"/>
        <v>0</v>
      </c>
      <c r="L165" s="6">
        <f t="shared" si="14"/>
        <v>0</v>
      </c>
    </row>
    <row r="166" spans="6:12" x14ac:dyDescent="0.25">
      <c r="F166" s="1" t="str">
        <f t="shared" si="15"/>
        <v>ENTER WEIGHT</v>
      </c>
      <c r="G166" s="2"/>
      <c r="J166" s="5" t="str">
        <f t="shared" si="12"/>
        <v>ENTER WEIGHT</v>
      </c>
      <c r="K166" s="5" t="b">
        <f t="shared" si="13"/>
        <v>0</v>
      </c>
      <c r="L166" s="6">
        <f t="shared" si="14"/>
        <v>0</v>
      </c>
    </row>
    <row r="167" spans="6:12" x14ac:dyDescent="0.25">
      <c r="F167" s="1" t="str">
        <f t="shared" si="15"/>
        <v>ENTER WEIGHT</v>
      </c>
      <c r="G167" s="2"/>
      <c r="J167" s="5" t="str">
        <f t="shared" si="12"/>
        <v>ENTER WEIGHT</v>
      </c>
      <c r="K167" s="5" t="b">
        <f t="shared" si="13"/>
        <v>0</v>
      </c>
      <c r="L167" s="6">
        <f t="shared" si="14"/>
        <v>0</v>
      </c>
    </row>
    <row r="168" spans="6:12" x14ac:dyDescent="0.25">
      <c r="F168" s="1" t="str">
        <f t="shared" si="15"/>
        <v>ENTER WEIGHT</v>
      </c>
      <c r="G168" s="2"/>
      <c r="J168" s="5" t="str">
        <f t="shared" si="12"/>
        <v>ENTER WEIGHT</v>
      </c>
      <c r="K168" s="5" t="b">
        <f t="shared" si="13"/>
        <v>0</v>
      </c>
      <c r="L168" s="6">
        <f t="shared" si="14"/>
        <v>0</v>
      </c>
    </row>
    <row r="169" spans="6:12" x14ac:dyDescent="0.25">
      <c r="F169" s="1" t="str">
        <f t="shared" si="15"/>
        <v>ENTER WEIGHT</v>
      </c>
      <c r="G169" s="2"/>
      <c r="J169" s="5" t="str">
        <f t="shared" si="12"/>
        <v>ENTER WEIGHT</v>
      </c>
      <c r="K169" s="5" t="b">
        <f t="shared" si="13"/>
        <v>0</v>
      </c>
      <c r="L169" s="6">
        <f t="shared" si="14"/>
        <v>0</v>
      </c>
    </row>
    <row r="170" spans="6:12" x14ac:dyDescent="0.25">
      <c r="F170" s="1" t="str">
        <f t="shared" si="15"/>
        <v>ENTER WEIGHT</v>
      </c>
      <c r="G170" s="2"/>
      <c r="J170" s="5" t="str">
        <f t="shared" si="12"/>
        <v>ENTER WEIGHT</v>
      </c>
      <c r="K170" s="5" t="b">
        <f t="shared" si="13"/>
        <v>0</v>
      </c>
      <c r="L170" s="6">
        <f t="shared" si="14"/>
        <v>0</v>
      </c>
    </row>
    <row r="171" spans="6:12" x14ac:dyDescent="0.25">
      <c r="F171" s="1" t="str">
        <f t="shared" si="15"/>
        <v>ENTER WEIGHT</v>
      </c>
      <c r="G171" s="2"/>
      <c r="J171" s="5" t="str">
        <f t="shared" si="12"/>
        <v>ENTER WEIGHT</v>
      </c>
      <c r="K171" s="5" t="b">
        <f t="shared" si="13"/>
        <v>0</v>
      </c>
      <c r="L171" s="6">
        <f t="shared" si="14"/>
        <v>0</v>
      </c>
    </row>
    <row r="172" spans="6:12" x14ac:dyDescent="0.25">
      <c r="F172" s="1" t="str">
        <f t="shared" si="15"/>
        <v>ENTER WEIGHT</v>
      </c>
      <c r="G172" s="2"/>
      <c r="J172" s="5" t="str">
        <f t="shared" si="12"/>
        <v>ENTER WEIGHT</v>
      </c>
      <c r="K172" s="5" t="b">
        <f t="shared" si="13"/>
        <v>0</v>
      </c>
      <c r="L172" s="6">
        <f t="shared" si="14"/>
        <v>0</v>
      </c>
    </row>
    <row r="173" spans="6:12" x14ac:dyDescent="0.25">
      <c r="F173" s="1" t="str">
        <f t="shared" si="15"/>
        <v>ENTER WEIGHT</v>
      </c>
      <c r="G173" s="2"/>
      <c r="J173" s="5" t="str">
        <f t="shared" si="12"/>
        <v>ENTER WEIGHT</v>
      </c>
      <c r="K173" s="5" t="b">
        <f t="shared" si="13"/>
        <v>0</v>
      </c>
      <c r="L173" s="6">
        <f t="shared" si="14"/>
        <v>0</v>
      </c>
    </row>
    <row r="174" spans="6:12" x14ac:dyDescent="0.25">
      <c r="F174" s="1" t="str">
        <f t="shared" si="15"/>
        <v>ENTER WEIGHT</v>
      </c>
      <c r="G174" s="2"/>
      <c r="J174" s="5" t="str">
        <f t="shared" si="12"/>
        <v>ENTER WEIGHT</v>
      </c>
      <c r="K174" s="5" t="b">
        <f t="shared" si="13"/>
        <v>0</v>
      </c>
      <c r="L174" s="6">
        <f t="shared" si="14"/>
        <v>0</v>
      </c>
    </row>
    <row r="175" spans="6:12" x14ac:dyDescent="0.25">
      <c r="F175" s="1" t="str">
        <f t="shared" si="15"/>
        <v>ENTER WEIGHT</v>
      </c>
      <c r="G175" s="2"/>
      <c r="J175" s="5" t="str">
        <f t="shared" si="12"/>
        <v>ENTER WEIGHT</v>
      </c>
      <c r="K175" s="5" t="b">
        <f t="shared" si="13"/>
        <v>0</v>
      </c>
      <c r="L175" s="6">
        <f t="shared" si="14"/>
        <v>0</v>
      </c>
    </row>
    <row r="176" spans="6:12" x14ac:dyDescent="0.25">
      <c r="F176" s="1" t="str">
        <f t="shared" si="15"/>
        <v>ENTER WEIGHT</v>
      </c>
      <c r="G176" s="2"/>
      <c r="J176" s="5" t="str">
        <f t="shared" si="12"/>
        <v>ENTER WEIGHT</v>
      </c>
      <c r="K176" s="5" t="b">
        <f t="shared" si="13"/>
        <v>0</v>
      </c>
      <c r="L176" s="6">
        <f t="shared" si="14"/>
        <v>0</v>
      </c>
    </row>
    <row r="177" spans="6:12" x14ac:dyDescent="0.25">
      <c r="F177" s="1" t="str">
        <f t="shared" si="15"/>
        <v>ENTER WEIGHT</v>
      </c>
      <c r="G177" s="2"/>
      <c r="J177" s="5" t="str">
        <f t="shared" si="12"/>
        <v>ENTER WEIGHT</v>
      </c>
      <c r="K177" s="5" t="b">
        <f t="shared" si="13"/>
        <v>0</v>
      </c>
      <c r="L177" s="6">
        <f t="shared" si="14"/>
        <v>0</v>
      </c>
    </row>
    <row r="178" spans="6:12" x14ac:dyDescent="0.25">
      <c r="F178" s="1" t="str">
        <f t="shared" si="15"/>
        <v>ENTER WEIGHT</v>
      </c>
      <c r="G178" s="2"/>
      <c r="J178" s="5" t="str">
        <f t="shared" si="12"/>
        <v>ENTER WEIGHT</v>
      </c>
      <c r="K178" s="5" t="b">
        <f t="shared" si="13"/>
        <v>0</v>
      </c>
      <c r="L178" s="6">
        <f t="shared" si="14"/>
        <v>0</v>
      </c>
    </row>
    <row r="179" spans="6:12" x14ac:dyDescent="0.25">
      <c r="F179" s="1" t="str">
        <f t="shared" si="15"/>
        <v>ENTER WEIGHT</v>
      </c>
      <c r="G179" s="2"/>
      <c r="J179" s="5" t="str">
        <f t="shared" si="12"/>
        <v>ENTER WEIGHT</v>
      </c>
      <c r="K179" s="5" t="b">
        <f t="shared" si="13"/>
        <v>0</v>
      </c>
      <c r="L179" s="6">
        <f t="shared" si="14"/>
        <v>0</v>
      </c>
    </row>
    <row r="180" spans="6:12" x14ac:dyDescent="0.25">
      <c r="F180" s="1" t="str">
        <f t="shared" si="15"/>
        <v>ENTER WEIGHT</v>
      </c>
      <c r="G180" s="2"/>
      <c r="J180" s="5" t="str">
        <f t="shared" si="12"/>
        <v>ENTER WEIGHT</v>
      </c>
      <c r="K180" s="5" t="b">
        <f t="shared" si="13"/>
        <v>0</v>
      </c>
      <c r="L180" s="6">
        <f t="shared" si="14"/>
        <v>0</v>
      </c>
    </row>
    <row r="181" spans="6:12" x14ac:dyDescent="0.25">
      <c r="F181" s="1" t="str">
        <f t="shared" si="15"/>
        <v>ENTER WEIGHT</v>
      </c>
      <c r="G181" s="2"/>
      <c r="J181" s="5" t="str">
        <f t="shared" si="12"/>
        <v>ENTER WEIGHT</v>
      </c>
      <c r="K181" s="5" t="b">
        <f t="shared" si="13"/>
        <v>0</v>
      </c>
      <c r="L181" s="6">
        <f t="shared" si="14"/>
        <v>0</v>
      </c>
    </row>
    <row r="182" spans="6:12" x14ac:dyDescent="0.25">
      <c r="F182" s="1" t="str">
        <f t="shared" si="15"/>
        <v>ENTER WEIGHT</v>
      </c>
      <c r="G182" s="2"/>
      <c r="J182" s="5" t="str">
        <f t="shared" si="12"/>
        <v>ENTER WEIGHT</v>
      </c>
      <c r="K182" s="5" t="b">
        <f t="shared" si="13"/>
        <v>0</v>
      </c>
      <c r="L182" s="6">
        <f t="shared" si="14"/>
        <v>0</v>
      </c>
    </row>
    <row r="183" spans="6:12" x14ac:dyDescent="0.25">
      <c r="F183" s="1" t="str">
        <f t="shared" si="15"/>
        <v>ENTER WEIGHT</v>
      </c>
      <c r="G183" s="2"/>
      <c r="J183" s="5" t="str">
        <f t="shared" si="12"/>
        <v>ENTER WEIGHT</v>
      </c>
      <c r="K183" s="5" t="b">
        <f t="shared" si="13"/>
        <v>0</v>
      </c>
      <c r="L183" s="6">
        <f t="shared" si="14"/>
        <v>0</v>
      </c>
    </row>
    <row r="184" spans="6:12" x14ac:dyDescent="0.25">
      <c r="F184" s="1" t="str">
        <f t="shared" si="15"/>
        <v>ENTER WEIGHT</v>
      </c>
      <c r="G184" s="2"/>
      <c r="J184" s="5" t="str">
        <f t="shared" si="12"/>
        <v>ENTER WEIGHT</v>
      </c>
      <c r="K184" s="5" t="b">
        <f t="shared" si="13"/>
        <v>0</v>
      </c>
      <c r="L184" s="6">
        <f t="shared" si="14"/>
        <v>0</v>
      </c>
    </row>
    <row r="185" spans="6:12" x14ac:dyDescent="0.25">
      <c r="F185" s="1" t="str">
        <f t="shared" si="15"/>
        <v>ENTER WEIGHT</v>
      </c>
      <c r="G185" s="2"/>
      <c r="J185" s="5" t="str">
        <f t="shared" si="12"/>
        <v>ENTER WEIGHT</v>
      </c>
      <c r="K185" s="5" t="b">
        <f t="shared" si="13"/>
        <v>0</v>
      </c>
      <c r="L185" s="6">
        <f t="shared" si="14"/>
        <v>0</v>
      </c>
    </row>
    <row r="186" spans="6:12" x14ac:dyDescent="0.25">
      <c r="F186" s="1" t="str">
        <f t="shared" si="15"/>
        <v>ENTER WEIGHT</v>
      </c>
      <c r="G186" s="2"/>
      <c r="J186" s="5" t="str">
        <f t="shared" si="12"/>
        <v>ENTER WEIGHT</v>
      </c>
      <c r="K186" s="5" t="b">
        <f t="shared" si="13"/>
        <v>0</v>
      </c>
      <c r="L186" s="6">
        <f t="shared" si="14"/>
        <v>0</v>
      </c>
    </row>
    <row r="187" spans="6:12" x14ac:dyDescent="0.25">
      <c r="F187" s="1" t="str">
        <f t="shared" si="15"/>
        <v>ENTER WEIGHT</v>
      </c>
      <c r="G187" s="2"/>
      <c r="J187" s="5" t="str">
        <f t="shared" si="12"/>
        <v>ENTER WEIGHT</v>
      </c>
      <c r="K187" s="5" t="b">
        <f t="shared" si="13"/>
        <v>0</v>
      </c>
      <c r="L187" s="6">
        <f t="shared" si="14"/>
        <v>0</v>
      </c>
    </row>
    <row r="188" spans="6:12" x14ac:dyDescent="0.25">
      <c r="F188" s="1" t="str">
        <f t="shared" si="15"/>
        <v>ENTER WEIGHT</v>
      </c>
      <c r="G188" s="2"/>
      <c r="J188" s="5" t="str">
        <f t="shared" si="12"/>
        <v>ENTER WEIGHT</v>
      </c>
      <c r="K188" s="5" t="b">
        <f t="shared" si="13"/>
        <v>0</v>
      </c>
      <c r="L188" s="6">
        <f t="shared" si="14"/>
        <v>0</v>
      </c>
    </row>
    <row r="189" spans="6:12" x14ac:dyDescent="0.25">
      <c r="F189" s="1" t="str">
        <f t="shared" si="15"/>
        <v>ENTER WEIGHT</v>
      </c>
      <c r="G189" s="2"/>
      <c r="J189" s="5" t="str">
        <f t="shared" si="12"/>
        <v>ENTER WEIGHT</v>
      </c>
      <c r="K189" s="5" t="b">
        <f t="shared" si="13"/>
        <v>0</v>
      </c>
      <c r="L189" s="6">
        <f t="shared" si="14"/>
        <v>0</v>
      </c>
    </row>
    <row r="190" spans="6:12" x14ac:dyDescent="0.25">
      <c r="F190" s="1" t="str">
        <f t="shared" si="15"/>
        <v>ENTER WEIGHT</v>
      </c>
      <c r="G190" s="2"/>
      <c r="J190" s="5" t="str">
        <f t="shared" si="12"/>
        <v>ENTER WEIGHT</v>
      </c>
      <c r="K190" s="5" t="b">
        <f t="shared" si="13"/>
        <v>0</v>
      </c>
      <c r="L190" s="6">
        <f t="shared" si="14"/>
        <v>0</v>
      </c>
    </row>
    <row r="191" spans="6:12" x14ac:dyDescent="0.25">
      <c r="F191" s="1" t="str">
        <f t="shared" si="15"/>
        <v>ENTER WEIGHT</v>
      </c>
      <c r="G191" s="2"/>
      <c r="J191" s="5" t="str">
        <f t="shared" si="12"/>
        <v>ENTER WEIGHT</v>
      </c>
      <c r="K191" s="5" t="b">
        <f t="shared" si="13"/>
        <v>0</v>
      </c>
      <c r="L191" s="6">
        <f t="shared" si="14"/>
        <v>0</v>
      </c>
    </row>
    <row r="192" spans="6:12" x14ac:dyDescent="0.25">
      <c r="F192" s="1" t="str">
        <f t="shared" si="15"/>
        <v>ENTER WEIGHT</v>
      </c>
      <c r="G192" s="2"/>
      <c r="J192" s="5" t="str">
        <f t="shared" si="12"/>
        <v>ENTER WEIGHT</v>
      </c>
      <c r="K192" s="5" t="b">
        <f t="shared" si="13"/>
        <v>0</v>
      </c>
      <c r="L192" s="6">
        <f t="shared" si="14"/>
        <v>0</v>
      </c>
    </row>
    <row r="193" spans="6:12" x14ac:dyDescent="0.25">
      <c r="F193" s="1" t="str">
        <f t="shared" si="15"/>
        <v>ENTER WEIGHT</v>
      </c>
      <c r="G193" s="2"/>
      <c r="J193" s="5" t="str">
        <f t="shared" si="12"/>
        <v>ENTER WEIGHT</v>
      </c>
      <c r="K193" s="5" t="b">
        <f t="shared" si="13"/>
        <v>0</v>
      </c>
      <c r="L193" s="6">
        <f t="shared" si="14"/>
        <v>0</v>
      </c>
    </row>
    <row r="194" spans="6:12" x14ac:dyDescent="0.25">
      <c r="F194" s="1" t="str">
        <f t="shared" si="15"/>
        <v>ENTER WEIGHT</v>
      </c>
      <c r="G194" s="2"/>
      <c r="J194" s="5" t="str">
        <f t="shared" si="12"/>
        <v>ENTER WEIGHT</v>
      </c>
      <c r="K194" s="5" t="b">
        <f t="shared" si="13"/>
        <v>0</v>
      </c>
      <c r="L194" s="6">
        <f t="shared" si="14"/>
        <v>0</v>
      </c>
    </row>
    <row r="195" spans="6:12" x14ac:dyDescent="0.25">
      <c r="F195" s="1" t="str">
        <f t="shared" si="15"/>
        <v>ENTER WEIGHT</v>
      </c>
      <c r="G195" s="2"/>
      <c r="J195" s="5" t="str">
        <f t="shared" ref="J195:J196" si="16">IF($E195=60.3,24.27,IF($E195=73,30.27,IF($E195=88.9,42.44,IF(AND($E195=114.3, $F195=17.26),47.83,IF(AND($E195=177.8, $F195=34.23),92.37,IF(AND($E195=244.5,$F195=53.57),144.09,"ENTER WEIGHT"))))))</f>
        <v>ENTER WEIGHT</v>
      </c>
      <c r="K195" s="5" t="b">
        <f t="shared" si="13"/>
        <v>0</v>
      </c>
      <c r="L195" s="6">
        <f t="shared" si="14"/>
        <v>0</v>
      </c>
    </row>
    <row r="196" spans="6:12" x14ac:dyDescent="0.25">
      <c r="F196" s="1" t="str">
        <f t="shared" si="15"/>
        <v>ENTER WEIGHT</v>
      </c>
      <c r="G196" s="2"/>
      <c r="J196" s="5" t="str">
        <f t="shared" si="16"/>
        <v>ENTER WEIGHT</v>
      </c>
      <c r="K196" s="5" t="b">
        <f t="shared" si="13"/>
        <v>0</v>
      </c>
      <c r="L196" s="6">
        <f t="shared" si="14"/>
        <v>0</v>
      </c>
    </row>
  </sheetData>
  <autoFilter ref="A1:T19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G15" sqref="G15"/>
    </sheetView>
  </sheetViews>
  <sheetFormatPr defaultRowHeight="15" x14ac:dyDescent="0.25"/>
  <cols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</cols>
  <sheetData>
    <row r="1" spans="1:16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  <c r="G1" t="s">
        <v>11</v>
      </c>
      <c r="H1" t="s">
        <v>48</v>
      </c>
      <c r="I1" t="s">
        <v>49</v>
      </c>
      <c r="J1" t="s">
        <v>50</v>
      </c>
    </row>
    <row r="2" spans="1:16" x14ac:dyDescent="0.25">
      <c r="A2" s="19">
        <v>2021</v>
      </c>
      <c r="B2" s="19">
        <v>39</v>
      </c>
      <c r="C2" s="19" t="s">
        <v>40</v>
      </c>
      <c r="D2" s="19">
        <v>562869</v>
      </c>
      <c r="E2" s="23">
        <v>19</v>
      </c>
      <c r="F2" s="20"/>
      <c r="G2" s="21" t="s">
        <v>41</v>
      </c>
      <c r="H2" s="19">
        <v>4</v>
      </c>
      <c r="I2" s="19">
        <v>30</v>
      </c>
      <c r="J2" s="22" t="s">
        <v>42</v>
      </c>
      <c r="K2" s="17"/>
      <c r="L2" s="18"/>
      <c r="M2" s="16"/>
      <c r="N2" s="16"/>
      <c r="O2" s="16"/>
      <c r="P2" s="16"/>
    </row>
    <row r="3" spans="1:16" x14ac:dyDescent="0.25">
      <c r="A3">
        <v>2021</v>
      </c>
      <c r="B3">
        <v>40</v>
      </c>
      <c r="C3" t="s">
        <v>40</v>
      </c>
      <c r="D3">
        <v>5626194</v>
      </c>
      <c r="E3">
        <v>19</v>
      </c>
      <c r="G3" t="s">
        <v>52</v>
      </c>
      <c r="H3">
        <v>7</v>
      </c>
      <c r="I3">
        <v>52.5</v>
      </c>
      <c r="J3" t="s">
        <v>51</v>
      </c>
    </row>
    <row r="4" spans="1:16" x14ac:dyDescent="0.25">
      <c r="A4">
        <v>2021</v>
      </c>
      <c r="B4">
        <v>40</v>
      </c>
      <c r="C4" t="s">
        <v>40</v>
      </c>
      <c r="D4">
        <v>5626195</v>
      </c>
      <c r="E4">
        <v>19</v>
      </c>
      <c r="G4" t="s">
        <v>52</v>
      </c>
      <c r="H4">
        <v>3</v>
      </c>
      <c r="I4">
        <v>22.5</v>
      </c>
      <c r="J4" t="s">
        <v>51</v>
      </c>
    </row>
    <row r="5" spans="1:16" x14ac:dyDescent="0.25">
      <c r="A5">
        <v>2021</v>
      </c>
      <c r="B5">
        <v>40</v>
      </c>
      <c r="C5" t="s">
        <v>40</v>
      </c>
      <c r="D5">
        <v>5626200</v>
      </c>
      <c r="E5">
        <v>19</v>
      </c>
      <c r="G5" t="s">
        <v>52</v>
      </c>
      <c r="H5">
        <v>30</v>
      </c>
      <c r="I5">
        <v>225</v>
      </c>
      <c r="J5" t="s">
        <v>51</v>
      </c>
    </row>
    <row r="6" spans="1:16" x14ac:dyDescent="0.25">
      <c r="A6">
        <v>2021</v>
      </c>
      <c r="B6">
        <v>42</v>
      </c>
      <c r="C6" t="s">
        <v>40</v>
      </c>
      <c r="D6" s="30">
        <v>5666893</v>
      </c>
      <c r="E6">
        <v>19</v>
      </c>
      <c r="G6">
        <v>97</v>
      </c>
      <c r="H6">
        <v>20</v>
      </c>
      <c r="I6">
        <v>150</v>
      </c>
      <c r="J6" t="s">
        <v>54</v>
      </c>
    </row>
    <row r="7" spans="1:16" x14ac:dyDescent="0.25">
      <c r="A7">
        <v>2021</v>
      </c>
      <c r="B7">
        <v>42</v>
      </c>
      <c r="C7" t="s">
        <v>40</v>
      </c>
      <c r="D7" s="30">
        <v>5666894</v>
      </c>
      <c r="E7">
        <v>19</v>
      </c>
      <c r="G7" t="s">
        <v>41</v>
      </c>
      <c r="H7">
        <v>3</v>
      </c>
      <c r="I7">
        <v>22.5</v>
      </c>
      <c r="J7" t="s">
        <v>54</v>
      </c>
    </row>
    <row r="8" spans="1:16" x14ac:dyDescent="0.25">
      <c r="A8">
        <v>2021</v>
      </c>
      <c r="B8">
        <v>42</v>
      </c>
      <c r="C8" t="s">
        <v>40</v>
      </c>
      <c r="D8" s="30">
        <v>5666895</v>
      </c>
      <c r="E8">
        <v>19</v>
      </c>
      <c r="G8" t="s">
        <v>41</v>
      </c>
      <c r="H8">
        <v>2</v>
      </c>
      <c r="I8">
        <v>15</v>
      </c>
      <c r="J8" t="s">
        <v>54</v>
      </c>
    </row>
    <row r="9" spans="1:16" x14ac:dyDescent="0.25">
      <c r="A9" s="31">
        <v>2022</v>
      </c>
      <c r="B9" s="31">
        <v>1</v>
      </c>
      <c r="C9" s="32">
        <v>44870</v>
      </c>
      <c r="D9" s="31">
        <v>103</v>
      </c>
      <c r="E9" s="31">
        <v>19</v>
      </c>
      <c r="F9" s="31"/>
      <c r="G9" s="31" t="s">
        <v>64</v>
      </c>
      <c r="H9" s="31">
        <v>103</v>
      </c>
      <c r="I9" s="31">
        <f>SUM(H9*7.5)</f>
        <v>772.5</v>
      </c>
      <c r="J9" s="31" t="s">
        <v>66</v>
      </c>
    </row>
    <row r="10" spans="1:16" x14ac:dyDescent="0.25">
      <c r="A10" s="31">
        <v>2022</v>
      </c>
      <c r="B10" s="31">
        <v>1</v>
      </c>
      <c r="C10" s="32">
        <v>44891</v>
      </c>
      <c r="D10" s="31">
        <v>60</v>
      </c>
      <c r="E10" s="31">
        <v>19</v>
      </c>
      <c r="F10" s="31"/>
      <c r="G10" s="31" t="s">
        <v>64</v>
      </c>
      <c r="H10" s="31">
        <v>60</v>
      </c>
      <c r="I10" s="31">
        <f t="shared" ref="I10:I11" si="0">SUM(H10*7.5)</f>
        <v>450</v>
      </c>
      <c r="J10" s="31" t="s">
        <v>67</v>
      </c>
    </row>
    <row r="11" spans="1:16" x14ac:dyDescent="0.25">
      <c r="A11" s="31">
        <v>2022</v>
      </c>
      <c r="B11" s="31">
        <v>1</v>
      </c>
      <c r="C11" s="32">
        <v>44891</v>
      </c>
      <c r="D11" s="31">
        <v>84</v>
      </c>
      <c r="E11" s="31">
        <v>19</v>
      </c>
      <c r="F11" s="31"/>
      <c r="G11" s="31" t="s">
        <v>65</v>
      </c>
      <c r="H11" s="31">
        <v>84</v>
      </c>
      <c r="I11" s="31">
        <f t="shared" si="0"/>
        <v>630</v>
      </c>
      <c r="J11" s="3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2022-01-17T20:13:42Z</dcterms:modified>
</cp:coreProperties>
</file>