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R:\Supply Management\Ops - Conventional\06 - Reporting\0 Previous Years\2019\"/>
    </mc:Choice>
  </mc:AlternateContent>
  <bookViews>
    <workbookView xWindow="-75" yWindow="-30" windowWidth="19395" windowHeight="11010" tabRatio="810"/>
  </bookViews>
  <sheets>
    <sheet name="Cost Savings- Conventional" sheetId="1" r:id="rId1"/>
    <sheet name="Cost Savings - Devon" sheetId="8" r:id="rId2"/>
    <sheet name="Cost Recovery" sheetId="2" r:id="rId3"/>
    <sheet name="PP RFPs" sheetId="3" r:id="rId4"/>
    <sheet name="Asset Sales" sheetId="4" r:id="rId5"/>
    <sheet name="Asset Utilization 2019" sheetId="5" r:id="rId6"/>
    <sheet name="Cost Savings - Horizon-Albian" sheetId="6" r:id="rId7"/>
    <sheet name="Drop down list" sheetId="7" state="hidden" r:id="rId8"/>
    <sheet name="Sheet1" sheetId="9" r:id="rId9"/>
    <sheet name="Sheet2" sheetId="10" r:id="rId10"/>
    <sheet name="Sheet3" sheetId="11" r:id="rId11"/>
  </sheets>
  <externalReferences>
    <externalReference r:id="rId12"/>
    <externalReference r:id="rId13"/>
  </externalReferences>
  <definedNames>
    <definedName name="_xlnm._FilterDatabase" localSheetId="4" hidden="1">'Asset Sales'!$A$2:$P$243</definedName>
    <definedName name="_xlnm._FilterDatabase" localSheetId="5" hidden="1">'Asset Utilization 2019'!$A$3:$H$2380</definedName>
    <definedName name="_xlnm._FilterDatabase" localSheetId="1" hidden="1">'Cost Savings - Devon'!$A$17:$U$45</definedName>
    <definedName name="_xlnm._FilterDatabase" localSheetId="6" hidden="1">'Cost Savings - Horizon-Albian'!$A$25:$T$33</definedName>
    <definedName name="_xlnm._FilterDatabase" localSheetId="0" hidden="1">'Cost Savings- Conventional'!$A$29:$AQ$134</definedName>
    <definedName name="_xlnm._FilterDatabase" localSheetId="3" hidden="1">'PP RFPs'!$A$2:$Z$23</definedName>
    <definedName name="ReportingMonth">[1]References!$X$3:$X$26</definedName>
    <definedName name="ReportingWeek">[1]References!$W$3:$W$54</definedName>
    <definedName name="ReportingYear">[1]References!$Y$3</definedName>
    <definedName name="Z_007C6E08_9901_4D9D_9764_DF5C22777C86_.wvu.FilterData" localSheetId="5" hidden="1">'Asset Utilization 2019'!$A$3:$H$148</definedName>
    <definedName name="Z_07D8C007_6307_47BA_AD2E_62AE3181CE78_.wvu.FilterData" localSheetId="4" hidden="1">'Asset Sales'!$A$2:$L$157</definedName>
    <definedName name="Z_07D8C007_6307_47BA_AD2E_62AE3181CE78_.wvu.FilterData" localSheetId="5" hidden="1">'Asset Utilization 2019'!$A$3:$H$293</definedName>
    <definedName name="Z_07D8C007_6307_47BA_AD2E_62AE3181CE78_.wvu.FilterData" localSheetId="0" hidden="1">'Cost Savings- Conventional'!$A$29:$AS$87</definedName>
    <definedName name="Z_07D8C007_6307_47BA_AD2E_62AE3181CE78_.wvu.FilterData" localSheetId="3" hidden="1">'PP RFPs'!$A$2:$Z$23</definedName>
    <definedName name="Z_0AB009CA_74B7_4DA1_90B6_C47AC9F3BA1C_.wvu.FilterData" localSheetId="5" hidden="1">'Asset Utilization 2019'!$A$3:$H$228</definedName>
    <definedName name="Z_0DBB0B80_2A3B_429E_B1FE_4F4DE9889026_.wvu.FilterData" localSheetId="5" hidden="1">'Asset Utilization 2019'!$A$3:$H$285</definedName>
    <definedName name="Z_0E420F7E_540F_4523_8FBC_37AEB84A57AE_.wvu.FilterData" localSheetId="4" hidden="1">'Asset Sales'!$A$2:$K$35</definedName>
    <definedName name="Z_0E420F7E_540F_4523_8FBC_37AEB84A57AE_.wvu.PrintTitles" localSheetId="4" hidden="1">'Asset Sales'!$2:$2</definedName>
    <definedName name="Z_0E420F7E_540F_4523_8FBC_37AEB84A57AE_.wvu.PrintTitles" localSheetId="5" hidden="1">'Asset Utilization 2019'!$2:$4</definedName>
    <definedName name="Z_0E420F7E_540F_4523_8FBC_37AEB84A57AE_.wvu.Rows" localSheetId="6" hidden="1">'Cost Savings - Horizon-Albian'!$31:$31</definedName>
    <definedName name="Z_1ACBE5F7_CCEF_490C_BD31_A1689C9B595B_.wvu.FilterData" localSheetId="0" hidden="1">'Cost Savings- Conventional'!$A$29:$S$76</definedName>
    <definedName name="Z_1ACBE5F7_CCEF_490C_BD31_A1689C9B595B_.wvu.FilterData" localSheetId="3" hidden="1">'PP RFPs'!$A$2:$Z$16</definedName>
    <definedName name="Z_2240820D_BB70_4E1B_AA73_EA7C01358CC1_.wvu.FilterData" localSheetId="5" hidden="1">'Asset Utilization 2019'!$A$3:$H$293</definedName>
    <definedName name="Z_23314DD0_4CB4_4851_9F2E_CF1492F0ED67_.wvu.FilterData" localSheetId="5" hidden="1">'Asset Utilization 2019'!$A$3:$H$228</definedName>
    <definedName name="Z_28CD3F61_4940_4641_B1E4_7B366E33D7CD_.wvu.FilterData" localSheetId="5" hidden="1">'Asset Utilization 2019'!$A$3:$H$2380</definedName>
    <definedName name="Z_28CD3F61_4940_4641_B1E4_7B366E33D7CD_.wvu.FilterData" localSheetId="1" hidden="1">'Cost Savings - Devon'!$A$17:$U$36</definedName>
    <definedName name="Z_28CD3F61_4940_4641_B1E4_7B366E33D7CD_.wvu.FilterData" localSheetId="3" hidden="1">'PP RFPs'!$A$2:$Z$23</definedName>
    <definedName name="Z_2CA86A9A_95B9_4297_AFAA_4060584F7EB2_.wvu.Cols" localSheetId="4" hidden="1">'Asset Sales'!$M:$P</definedName>
    <definedName name="Z_2CA86A9A_95B9_4297_AFAA_4060584F7EB2_.wvu.FilterData" localSheetId="4" hidden="1">'Asset Sales'!$A$2:$P$243</definedName>
    <definedName name="Z_2CA86A9A_95B9_4297_AFAA_4060584F7EB2_.wvu.FilterData" localSheetId="5" hidden="1">'Asset Utilization 2019'!$A$3:$H$2380</definedName>
    <definedName name="Z_2CA86A9A_95B9_4297_AFAA_4060584F7EB2_.wvu.FilterData" localSheetId="1" hidden="1">'Cost Savings - Devon'!$A$17:$U$43</definedName>
    <definedName name="Z_2CA86A9A_95B9_4297_AFAA_4060584F7EB2_.wvu.FilterData" localSheetId="6" hidden="1">'Cost Savings - Horizon-Albian'!$A$25:$T$33</definedName>
    <definedName name="Z_2CA86A9A_95B9_4297_AFAA_4060584F7EB2_.wvu.FilterData" localSheetId="0" hidden="1">'Cost Savings- Conventional'!$A$29:$AQ$130</definedName>
    <definedName name="Z_2CA86A9A_95B9_4297_AFAA_4060584F7EB2_.wvu.FilterData" localSheetId="3" hidden="1">'PP RFPs'!$A$2:$Z$23</definedName>
    <definedName name="Z_307286A1_FE16_489D_85EA_4EDA608AC70E_.wvu.Cols" localSheetId="4" hidden="1">'Asset Sales'!$M:$P</definedName>
    <definedName name="Z_307286A1_FE16_489D_85EA_4EDA608AC70E_.wvu.FilterData" localSheetId="4" hidden="1">'Asset Sales'!$A$2:$P$243</definedName>
    <definedName name="Z_307286A1_FE16_489D_85EA_4EDA608AC70E_.wvu.FilterData" localSheetId="5" hidden="1">'Asset Utilization 2019'!$A$3:$H$2380</definedName>
    <definedName name="Z_307286A1_FE16_489D_85EA_4EDA608AC70E_.wvu.FilterData" localSheetId="1" hidden="1">'Cost Savings - Devon'!$A$17:$U$36</definedName>
    <definedName name="Z_307286A1_FE16_489D_85EA_4EDA608AC70E_.wvu.FilterData" localSheetId="6" hidden="1">'Cost Savings - Horizon-Albian'!$A$25:$T$33</definedName>
    <definedName name="Z_307286A1_FE16_489D_85EA_4EDA608AC70E_.wvu.FilterData" localSheetId="0" hidden="1">'Cost Savings- Conventional'!$A$29:$AS$116</definedName>
    <definedName name="Z_307286A1_FE16_489D_85EA_4EDA608AC70E_.wvu.FilterData" localSheetId="3" hidden="1">'PP RFPs'!$A$2:$Z$23</definedName>
    <definedName name="Z_35E7177A_569D_4A20_B49A_F75D911B70E0_.wvu.FilterData" localSheetId="4" hidden="1">'Asset Sales'!$A$2:$M$129</definedName>
    <definedName name="Z_3779BBAB_B2B1_4F3E_8A0F_454906B5FA2E_.wvu.FilterData" localSheetId="5" hidden="1">'Asset Utilization 2019'!$A$3:$H$271</definedName>
    <definedName name="Z_3FEDFE13_4131_4C4C_AF02_5DAF0F20B791_.wvu.FilterData" localSheetId="4" hidden="1">'Asset Sales'!$A$2:$L$155</definedName>
    <definedName name="Z_3FEDFE13_4131_4C4C_AF02_5DAF0F20B791_.wvu.FilterData" localSheetId="5" hidden="1">'Asset Utilization 2019'!$A$3:$H$285</definedName>
    <definedName name="Z_3FEDFE13_4131_4C4C_AF02_5DAF0F20B791_.wvu.FilterData" localSheetId="0" hidden="1">'Cost Savings- Conventional'!$A$29:$AS$87</definedName>
    <definedName name="Z_3FEDFE13_4131_4C4C_AF02_5DAF0F20B791_.wvu.FilterData" localSheetId="3" hidden="1">'PP RFPs'!$A$2:$Z$23</definedName>
    <definedName name="Z_42B8AA1A_C175_42FB_9FA1_A074E5D87DB5_.wvu.FilterData" localSheetId="5" hidden="1">'Asset Utilization 2019'!$A$3:$H$228</definedName>
    <definedName name="Z_4689F67F_7384_47CE_BB7A_30EC7141290A_.wvu.FilterData" localSheetId="4" hidden="1">'Asset Sales'!$A$2:$L$160</definedName>
    <definedName name="Z_4689F67F_7384_47CE_BB7A_30EC7141290A_.wvu.FilterData" localSheetId="5" hidden="1">'Asset Utilization 2019'!$A$3:$H$293</definedName>
    <definedName name="Z_4689F67F_7384_47CE_BB7A_30EC7141290A_.wvu.FilterData" localSheetId="0" hidden="1">'Cost Savings- Conventional'!$A$29:$S$87</definedName>
    <definedName name="Z_4689F67F_7384_47CE_BB7A_30EC7141290A_.wvu.FilterData" localSheetId="3" hidden="1">'PP RFPs'!$A$2:$Z$23</definedName>
    <definedName name="Z_4743EA6C_1CF0_4AC6_B1F9_62558CDA31EF_.wvu.Cols" localSheetId="4" hidden="1">'Asset Sales'!$M:$P</definedName>
    <definedName name="Z_4743EA6C_1CF0_4AC6_B1F9_62558CDA31EF_.wvu.FilterData" localSheetId="4" hidden="1">'Asset Sales'!$A$2:$P$243</definedName>
    <definedName name="Z_4743EA6C_1CF0_4AC6_B1F9_62558CDA31EF_.wvu.FilterData" localSheetId="5" hidden="1">'Asset Utilization 2019'!$A$3:$H$2380</definedName>
    <definedName name="Z_4743EA6C_1CF0_4AC6_B1F9_62558CDA31EF_.wvu.FilterData" localSheetId="1" hidden="1">'Cost Savings - Devon'!$A$17:$U$34</definedName>
    <definedName name="Z_4743EA6C_1CF0_4AC6_B1F9_62558CDA31EF_.wvu.FilterData" localSheetId="6" hidden="1">'Cost Savings - Horizon-Albian'!$A$25:$T$33</definedName>
    <definedName name="Z_4743EA6C_1CF0_4AC6_B1F9_62558CDA31EF_.wvu.FilterData" localSheetId="0" hidden="1">'Cost Savings- Conventional'!$A$29:$AS$112</definedName>
    <definedName name="Z_4743EA6C_1CF0_4AC6_B1F9_62558CDA31EF_.wvu.FilterData" localSheetId="3" hidden="1">'PP RFPs'!$A$2:$Z$23</definedName>
    <definedName name="Z_494D3D80_E8A9_458B_9AAB_2BD979BFED78_.wvu.FilterData" localSheetId="4" hidden="1">'Asset Sales'!$A$2:$M$129</definedName>
    <definedName name="Z_494D3D80_E8A9_458B_9AAB_2BD979BFED78_.wvu.FilterData" localSheetId="5" hidden="1">'Asset Utilization 2019'!$A$3:$H$228</definedName>
    <definedName name="Z_4A8CCBFB_5F60_4F5B_830D_FB6A7AA8971B_.wvu.FilterData" localSheetId="4" hidden="1">'Asset Sales'!$A$2:$L$159</definedName>
    <definedName name="Z_4A8CCBFB_5F60_4F5B_830D_FB6A7AA8971B_.wvu.FilterData" localSheetId="5" hidden="1">'Asset Utilization 2019'!$A$3:$H$293</definedName>
    <definedName name="Z_4D87F668_1429_4E92_96DB_4F2D23E9BA9E_.wvu.Cols" localSheetId="4" hidden="1">'Asset Sales'!$M:$P</definedName>
    <definedName name="Z_4D87F668_1429_4E92_96DB_4F2D23E9BA9E_.wvu.FilterData" localSheetId="4" hidden="1">'Asset Sales'!$A$2:$P$243</definedName>
    <definedName name="Z_4D87F668_1429_4E92_96DB_4F2D23E9BA9E_.wvu.FilterData" localSheetId="5" hidden="1">'Asset Utilization 2019'!$A$3:$H$2380</definedName>
    <definedName name="Z_4D87F668_1429_4E92_96DB_4F2D23E9BA9E_.wvu.FilterData" localSheetId="1" hidden="1">'Cost Savings - Devon'!$A$17:$U$40</definedName>
    <definedName name="Z_4D87F668_1429_4E92_96DB_4F2D23E9BA9E_.wvu.FilterData" localSheetId="6" hidden="1">'Cost Savings - Horizon-Albian'!$A$25:$T$33</definedName>
    <definedName name="Z_4D87F668_1429_4E92_96DB_4F2D23E9BA9E_.wvu.FilterData" localSheetId="0" hidden="1">'Cost Savings- Conventional'!$A$29:$AS$128</definedName>
    <definedName name="Z_4D87F668_1429_4E92_96DB_4F2D23E9BA9E_.wvu.FilterData" localSheetId="3" hidden="1">'PP RFPs'!$A$2:$Z$23</definedName>
    <definedName name="Z_4FBFE763_BB41_4E43_8960_ED393B9355BD_.wvu.FilterData" localSheetId="5" hidden="1">'Asset Utilization 2019'!$A$3:$H$303</definedName>
    <definedName name="Z_5174DA01_E8BC_4881_9D27_BA3090955E46_.wvu.FilterData" localSheetId="5" hidden="1">'Asset Utilization 2019'!$A$3:$H$148</definedName>
    <definedName name="Z_52533A47_AE0C_4DB1_AFC9_A746155733BC_.wvu.FilterData" localSheetId="4" hidden="1">'Asset Sales'!$A$2:$L$119</definedName>
    <definedName name="Z_52533A47_AE0C_4DB1_AFC9_A746155733BC_.wvu.FilterData" localSheetId="5" hidden="1">'Asset Utilization 2019'!$A$3:$H$4</definedName>
    <definedName name="Z_52533A47_AE0C_4DB1_AFC9_A746155733BC_.wvu.FilterData" localSheetId="0" hidden="1">'Cost Savings- Conventional'!$A$29:$S$73</definedName>
    <definedName name="Z_52533A47_AE0C_4DB1_AFC9_A746155733BC_.wvu.FilterData" localSheetId="3" hidden="1">'PP RFPs'!$A$2:$Z$16</definedName>
    <definedName name="Z_52B1CD2D_9DCD_4F9F_9582_487B89D387F4_.wvu.FilterData" localSheetId="4" hidden="1">'Asset Sales'!$A$2:$M$103</definedName>
    <definedName name="Z_52B1CD2D_9DCD_4F9F_9582_487B89D387F4_.wvu.FilterData" localSheetId="5" hidden="1">'Asset Utilization 2019'!$A$3:$H$4</definedName>
    <definedName name="Z_55DFC070_CC1E_4AF7_8F45_0AC4EB5AC48E_.wvu.FilterData" localSheetId="4" hidden="1">'Asset Sales'!$A$2:$L$124</definedName>
    <definedName name="Z_592949C8_1C9B_424D_AA5C_A3ADB3774820_.wvu.FilterData" localSheetId="4" hidden="1">'Asset Sales'!$A$2:$L$379</definedName>
    <definedName name="Z_592949C8_1C9B_424D_AA5C_A3ADB3774820_.wvu.FilterData" localSheetId="5" hidden="1">'Asset Utilization 2019'!$A$3:$H$2380</definedName>
    <definedName name="Z_592949C8_1C9B_424D_AA5C_A3ADB3774820_.wvu.FilterData" localSheetId="0" hidden="1">'Cost Savings- Conventional'!$A$29:$AS$98</definedName>
    <definedName name="Z_592949C8_1C9B_424D_AA5C_A3ADB3774820_.wvu.FilterData" localSheetId="3" hidden="1">'PP RFPs'!$A$2:$Z$23</definedName>
    <definedName name="Z_5E93A878_FBAD_4FA5_8079_23FECB8E0D03_.wvu.FilterData" localSheetId="4" hidden="1">'Asset Sales'!$A$2:$M$125</definedName>
    <definedName name="Z_5E93A878_FBAD_4FA5_8079_23FECB8E0D03_.wvu.FilterData" localSheetId="5" hidden="1">'Asset Utilization 2019'!$A$3:$H$228</definedName>
    <definedName name="Z_62CA3BAE_2829_4224_9D57_8F3B9E8BAE6B_.wvu.FilterData" localSheetId="4" hidden="1">'Asset Sales'!$A$2:$L$132</definedName>
    <definedName name="Z_62CA3BAE_2829_4224_9D57_8F3B9E8BAE6B_.wvu.FilterData" localSheetId="5" hidden="1">'Asset Utilization 2019'!$A$3:$H$228</definedName>
    <definedName name="Z_62CA3BAE_2829_4224_9D57_8F3B9E8BAE6B_.wvu.FilterData" localSheetId="0" hidden="1">'Cost Savings- Conventional'!$A$29:$S$81</definedName>
    <definedName name="Z_62CA3BAE_2829_4224_9D57_8F3B9E8BAE6B_.wvu.FilterData" localSheetId="3" hidden="1">'PP RFPs'!$A$2:$Z$16</definedName>
    <definedName name="Z_64CF5EA2_8E07_4FBF_A5F3_81FBD01487DF_.wvu.FilterData" localSheetId="4" hidden="1">'Asset Sales'!$A$2:$L$149</definedName>
    <definedName name="Z_64CF5EA2_8E07_4FBF_A5F3_81FBD01487DF_.wvu.FilterData" localSheetId="5" hidden="1">'Asset Utilization 2019'!$A$3:$H$265</definedName>
    <definedName name="Z_64CF5EA2_8E07_4FBF_A5F3_81FBD01487DF_.wvu.FilterData" localSheetId="0" hidden="1">'Cost Savings- Conventional'!$A$29:$AS$84</definedName>
    <definedName name="Z_64CF5EA2_8E07_4FBF_A5F3_81FBD01487DF_.wvu.FilterData" localSheetId="3" hidden="1">'PP RFPs'!$A$2:$Z$23</definedName>
    <definedName name="Z_6543F245_EB82_4380_B396_CAE682233220_.wvu.FilterData" localSheetId="5" hidden="1">'Asset Utilization 2019'!$A$3:$H$2380</definedName>
    <definedName name="Z_6543F245_EB82_4380_B396_CAE682233220_.wvu.FilterData" localSheetId="1" hidden="1">'Cost Savings - Devon'!$A$17:$U$38</definedName>
    <definedName name="Z_6543F245_EB82_4380_B396_CAE682233220_.wvu.FilterData" localSheetId="3" hidden="1">'PP RFPs'!$A$2:$Z$23</definedName>
    <definedName name="Z_671A3B5B_CCBE_4DE0_A63F_9E6E2093BEC5_.wvu.FilterData" localSheetId="4" hidden="1">'Asset Sales'!$A$2:$L$82</definedName>
    <definedName name="Z_671A3B5B_CCBE_4DE0_A63F_9E6E2093BEC5_.wvu.FilterData" localSheetId="5" hidden="1">'Asset Utilization 2019'!$A$3:$H$148</definedName>
    <definedName name="Z_671A3B5B_CCBE_4DE0_A63F_9E6E2093BEC5_.wvu.FilterData" localSheetId="3" hidden="1">'PP RFPs'!$A$2:$Z$16</definedName>
    <definedName name="Z_68AC0EFE_1FCC_47D2_866E_1D2880F7C59C_.wvu.FilterData" localSheetId="5" hidden="1">'Asset Utilization 2019'!$A$3:$H$228</definedName>
    <definedName name="Z_6ECEF6F3_D2EF_4D92_9F15_12F5FFECACC2_.wvu.FilterData" localSheetId="4" hidden="1">'Asset Sales'!$A$2:$M$152</definedName>
    <definedName name="Z_6ECEF6F3_D2EF_4D92_9F15_12F5FFECACC2_.wvu.FilterData" localSheetId="5" hidden="1">'Asset Utilization 2019'!$A$4:$K$2380</definedName>
    <definedName name="Z_6ED1414B_45CA_4E82_B8FF_B453BE69456B_.wvu.FilterData" localSheetId="4" hidden="1">'Asset Sales'!$A$2:$L$48</definedName>
    <definedName name="Z_6FD6B376_CCA6_4675_8ABC_AA9739660A34_.wvu.Cols" localSheetId="4" hidden="1">'Asset Sales'!$M:$P</definedName>
    <definedName name="Z_6FD6B376_CCA6_4675_8ABC_AA9739660A34_.wvu.FilterData" localSheetId="4" hidden="1">'Asset Sales'!$A$2:$P$243</definedName>
    <definedName name="Z_6FD6B376_CCA6_4675_8ABC_AA9739660A34_.wvu.FilterData" localSheetId="5" hidden="1">'Asset Utilization 2019'!$A$3:$H$2380</definedName>
    <definedName name="Z_6FD6B376_CCA6_4675_8ABC_AA9739660A34_.wvu.FilterData" localSheetId="1" hidden="1">'Cost Savings - Devon'!$A$17:$U$40</definedName>
    <definedName name="Z_6FD6B376_CCA6_4675_8ABC_AA9739660A34_.wvu.FilterData" localSheetId="6" hidden="1">'Cost Savings - Horizon-Albian'!$A$25:$T$33</definedName>
    <definedName name="Z_6FD6B376_CCA6_4675_8ABC_AA9739660A34_.wvu.FilterData" localSheetId="0" hidden="1">'Cost Savings- Conventional'!$A$29:$AS$130</definedName>
    <definedName name="Z_6FD6B376_CCA6_4675_8ABC_AA9739660A34_.wvu.FilterData" localSheetId="3" hidden="1">'PP RFPs'!$A$2:$Z$23</definedName>
    <definedName name="Z_77ABD24F_26FA_4C83_AEBF_A442E2887B3C_.wvu.FilterData" localSheetId="4" hidden="1">'Asset Sales'!$A$2:$L$151</definedName>
    <definedName name="Z_77ABD24F_26FA_4C83_AEBF_A442E2887B3C_.wvu.FilterData" localSheetId="5" hidden="1">'Asset Utilization 2019'!$A$3:$H$272</definedName>
    <definedName name="Z_77ABD24F_26FA_4C83_AEBF_A442E2887B3C_.wvu.FilterData" localSheetId="0" hidden="1">'Cost Savings- Conventional'!$A$29:$S$85</definedName>
    <definedName name="Z_77ABD24F_26FA_4C83_AEBF_A442E2887B3C_.wvu.FilterData" localSheetId="3" hidden="1">'PP RFPs'!$A$2:$Z$23</definedName>
    <definedName name="Z_7B8EB9EB_E946_465F_A26D_71BD35C84900_.wvu.FilterData" localSheetId="4" hidden="1">'Asset Sales'!$A$2:$L$73</definedName>
    <definedName name="Z_7B8EB9EB_E946_465F_A26D_71BD35C84900_.wvu.FilterData" localSheetId="5" hidden="1">'Asset Utilization 2019'!$A$3:$H$146</definedName>
    <definedName name="Z_8017DBC4_0913_4D40_A9A8_7D22B7611D0E_.wvu.Cols" localSheetId="4" hidden="1">'Asset Sales'!$M:$P</definedName>
    <definedName name="Z_8017DBC4_0913_4D40_A9A8_7D22B7611D0E_.wvu.FilterData" localSheetId="4" hidden="1">'Asset Sales'!$A$2:$P$243</definedName>
    <definedName name="Z_8017DBC4_0913_4D40_A9A8_7D22B7611D0E_.wvu.FilterData" localSheetId="5" hidden="1">'Asset Utilization 2019'!$A$3:$H$2380</definedName>
    <definedName name="Z_8017DBC4_0913_4D40_A9A8_7D22B7611D0E_.wvu.FilterData" localSheetId="1" hidden="1">'Cost Savings - Devon'!$A$17:$U$36</definedName>
    <definedName name="Z_8017DBC4_0913_4D40_A9A8_7D22B7611D0E_.wvu.FilterData" localSheetId="6" hidden="1">'Cost Savings - Horizon-Albian'!$A$25:$T$33</definedName>
    <definedName name="Z_8017DBC4_0913_4D40_A9A8_7D22B7611D0E_.wvu.FilterData" localSheetId="0" hidden="1">'Cost Savings- Conventional'!$A$29:$AS$121</definedName>
    <definedName name="Z_8017DBC4_0913_4D40_A9A8_7D22B7611D0E_.wvu.FilterData" localSheetId="3" hidden="1">'PP RFPs'!$A$2:$Z$23</definedName>
    <definedName name="Z_84A181AA_0092_46EA_A699_9AE1FAAF62F3_.wvu.FilterData" localSheetId="5" hidden="1">'Asset Utilization 2019'!$A$3:$H$222</definedName>
    <definedName name="Z_855CDC8F_18E0_4351_9724_19B42D17B66A_.wvu.FilterData" localSheetId="3" hidden="1">'PP RFPs'!$A$2:$Z$23</definedName>
    <definedName name="Z_8B60303C_DE4F_484E_97FE_2970D78B8699_.wvu.FilterData" localSheetId="5" hidden="1">'Asset Utilization 2019'!$A$3:$H$228</definedName>
    <definedName name="Z_8E332BB0_5418_4001_A4ED_44F537C45BD8_.wvu.FilterData" localSheetId="5" hidden="1">'Asset Utilization 2019'!$A$3:$H$228</definedName>
    <definedName name="Z_8FF9AE2F_C3ED_4FFC_95D3_4E914B315EB9_.wvu.FilterData" localSheetId="4" hidden="1">'Asset Sales'!$A$2:$L$101</definedName>
    <definedName name="Z_8FF9AE2F_C3ED_4FFC_95D3_4E914B315EB9_.wvu.FilterData" localSheetId="5" hidden="1">'Asset Utilization 2019'!$A$3:$H$148</definedName>
    <definedName name="Z_8FF9AE2F_C3ED_4FFC_95D3_4E914B315EB9_.wvu.FilterData" localSheetId="3" hidden="1">'PP RFPs'!$A$2:$Z$16</definedName>
    <definedName name="Z_943721CB_DBB2_41BE_A414_6030749A5ECB_.wvu.FilterData" localSheetId="0" hidden="1">'Cost Savings- Conventional'!$A$29:$S$76</definedName>
    <definedName name="Z_952F2B3A_2251_4F75_AC8E_734A34F7313D_.wvu.FilterData" localSheetId="1" hidden="1">'Cost Savings - Devon'!$A$17:$U$40</definedName>
    <definedName name="Z_952F2B3A_2251_4F75_AC8E_734A34F7313D_.wvu.FilterData" localSheetId="0" hidden="1">'Cost Savings- Conventional'!$A$29:$AS$128</definedName>
    <definedName name="Z_9C2A4B76_4BA6_4C55_B5C1_FB252F262C90_.wvu.Cols" localSheetId="4" hidden="1">'Asset Sales'!$M:$P</definedName>
    <definedName name="Z_9C2A4B76_4BA6_4C55_B5C1_FB252F262C90_.wvu.FilterData" localSheetId="4" hidden="1">'Asset Sales'!$A$2:$P$243</definedName>
    <definedName name="Z_9C2A4B76_4BA6_4C55_B5C1_FB252F262C90_.wvu.FilterData" localSheetId="5" hidden="1">'Asset Utilization 2019'!$A$3:$H$2380</definedName>
    <definedName name="Z_9C2A4B76_4BA6_4C55_B5C1_FB252F262C90_.wvu.FilterData" localSheetId="1" hidden="1">'Cost Savings - Devon'!$A$17:$U$34</definedName>
    <definedName name="Z_9C2A4B76_4BA6_4C55_B5C1_FB252F262C90_.wvu.FilterData" localSheetId="6" hidden="1">'Cost Savings - Horizon-Albian'!$A$25:$T$33</definedName>
    <definedName name="Z_9C2A4B76_4BA6_4C55_B5C1_FB252F262C90_.wvu.FilterData" localSheetId="0" hidden="1">'Cost Savings- Conventional'!$A$29:$AS$116</definedName>
    <definedName name="Z_9C2A4B76_4BA6_4C55_B5C1_FB252F262C90_.wvu.FilterData" localSheetId="3" hidden="1">'PP RFPs'!$A$2:$Z$23</definedName>
    <definedName name="Z_9D9678A5_7C01_4AEF_91D1_200EE8273516_.wvu.Cols" localSheetId="4" hidden="1">'Asset Sales'!$M:$P</definedName>
    <definedName name="Z_9D9678A5_7C01_4AEF_91D1_200EE8273516_.wvu.FilterData" localSheetId="4" hidden="1">'Asset Sales'!$A$2:$P$243</definedName>
    <definedName name="Z_9D9678A5_7C01_4AEF_91D1_200EE8273516_.wvu.FilterData" localSheetId="5" hidden="1">'Asset Utilization 2019'!$A$3:$H$2380</definedName>
    <definedName name="Z_9D9678A5_7C01_4AEF_91D1_200EE8273516_.wvu.FilterData" localSheetId="1" hidden="1">'Cost Savings - Devon'!$A$17:$U$34</definedName>
    <definedName name="Z_9D9678A5_7C01_4AEF_91D1_200EE8273516_.wvu.FilterData" localSheetId="6" hidden="1">'Cost Savings - Horizon-Albian'!$A$25:$T$33</definedName>
    <definedName name="Z_9D9678A5_7C01_4AEF_91D1_200EE8273516_.wvu.FilterData" localSheetId="0" hidden="1">'Cost Savings- Conventional'!$A$29:$AS$116</definedName>
    <definedName name="Z_9D9678A5_7C01_4AEF_91D1_200EE8273516_.wvu.FilterData" localSheetId="3" hidden="1">'PP RFPs'!$A$2:$Z$23</definedName>
    <definedName name="Z_A192DAFC_E842_4DE5_AF44_A5D36E30D593_.wvu.FilterData" localSheetId="4" hidden="1">'Asset Sales'!$A$2:$M$129</definedName>
    <definedName name="Z_A192DAFC_E842_4DE5_AF44_A5D36E30D593_.wvu.FilterData" localSheetId="5" hidden="1">'Asset Utilization 2019'!$A$3:$H$228</definedName>
    <definedName name="Z_A192DAFC_E842_4DE5_AF44_A5D36E30D593_.wvu.FilterData" localSheetId="0" hidden="1">'Cost Savings- Conventional'!$A$29:$S$76</definedName>
    <definedName name="Z_A192DAFC_E842_4DE5_AF44_A5D36E30D593_.wvu.FilterData" localSheetId="3" hidden="1">'PP RFPs'!$A$2:$Z$16</definedName>
    <definedName name="Z_A192DAFC_E842_4DE5_AF44_A5D36E30D593_.wvu.Rows" localSheetId="5" hidden="1">'Asset Utilization 2019'!$171:$178,'Asset Utilization 2019'!$185:$187,'Asset Utilization 2019'!$230:$230</definedName>
    <definedName name="Z_A5EA8F17_ABF2_4D6E_8CAE_59E337040F85_.wvu.FilterData" localSheetId="5" hidden="1">'Asset Utilization 2019'!$A$4:$K$2380</definedName>
    <definedName name="Z_ADE24852_5A29_4BBC_BC6C_117567C4C4AB_.wvu.Cols" localSheetId="4" hidden="1">'Asset Sales'!$M:$P</definedName>
    <definedName name="Z_ADE24852_5A29_4BBC_BC6C_117567C4C4AB_.wvu.FilterData" localSheetId="4" hidden="1">'Asset Sales'!$A$2:$P$243</definedName>
    <definedName name="Z_ADE24852_5A29_4BBC_BC6C_117567C4C4AB_.wvu.FilterData" localSheetId="5" hidden="1">'Asset Utilization 2019'!$A$3:$H$2380</definedName>
    <definedName name="Z_ADE24852_5A29_4BBC_BC6C_117567C4C4AB_.wvu.FilterData" localSheetId="1" hidden="1">'Cost Savings - Devon'!$A$17:$U$40</definedName>
    <definedName name="Z_ADE24852_5A29_4BBC_BC6C_117567C4C4AB_.wvu.FilterData" localSheetId="6" hidden="1">'Cost Savings - Horizon-Albian'!$A$25:$T$33</definedName>
    <definedName name="Z_ADE24852_5A29_4BBC_BC6C_117567C4C4AB_.wvu.FilterData" localSheetId="0" hidden="1">'Cost Savings- Conventional'!$A$29:$AS$128</definedName>
    <definedName name="Z_ADE24852_5A29_4BBC_BC6C_117567C4C4AB_.wvu.FilterData" localSheetId="3" hidden="1">'PP RFPs'!$A$2:$Z$23</definedName>
    <definedName name="Z_B2199055_22BD_4173_9D96_1BD1A6ADAA24_.wvu.FilterData" localSheetId="4" hidden="1">'Asset Sales'!$A$2:$M$129</definedName>
    <definedName name="Z_B2199055_22BD_4173_9D96_1BD1A6ADAA24_.wvu.FilterData" localSheetId="5" hidden="1">'Asset Utilization 2019'!$A$3:$H$228</definedName>
    <definedName name="Z_B2199055_22BD_4173_9D96_1BD1A6ADAA24_.wvu.FilterData" localSheetId="0" hidden="1">'Cost Savings- Conventional'!$A$29:$S$76</definedName>
    <definedName name="Z_B2199055_22BD_4173_9D96_1BD1A6ADAA24_.wvu.FilterData" localSheetId="3" hidden="1">'PP RFPs'!$A$2:$Z$16</definedName>
    <definedName name="Z_BAAC5F46_19EC_4E08_91D9_99E77AB1AFCA_.wvu.FilterData" localSheetId="4" hidden="1">'Asset Sales'!$A$2:$L$134</definedName>
    <definedName name="Z_BAAC5F46_19EC_4E08_91D9_99E77AB1AFCA_.wvu.FilterData" localSheetId="5" hidden="1">'Asset Utilization 2019'!$A$3:$H$228</definedName>
    <definedName name="Z_C421540F_732B_4D34_9149_E6D75DC601EE_.wvu.FilterData" localSheetId="4" hidden="1">'Asset Sales'!$A$2:$L$134</definedName>
    <definedName name="Z_C421540F_732B_4D34_9149_E6D75DC601EE_.wvu.FilterData" localSheetId="5" hidden="1">'Asset Utilization 2019'!$A$3:$H$228</definedName>
    <definedName name="Z_C421540F_732B_4D34_9149_E6D75DC601EE_.wvu.FilterData" localSheetId="0" hidden="1">'Cost Savings- Conventional'!$A$29:$S$82</definedName>
    <definedName name="Z_C421540F_732B_4D34_9149_E6D75DC601EE_.wvu.FilterData" localSheetId="3" hidden="1">'PP RFPs'!$A$2:$Z$16</definedName>
    <definedName name="Z_C76F4C7D_9403_4719_BE3F_CA04C80371DA_.wvu.Cols" localSheetId="4" hidden="1">'Asset Sales'!$M:$P</definedName>
    <definedName name="Z_C76F4C7D_9403_4719_BE3F_CA04C80371DA_.wvu.FilterData" localSheetId="4" hidden="1">'Asset Sales'!$A$2:$P$243</definedName>
    <definedName name="Z_C76F4C7D_9403_4719_BE3F_CA04C80371DA_.wvu.FilterData" localSheetId="5" hidden="1">'Asset Utilization 2019'!$A$3:$H$2380</definedName>
    <definedName name="Z_C76F4C7D_9403_4719_BE3F_CA04C80371DA_.wvu.FilterData" localSheetId="1" hidden="1">'Cost Savings - Devon'!$A$17:$U$40</definedName>
    <definedName name="Z_C76F4C7D_9403_4719_BE3F_CA04C80371DA_.wvu.FilterData" localSheetId="6" hidden="1">'Cost Savings - Horizon-Albian'!$A$25:$T$33</definedName>
    <definedName name="Z_C76F4C7D_9403_4719_BE3F_CA04C80371DA_.wvu.FilterData" localSheetId="0" hidden="1">'Cost Savings- Conventional'!$A$29:$AS$130</definedName>
    <definedName name="Z_C76F4C7D_9403_4719_BE3F_CA04C80371DA_.wvu.FilterData" localSheetId="3" hidden="1">'PP RFPs'!$A$2:$Z$23</definedName>
    <definedName name="Z_CE32BFE7_CEBE_4209_8D4A_40B3BAE34A14_.wvu.Cols" localSheetId="4" hidden="1">'Asset Sales'!$M:$P</definedName>
    <definedName name="Z_CE32BFE7_CEBE_4209_8D4A_40B3BAE34A14_.wvu.FilterData" localSheetId="4" hidden="1">'Asset Sales'!$A$2:$P$243</definedName>
    <definedName name="Z_CE32BFE7_CEBE_4209_8D4A_40B3BAE34A14_.wvu.FilterData" localSheetId="5" hidden="1">'Asset Utilization 2019'!$A$3:$H$2380</definedName>
    <definedName name="Z_CE32BFE7_CEBE_4209_8D4A_40B3BAE34A14_.wvu.FilterData" localSheetId="1" hidden="1">'Cost Savings - Devon'!$A$17:$U$40</definedName>
    <definedName name="Z_CE32BFE7_CEBE_4209_8D4A_40B3BAE34A14_.wvu.FilterData" localSheetId="6" hidden="1">'Cost Savings - Horizon-Albian'!$A$25:$T$33</definedName>
    <definedName name="Z_CE32BFE7_CEBE_4209_8D4A_40B3BAE34A14_.wvu.FilterData" localSheetId="0" hidden="1">'Cost Savings- Conventional'!$A$29:$AS$128</definedName>
    <definedName name="Z_CE32BFE7_CEBE_4209_8D4A_40B3BAE34A14_.wvu.FilterData" localSheetId="3" hidden="1">'PP RFPs'!$A$2:$Z$23</definedName>
    <definedName name="Z_CE694BE1_D610_4856_BA40_96101BA9C854_.wvu.FilterData" localSheetId="5" hidden="1">'Asset Utilization 2019'!$A$3:$H$2380</definedName>
    <definedName name="Z_D1F07C29_B5FC_43AA_B5D9_E8C0DE25ED55_.wvu.FilterData" localSheetId="4" hidden="1">'Asset Sales'!$A$2:$L$379</definedName>
    <definedName name="Z_DA08CCFC_3D64_4FE3_8903_2556A7BB4AA0_.wvu.Cols" localSheetId="4" hidden="1">'Asset Sales'!$M:$P</definedName>
    <definedName name="Z_DA08CCFC_3D64_4FE3_8903_2556A7BB4AA0_.wvu.FilterData" localSheetId="4" hidden="1">'Asset Sales'!$A$2:$P$243</definedName>
    <definedName name="Z_DA08CCFC_3D64_4FE3_8903_2556A7BB4AA0_.wvu.FilterData" localSheetId="5" hidden="1">'Asset Utilization 2019'!$A$3:$H$2380</definedName>
    <definedName name="Z_DA08CCFC_3D64_4FE3_8903_2556A7BB4AA0_.wvu.FilterData" localSheetId="1" hidden="1">'Cost Savings - Devon'!$A$17:$U$34</definedName>
    <definedName name="Z_DA08CCFC_3D64_4FE3_8903_2556A7BB4AA0_.wvu.FilterData" localSheetId="6" hidden="1">'Cost Savings - Horizon-Albian'!$A$25:$T$33</definedName>
    <definedName name="Z_DA08CCFC_3D64_4FE3_8903_2556A7BB4AA0_.wvu.FilterData" localSheetId="0" hidden="1">'Cost Savings- Conventional'!$A$29:$AS$112</definedName>
    <definedName name="Z_DA08CCFC_3D64_4FE3_8903_2556A7BB4AA0_.wvu.FilterData" localSheetId="3" hidden="1">'PP RFPs'!$A$2:$Z$23</definedName>
    <definedName name="Z_DD56CC47_D6F6_4801_B9D0_51171B209E4B_.wvu.FilterData" localSheetId="4" hidden="1">'Asset Sales'!$A$2:$L$155</definedName>
    <definedName name="Z_E12D1B12_1C90_43F3_98C2_21056F6BFE3C_.wvu.FilterData" localSheetId="4" hidden="1">'Asset Sales'!$A$2:$L$48</definedName>
    <definedName name="Z_E2FAA27C_9678_4CC7_9C75_A9A550934111_.wvu.FilterData" localSheetId="4" hidden="1">'Asset Sales'!$A$2:$L$124</definedName>
    <definedName name="Z_E630E57D_C780_4A51_9928_7572FBE64D58_.wvu.FilterData" localSheetId="4" hidden="1">'Asset Sales'!$A$2:$L$379</definedName>
    <definedName name="Z_E94D5A27_E155_473A_B8CD_068446C7DFB2_.wvu.FilterData" localSheetId="4" hidden="1">'Asset Sales'!$A$2:$L$379</definedName>
    <definedName name="Z_E94D5A27_E155_473A_B8CD_068446C7DFB2_.wvu.FilterData" localSheetId="5" hidden="1">'Asset Utilization 2019'!$A$3:$H$2380</definedName>
    <definedName name="Z_E94D5A27_E155_473A_B8CD_068446C7DFB2_.wvu.FilterData" localSheetId="0" hidden="1">'Cost Savings- Conventional'!$A$29:$AS$98</definedName>
    <definedName name="Z_E94D5A27_E155_473A_B8CD_068446C7DFB2_.wvu.FilterData" localSheetId="3" hidden="1">'PP RFPs'!$A$2:$Z$23</definedName>
    <definedName name="Z_E9BBF64D_20B5_4153_B566_74724096A52C_.wvu.FilterData" localSheetId="4" hidden="1">'Asset Sales'!$A$2:$L$48</definedName>
    <definedName name="Z_EB1B9C20_4ED6_490F_B553_132693AB00B3_.wvu.Cols" localSheetId="4" hidden="1">'Asset Sales'!$M:$P</definedName>
    <definedName name="Z_EB1B9C20_4ED6_490F_B553_132693AB00B3_.wvu.FilterData" localSheetId="4" hidden="1">'Asset Sales'!$A$2:$P$243</definedName>
    <definedName name="Z_EB1B9C20_4ED6_490F_B553_132693AB00B3_.wvu.FilterData" localSheetId="5" hidden="1">'Asset Utilization 2019'!$A$3:$H$2380</definedName>
    <definedName name="Z_EB1B9C20_4ED6_490F_B553_132693AB00B3_.wvu.FilterData" localSheetId="1" hidden="1">'Cost Savings - Devon'!$A$17:$U$43</definedName>
    <definedName name="Z_EB1B9C20_4ED6_490F_B553_132693AB00B3_.wvu.FilterData" localSheetId="6" hidden="1">'Cost Savings - Horizon-Albian'!$A$25:$T$33</definedName>
    <definedName name="Z_EB1B9C20_4ED6_490F_B553_132693AB00B3_.wvu.FilterData" localSheetId="0" hidden="1">'Cost Savings- Conventional'!$A$29:$AQ$130</definedName>
    <definedName name="Z_EB1B9C20_4ED6_490F_B553_132693AB00B3_.wvu.FilterData" localSheetId="3" hidden="1">'PP RFPs'!$A$2:$Z$23</definedName>
    <definedName name="Z_F4ADA95D_7699_4123_AD83_5035DFB90785_.wvu.FilterData" localSheetId="0" hidden="1">'Cost Savings- Conventional'!$A$29:$AS$123</definedName>
    <definedName name="Z_F8EC5AE6_B3AF_4327_9EB1_A4D4BE4FC044_.wvu.FilterData" localSheetId="5" hidden="1">'Asset Utilization 2019'!$A$3:$H$148</definedName>
    <definedName name="Z_F8EC5AE6_B3AF_4327_9EB1_A4D4BE4FC044_.wvu.FilterData" localSheetId="3" hidden="1">'PP RFPs'!$A$2:$Z$16</definedName>
    <definedName name="Z_FF52D309_5DB7_4017_AF85_40E88B0C5FB0_.wvu.FilterData" localSheetId="4" hidden="1">'Asset Sales'!$A$2:$L$105</definedName>
    <definedName name="Z_FF52D309_5DB7_4017_AF85_40E88B0C5FB0_.wvu.FilterData" localSheetId="5" hidden="1">'Asset Utilization 2019'!$A$3:$H$4</definedName>
    <definedName name="Z_FFF4E137_5C12_4900_A2BC_60B69E41A7BB_.wvu.FilterData" localSheetId="4" hidden="1">'Asset Sales'!$A$2:$M$379</definedName>
    <definedName name="Z_FFF4E137_5C12_4900_A2BC_60B69E41A7BB_.wvu.FilterData" localSheetId="0" hidden="1">'Cost Savings- Conventional'!$A$29:$S$87</definedName>
    <definedName name="Z_FFF4E137_5C12_4900_A2BC_60B69E41A7BB_.wvu.FilterData" localSheetId="3" hidden="1">'PP RFPs'!$A$2:$Z$23</definedName>
  </definedNames>
  <calcPr calcId="162913"/>
  <customWorkbookViews>
    <customWorkbookView name="Jessica Lok - Personal View" guid="{2CA86A9A-95B9-4297-AFAA-4060584F7EB2}" mergeInterval="0" personalView="1" maximized="1" xWindow="1272" yWindow="-8" windowWidth="1296" windowHeight="1040" activeSheetId="5"/>
    <customWorkbookView name="Matt Stobart - Personal View" guid="{C76F4C7D-9403-4719-BE3F-CA04C80371DA}" mergeInterval="0" personalView="1" maximized="1" xWindow="1272" yWindow="-8" windowWidth="1296" windowHeight="1040" activeSheetId="1"/>
    <customWorkbookView name="William DeBona - Personal View" guid="{6FD6B376-CCA6-4675-8ABC-AA9739660A34}" mergeInterval="0" personalView="1" maximized="1" xWindow="-8" yWindow="-8" windowWidth="1296" windowHeight="1000" activeSheetId="8"/>
    <customWorkbookView name="David Robinson - Personal View" guid="{CE32BFE7-CEBE-4209-8D4A-40B3BAE34A14}" mergeInterval="0" personalView="1" maximized="1" xWindow="1016" yWindow="-8" windowWidth="1936" windowHeight="1096" tabRatio="810" activeSheetId="1"/>
    <customWorkbookView name="Ross Kirkpatrick - Personal View" guid="{4D87F668-1429-4E92-96DB-4F2D23E9BA9E}" mergeInterval="0" personalView="1" maximized="1" xWindow="-1288" yWindow="-3" windowWidth="1296" windowHeight="1040" activeSheetId="4"/>
    <customWorkbookView name="Susan Steele - Personal View" guid="{307286A1-FE16-489D-85EA-4EDA608AC70E}" mergeInterval="0" personalView="1" maximized="1" windowWidth="1600" windowHeight="714" activeSheetId="3"/>
    <customWorkbookView name="Vincent Jiang - Personal View" guid="{4743EA6C-1CF0-4AC6-B1F9-62558CDA31EF}" mergeInterval="0" personalView="1" maximized="1" windowWidth="1600" windowHeight="569" activeSheetId="4"/>
    <customWorkbookView name="Affan Shahid - Personal View" guid="{07D8C007-6307-47BA-AD2E-62AE3181CE78}" mergeInterval="0" personalView="1" maximized="1" windowWidth="1280" windowHeight="719" activeSheetId="5"/>
    <customWorkbookView name="Renato Lanfranchi - Personal View" guid="{C421540F-732B-4D34-9149-E6D75DC601EE}" mergeInterval="0" personalView="1" maximized="1" windowWidth="1280" windowHeight="739" activeSheetId="1"/>
    <customWorkbookView name="Chasity Druhan - Personal View" guid="{B2199055-22BD-4173-9D96-1BD1A6ADAA24}" mergeInterval="0" personalView="1" maximized="1" windowWidth="1280" windowHeight="799" activeSheetId="1"/>
    <customWorkbookView name="Fred St. Goddard - Personal View" guid="{52533A47-AE0C-4DB1-AFC9-A746155733BC}" mergeInterval="0" personalView="1" maximized="1" windowWidth="1280" windowHeight="838" activeSheetId="6"/>
    <customWorkbookView name="Julie Easthope - Personal View" guid="{671A3B5B-CCBE-4DE0-A63F-9E6E2093BEC5}" mergeInterval="0" personalView="1" maximized="1" windowWidth="1280" windowHeight="838" activeSheetId="4"/>
    <customWorkbookView name="Mohammad Shahid - Personal View" guid="{0E420F7E-540F-4523-8FBC-37AEB84A57AE}" mergeInterval="0" personalView="1" maximized="1" windowWidth="1280" windowHeight="759" tabRatio="702" activeSheetId="5"/>
    <customWorkbookView name="Ken Miller - Personal View" guid="{A192DAFC-E842-4DE5-AF44-A5D36E30D593}" mergeInterval="0" personalView="1" maximized="1" windowWidth="1183" windowHeight="760" activeSheetId="1"/>
    <customWorkbookView name="Michael Lawson - Personal View" guid="{62CA3BAE-2829-4224-9D57-8F3B9E8BAE6B}" mergeInterval="0" personalView="1" maximized="1" windowWidth="1280" windowHeight="798" activeSheetId="3"/>
    <customWorkbookView name="Michella Pritchard - Personal View" guid="{77ABD24F-26FA-4C83-AEBF-A442E2887B3C}" mergeInterval="0" personalView="1" maximized="1" windowWidth="1280" windowHeight="778" activeSheetId="2"/>
    <customWorkbookView name="Monica Rivas - Personal View" guid="{3FEDFE13-4131-4C4C-AF02-5DAF0F20B791}" mergeInterval="0" personalView="1" maximized="1" windowWidth="1280" windowHeight="838" activeSheetId="1"/>
    <customWorkbookView name="Mostafa Hassan - Personal View" guid="{4689F67F-7384-47CE-BB7A-30EC7141290A}" mergeInterval="0" personalView="1" maximized="1" windowWidth="1280" windowHeight="798" activeSheetId="5"/>
    <customWorkbookView name="Clint Shackleton - Personal View" guid="{592949C8-1C9B-424D-AA5C-A3ADB3774820}" mergeInterval="0" personalView="1" maximized="1" windowWidth="1920" windowHeight="855" activeSheetId="5"/>
    <customWorkbookView name="Colleen Gibson - Personal View" guid="{E94D5A27-E155-473A-B8CD-068446C7DFB2}" mergeInterval="0" personalView="1" maximized="1" windowWidth="1280" windowHeight="838" activeSheetId="1"/>
    <customWorkbookView name="Bassam Mohammed - Personal View" guid="{DA08CCFC-3D64-4FE3-8903-2556A7BB4AA0}" mergeInterval="0" personalView="1" maximized="1" windowWidth="1600" windowHeight="714" activeSheetId="5"/>
    <customWorkbookView name="Paul Payne - Personal View" guid="{9C2A4B76-4BA6-4C55-B5C1-FB252F262C90}" mergeInterval="0" personalView="1" maximized="1" windowWidth="1280" windowHeight="838" activeSheetId="4"/>
    <customWorkbookView name="Astrid Abramyan - Personal View" guid="{9D9678A5-7C01-4AEF-91D1-200EE8273516}" mergeInterval="0" personalView="1" maximized="1" windowWidth="1600" windowHeight="554" activeSheetId="8"/>
    <customWorkbookView name="Trevan Williams - Personal View" guid="{8017DBC4-0913-4D40-A9A8-7D22B7611D0E}" mergeInterval="0" personalView="1" maximized="1" windowWidth="1600" windowHeight="714" activeSheetId="3"/>
    <customWorkbookView name="Candice MacLean - Personal View" guid="{ADE24852-5A29-4BBC-BC6C-117567C4C4AB}" mergeInterval="0" personalView="1" maximized="1" xWindow="1592" yWindow="-8" windowWidth="1616" windowHeight="916" activeSheetId="3"/>
    <customWorkbookView name="Kevin Finnerty - Personal View" guid="{EB1B9C20-4ED6-490F-B553-132693AB00B3}" mergeInterval="0" personalView="1" maximized="1" xWindow="1272" yWindow="-8" windowWidth="1296" windowHeight="1040" activeSheetId="4"/>
  </customWorkbookViews>
</workbook>
</file>

<file path=xl/calcChain.xml><?xml version="1.0" encoding="utf-8"?>
<calcChain xmlns="http://schemas.openxmlformats.org/spreadsheetml/2006/main">
  <c r="G14" i="8" l="1"/>
  <c r="B15" i="1" l="1"/>
  <c r="B14" i="1" l="1"/>
  <c r="G215" i="4" l="1"/>
  <c r="G214" i="4" l="1"/>
  <c r="G213" i="4" l="1"/>
  <c r="B13" i="1" l="1"/>
  <c r="F243" i="4" l="1"/>
  <c r="F43" i="3" l="1"/>
  <c r="F425" i="5"/>
  <c r="N198" i="4" l="1"/>
  <c r="M198" i="4"/>
  <c r="P198" i="4" s="1"/>
  <c r="N199" i="4"/>
  <c r="M199" i="4"/>
  <c r="P199" i="4" s="1"/>
  <c r="J350" i="5" l="1"/>
  <c r="J349" i="5"/>
  <c r="J348" i="5"/>
  <c r="I350" i="5"/>
  <c r="I349" i="5"/>
  <c r="I348" i="5"/>
  <c r="J347" i="5" l="1"/>
  <c r="I347" i="5"/>
  <c r="L347" i="5" s="1"/>
  <c r="J326" i="5" l="1"/>
  <c r="J327" i="5"/>
  <c r="J328" i="5"/>
  <c r="J329" i="5"/>
  <c r="J330" i="5"/>
  <c r="J331" i="5"/>
  <c r="J332" i="5"/>
  <c r="J333" i="5"/>
  <c r="J334" i="5"/>
  <c r="J335" i="5"/>
  <c r="J336" i="5"/>
  <c r="J337" i="5"/>
  <c r="J338" i="5"/>
  <c r="J339" i="5"/>
  <c r="J340" i="5"/>
  <c r="J341" i="5"/>
  <c r="J342" i="5"/>
  <c r="J343" i="5"/>
  <c r="J344" i="5"/>
  <c r="J345" i="5"/>
  <c r="J346" i="5"/>
  <c r="I327" i="5"/>
  <c r="L327" i="5" s="1"/>
  <c r="I328" i="5"/>
  <c r="L328" i="5" s="1"/>
  <c r="I329" i="5"/>
  <c r="L329" i="5" s="1"/>
  <c r="I330" i="5"/>
  <c r="L330" i="5" s="1"/>
  <c r="I331" i="5"/>
  <c r="L331" i="5" s="1"/>
  <c r="I332" i="5"/>
  <c r="L332" i="5" s="1"/>
  <c r="I333" i="5"/>
  <c r="L333" i="5" s="1"/>
  <c r="I334" i="5"/>
  <c r="L334" i="5" s="1"/>
  <c r="I335" i="5"/>
  <c r="L335" i="5" s="1"/>
  <c r="I336" i="5"/>
  <c r="L336" i="5" s="1"/>
  <c r="I337" i="5"/>
  <c r="L337" i="5" s="1"/>
  <c r="I338" i="5"/>
  <c r="L338" i="5" s="1"/>
  <c r="I339" i="5"/>
  <c r="L339" i="5" s="1"/>
  <c r="I340" i="5"/>
  <c r="L340" i="5" s="1"/>
  <c r="I341" i="5"/>
  <c r="L341" i="5" s="1"/>
  <c r="I342" i="5"/>
  <c r="L342" i="5" s="1"/>
  <c r="I343" i="5"/>
  <c r="L343" i="5" s="1"/>
  <c r="I344" i="5"/>
  <c r="L344" i="5" s="1"/>
  <c r="I345" i="5"/>
  <c r="L345" i="5" s="1"/>
  <c r="I346" i="5"/>
  <c r="L346" i="5" s="1"/>
  <c r="D3" i="10" l="1"/>
  <c r="D21" i="8"/>
  <c r="D14" i="8"/>
  <c r="D13" i="8"/>
  <c r="D12" i="8"/>
  <c r="D11" i="8"/>
  <c r="D10" i="8"/>
  <c r="F19" i="6"/>
  <c r="F11" i="6"/>
  <c r="G11" i="6" s="1"/>
  <c r="B4" i="6"/>
  <c r="D4" i="6" s="1"/>
  <c r="I326" i="5"/>
  <c r="L326" i="5" s="1"/>
  <c r="J325" i="5"/>
  <c r="I325" i="5"/>
  <c r="L325" i="5" s="1"/>
  <c r="J324" i="5"/>
  <c r="I324" i="5"/>
  <c r="L324" i="5" s="1"/>
  <c r="J323" i="5"/>
  <c r="I323" i="5"/>
  <c r="L323" i="5" s="1"/>
  <c r="J322" i="5"/>
  <c r="I322" i="5"/>
  <c r="L322" i="5" s="1"/>
  <c r="J321" i="5"/>
  <c r="I321" i="5"/>
  <c r="L321" i="5" s="1"/>
  <c r="J320" i="5"/>
  <c r="I320" i="5"/>
  <c r="L320" i="5" s="1"/>
  <c r="J319" i="5"/>
  <c r="I319" i="5"/>
  <c r="L319" i="5" s="1"/>
  <c r="J318" i="5"/>
  <c r="I318" i="5"/>
  <c r="L318" i="5" s="1"/>
  <c r="J317" i="5"/>
  <c r="I317" i="5"/>
  <c r="L317" i="5" s="1"/>
  <c r="J316" i="5"/>
  <c r="I316" i="5"/>
  <c r="L316" i="5" s="1"/>
  <c r="J315" i="5"/>
  <c r="I315" i="5"/>
  <c r="L315" i="5" s="1"/>
  <c r="J314" i="5"/>
  <c r="I314" i="5"/>
  <c r="L314" i="5" s="1"/>
  <c r="J313" i="5"/>
  <c r="I313" i="5"/>
  <c r="L313" i="5" s="1"/>
  <c r="J312" i="5"/>
  <c r="I312" i="5"/>
  <c r="L312" i="5" s="1"/>
  <c r="J311" i="5"/>
  <c r="I311" i="5"/>
  <c r="L311" i="5" s="1"/>
  <c r="J310" i="5"/>
  <c r="I310" i="5"/>
  <c r="L310" i="5" s="1"/>
  <c r="J309" i="5"/>
  <c r="I309" i="5"/>
  <c r="L309" i="5" s="1"/>
  <c r="J308" i="5"/>
  <c r="I308" i="5"/>
  <c r="L308" i="5" s="1"/>
  <c r="J307" i="5"/>
  <c r="I307" i="5"/>
  <c r="L307" i="5" s="1"/>
  <c r="J306" i="5"/>
  <c r="I306" i="5"/>
  <c r="L306" i="5" s="1"/>
  <c r="J305" i="5"/>
  <c r="I305" i="5"/>
  <c r="L305" i="5" s="1"/>
  <c r="J304" i="5"/>
  <c r="I304" i="5"/>
  <c r="L304" i="5" s="1"/>
  <c r="J303" i="5"/>
  <c r="I303" i="5"/>
  <c r="L303" i="5" s="1"/>
  <c r="J302" i="5"/>
  <c r="I302" i="5"/>
  <c r="L302" i="5" s="1"/>
  <c r="J301" i="5"/>
  <c r="I301" i="5"/>
  <c r="L301" i="5" s="1"/>
  <c r="J300" i="5"/>
  <c r="I300" i="5"/>
  <c r="L300" i="5" s="1"/>
  <c r="J299" i="5"/>
  <c r="I299" i="5"/>
  <c r="L299" i="5" s="1"/>
  <c r="J298" i="5"/>
  <c r="I298" i="5"/>
  <c r="L298" i="5" s="1"/>
  <c r="J297" i="5"/>
  <c r="I297" i="5"/>
  <c r="L297" i="5" s="1"/>
  <c r="J296" i="5"/>
  <c r="I296" i="5"/>
  <c r="L296" i="5" s="1"/>
  <c r="J295" i="5"/>
  <c r="I295" i="5"/>
  <c r="L295" i="5" s="1"/>
  <c r="J294" i="5"/>
  <c r="I294" i="5"/>
  <c r="J293" i="5"/>
  <c r="I293" i="5"/>
  <c r="L293" i="5" s="1"/>
  <c r="J292" i="5"/>
  <c r="I292" i="5"/>
  <c r="L292" i="5" s="1"/>
  <c r="J291" i="5"/>
  <c r="I291" i="5"/>
  <c r="L291" i="5" s="1"/>
  <c r="J290" i="5"/>
  <c r="I290" i="5"/>
  <c r="L290" i="5" s="1"/>
  <c r="J289" i="5"/>
  <c r="I289" i="5"/>
  <c r="L289" i="5" s="1"/>
  <c r="J288" i="5"/>
  <c r="I288" i="5"/>
  <c r="L288" i="5" s="1"/>
  <c r="J287" i="5"/>
  <c r="I287" i="5"/>
  <c r="L287" i="5" s="1"/>
  <c r="J286" i="5"/>
  <c r="I286" i="5"/>
  <c r="L286" i="5" s="1"/>
  <c r="J285" i="5"/>
  <c r="I285" i="5"/>
  <c r="L285" i="5" s="1"/>
  <c r="J284" i="5"/>
  <c r="I284" i="5"/>
  <c r="L284" i="5" s="1"/>
  <c r="J283" i="5"/>
  <c r="I283" i="5"/>
  <c r="L283" i="5" s="1"/>
  <c r="J282" i="5"/>
  <c r="I282" i="5"/>
  <c r="L282" i="5" s="1"/>
  <c r="J281" i="5"/>
  <c r="I281" i="5"/>
  <c r="L281" i="5" s="1"/>
  <c r="J280" i="5"/>
  <c r="I280" i="5"/>
  <c r="L280" i="5" s="1"/>
  <c r="J279" i="5"/>
  <c r="I279" i="5"/>
  <c r="L279" i="5" s="1"/>
  <c r="J278" i="5"/>
  <c r="I278" i="5"/>
  <c r="L278" i="5" s="1"/>
  <c r="J277" i="5"/>
  <c r="I277" i="5"/>
  <c r="L277" i="5" s="1"/>
  <c r="J276" i="5"/>
  <c r="I276" i="5"/>
  <c r="L276" i="5" s="1"/>
  <c r="J275" i="5"/>
  <c r="I275" i="5"/>
  <c r="L275" i="5" s="1"/>
  <c r="J274" i="5"/>
  <c r="I274" i="5"/>
  <c r="L274" i="5" s="1"/>
  <c r="J273" i="5"/>
  <c r="I273" i="5"/>
  <c r="L273" i="5" s="1"/>
  <c r="J272" i="5"/>
  <c r="I272" i="5"/>
  <c r="L272" i="5" s="1"/>
  <c r="J271" i="5"/>
  <c r="I271" i="5"/>
  <c r="L271" i="5" s="1"/>
  <c r="J270" i="5"/>
  <c r="I270" i="5"/>
  <c r="L270" i="5" s="1"/>
  <c r="J269" i="5"/>
  <c r="I269" i="5"/>
  <c r="L269" i="5" s="1"/>
  <c r="J268" i="5"/>
  <c r="I268" i="5"/>
  <c r="L268" i="5" s="1"/>
  <c r="J267" i="5"/>
  <c r="I267" i="5"/>
  <c r="L267" i="5" s="1"/>
  <c r="J266" i="5"/>
  <c r="I266" i="5"/>
  <c r="L266" i="5" s="1"/>
  <c r="J265" i="5"/>
  <c r="I265" i="5"/>
  <c r="L265" i="5" s="1"/>
  <c r="J264" i="5"/>
  <c r="I264" i="5"/>
  <c r="L264" i="5" s="1"/>
  <c r="J263" i="5"/>
  <c r="I263" i="5"/>
  <c r="L263" i="5" s="1"/>
  <c r="J262" i="5"/>
  <c r="I262" i="5"/>
  <c r="L262" i="5" s="1"/>
  <c r="J261" i="5"/>
  <c r="I261" i="5"/>
  <c r="L261" i="5" s="1"/>
  <c r="J260" i="5"/>
  <c r="I260" i="5"/>
  <c r="L260" i="5" s="1"/>
  <c r="J259" i="5"/>
  <c r="I259" i="5"/>
  <c r="L259" i="5" s="1"/>
  <c r="J258" i="5"/>
  <c r="I258" i="5"/>
  <c r="L258" i="5" s="1"/>
  <c r="J257" i="5"/>
  <c r="I257" i="5"/>
  <c r="L257" i="5" s="1"/>
  <c r="J256" i="5"/>
  <c r="I256" i="5"/>
  <c r="L256" i="5" s="1"/>
  <c r="J255" i="5"/>
  <c r="I255" i="5"/>
  <c r="L255" i="5" s="1"/>
  <c r="J254" i="5"/>
  <c r="I254" i="5"/>
  <c r="L254" i="5" s="1"/>
  <c r="J253" i="5"/>
  <c r="I253" i="5"/>
  <c r="L253" i="5" s="1"/>
  <c r="J252" i="5"/>
  <c r="I252" i="5"/>
  <c r="L252" i="5" s="1"/>
  <c r="J251" i="5"/>
  <c r="I251" i="5"/>
  <c r="L251" i="5" s="1"/>
  <c r="J250" i="5"/>
  <c r="I250" i="5"/>
  <c r="L250" i="5" s="1"/>
  <c r="J249" i="5"/>
  <c r="I249" i="5"/>
  <c r="L249" i="5" s="1"/>
  <c r="J248" i="5"/>
  <c r="I248" i="5"/>
  <c r="L248" i="5" s="1"/>
  <c r="J247" i="5"/>
  <c r="I247" i="5"/>
  <c r="L247" i="5" s="1"/>
  <c r="J246" i="5"/>
  <c r="I246" i="5"/>
  <c r="L246" i="5" s="1"/>
  <c r="J245" i="5"/>
  <c r="I245" i="5"/>
  <c r="L245" i="5" s="1"/>
  <c r="J244" i="5"/>
  <c r="I244" i="5"/>
  <c r="L244" i="5" s="1"/>
  <c r="J243" i="5"/>
  <c r="I243" i="5"/>
  <c r="L243" i="5" s="1"/>
  <c r="J242" i="5"/>
  <c r="I242" i="5"/>
  <c r="L242" i="5" s="1"/>
  <c r="J241" i="5"/>
  <c r="I241" i="5"/>
  <c r="L241" i="5" s="1"/>
  <c r="J240" i="5"/>
  <c r="I240" i="5"/>
  <c r="L240" i="5" s="1"/>
  <c r="J239" i="5"/>
  <c r="I239" i="5"/>
  <c r="L239" i="5" s="1"/>
  <c r="J238" i="5"/>
  <c r="I238" i="5"/>
  <c r="L238" i="5" s="1"/>
  <c r="J237" i="5"/>
  <c r="I237" i="5"/>
  <c r="L237" i="5" s="1"/>
  <c r="J236" i="5"/>
  <c r="I236" i="5"/>
  <c r="L236" i="5" s="1"/>
  <c r="J235" i="5"/>
  <c r="I235" i="5"/>
  <c r="L235" i="5" s="1"/>
  <c r="J234" i="5"/>
  <c r="I234" i="5"/>
  <c r="L234" i="5" s="1"/>
  <c r="J233" i="5"/>
  <c r="I233" i="5"/>
  <c r="L233" i="5" s="1"/>
  <c r="J232" i="5"/>
  <c r="I232" i="5"/>
  <c r="L232" i="5" s="1"/>
  <c r="J231" i="5"/>
  <c r="I231" i="5"/>
  <c r="L231" i="5" s="1"/>
  <c r="J230" i="5"/>
  <c r="I230" i="5"/>
  <c r="L230" i="5" s="1"/>
  <c r="J229" i="5"/>
  <c r="I229" i="5"/>
  <c r="L229" i="5" s="1"/>
  <c r="J228" i="5"/>
  <c r="I228" i="5"/>
  <c r="L228" i="5" s="1"/>
  <c r="J227" i="5"/>
  <c r="I227" i="5"/>
  <c r="L227" i="5" s="1"/>
  <c r="J226" i="5"/>
  <c r="I226" i="5"/>
  <c r="L226" i="5" s="1"/>
  <c r="J225" i="5"/>
  <c r="I225" i="5"/>
  <c r="L225" i="5" s="1"/>
  <c r="J224" i="5"/>
  <c r="I224" i="5"/>
  <c r="L224" i="5" s="1"/>
  <c r="J223" i="5"/>
  <c r="I223" i="5"/>
  <c r="L223" i="5" s="1"/>
  <c r="J222" i="5"/>
  <c r="I222" i="5"/>
  <c r="L222" i="5" s="1"/>
  <c r="J221" i="5"/>
  <c r="I221" i="5"/>
  <c r="L221" i="5" s="1"/>
  <c r="J220" i="5"/>
  <c r="I220" i="5"/>
  <c r="L220" i="5" s="1"/>
  <c r="J219" i="5"/>
  <c r="I219" i="5"/>
  <c r="L219" i="5" s="1"/>
  <c r="J218" i="5"/>
  <c r="I218" i="5"/>
  <c r="L218" i="5" s="1"/>
  <c r="J217" i="5"/>
  <c r="I217" i="5"/>
  <c r="L217" i="5" s="1"/>
  <c r="J216" i="5"/>
  <c r="I216" i="5"/>
  <c r="L216" i="5" s="1"/>
  <c r="J215" i="5"/>
  <c r="I215" i="5"/>
  <c r="L215" i="5" s="1"/>
  <c r="J214" i="5"/>
  <c r="I214" i="5"/>
  <c r="L214" i="5" s="1"/>
  <c r="J213" i="5"/>
  <c r="I213" i="5"/>
  <c r="L213" i="5" s="1"/>
  <c r="J212" i="5"/>
  <c r="I212" i="5"/>
  <c r="L212" i="5" s="1"/>
  <c r="J211" i="5"/>
  <c r="I211" i="5"/>
  <c r="L211" i="5" s="1"/>
  <c r="J210" i="5"/>
  <c r="I210" i="5"/>
  <c r="L210" i="5" s="1"/>
  <c r="J209" i="5"/>
  <c r="I209" i="5"/>
  <c r="L209" i="5" s="1"/>
  <c r="J208" i="5"/>
  <c r="I208" i="5"/>
  <c r="L208" i="5" s="1"/>
  <c r="J207" i="5"/>
  <c r="I207" i="5"/>
  <c r="L207" i="5" s="1"/>
  <c r="J206" i="5"/>
  <c r="I206" i="5"/>
  <c r="L206" i="5" s="1"/>
  <c r="J205" i="5"/>
  <c r="I205" i="5"/>
  <c r="L205" i="5" s="1"/>
  <c r="J204" i="5"/>
  <c r="I204" i="5"/>
  <c r="L204" i="5" s="1"/>
  <c r="J203" i="5"/>
  <c r="I203" i="5"/>
  <c r="L203" i="5" s="1"/>
  <c r="J202" i="5"/>
  <c r="I202" i="5"/>
  <c r="L202" i="5" s="1"/>
  <c r="J201" i="5"/>
  <c r="I201" i="5"/>
  <c r="L201" i="5" s="1"/>
  <c r="J200" i="5"/>
  <c r="I200" i="5"/>
  <c r="L200" i="5" s="1"/>
  <c r="J199" i="5"/>
  <c r="I199" i="5"/>
  <c r="L199" i="5" s="1"/>
  <c r="J198" i="5"/>
  <c r="I198" i="5"/>
  <c r="L198" i="5" s="1"/>
  <c r="J197" i="5"/>
  <c r="I197" i="5"/>
  <c r="L197" i="5" s="1"/>
  <c r="J196" i="5"/>
  <c r="I196" i="5"/>
  <c r="L196" i="5" s="1"/>
  <c r="J195" i="5"/>
  <c r="I195" i="5"/>
  <c r="L195" i="5" s="1"/>
  <c r="J194" i="5"/>
  <c r="I194" i="5"/>
  <c r="L194" i="5" s="1"/>
  <c r="J193" i="5"/>
  <c r="I193" i="5"/>
  <c r="L193" i="5" s="1"/>
  <c r="J192" i="5"/>
  <c r="I192" i="5"/>
  <c r="L192" i="5" s="1"/>
  <c r="J191" i="5"/>
  <c r="I191" i="5"/>
  <c r="L191" i="5" s="1"/>
  <c r="J190" i="5"/>
  <c r="I190" i="5"/>
  <c r="L190" i="5" s="1"/>
  <c r="J189" i="5"/>
  <c r="I189" i="5"/>
  <c r="L189" i="5" s="1"/>
  <c r="J188" i="5"/>
  <c r="I188" i="5"/>
  <c r="L188" i="5" s="1"/>
  <c r="J187" i="5"/>
  <c r="I187" i="5"/>
  <c r="L187" i="5" s="1"/>
  <c r="J186" i="5"/>
  <c r="I186" i="5"/>
  <c r="L186" i="5" s="1"/>
  <c r="J185" i="5"/>
  <c r="I185" i="5"/>
  <c r="L185" i="5" s="1"/>
  <c r="J184" i="5"/>
  <c r="I184" i="5"/>
  <c r="L184" i="5" s="1"/>
  <c r="J183" i="5"/>
  <c r="I183" i="5"/>
  <c r="L183" i="5" s="1"/>
  <c r="J182" i="5"/>
  <c r="I182" i="5"/>
  <c r="L182" i="5" s="1"/>
  <c r="J181" i="5"/>
  <c r="I181" i="5"/>
  <c r="L181" i="5" s="1"/>
  <c r="J180" i="5"/>
  <c r="I180" i="5"/>
  <c r="L180" i="5" s="1"/>
  <c r="J179" i="5"/>
  <c r="I179" i="5"/>
  <c r="L179" i="5" s="1"/>
  <c r="J178" i="5"/>
  <c r="I178" i="5"/>
  <c r="L178" i="5" s="1"/>
  <c r="J177" i="5"/>
  <c r="I177" i="5"/>
  <c r="L177" i="5" s="1"/>
  <c r="J176" i="5"/>
  <c r="I176" i="5"/>
  <c r="L176" i="5" s="1"/>
  <c r="J175" i="5"/>
  <c r="I175" i="5"/>
  <c r="L175" i="5" s="1"/>
  <c r="J174" i="5"/>
  <c r="I174" i="5"/>
  <c r="L174" i="5" s="1"/>
  <c r="J173" i="5"/>
  <c r="I173" i="5"/>
  <c r="L173" i="5" s="1"/>
  <c r="J172" i="5"/>
  <c r="I172" i="5"/>
  <c r="L172" i="5" s="1"/>
  <c r="J171" i="5"/>
  <c r="I171" i="5"/>
  <c r="L171" i="5" s="1"/>
  <c r="J170" i="5"/>
  <c r="I170" i="5"/>
  <c r="L170" i="5" s="1"/>
  <c r="J169" i="5"/>
  <c r="I169" i="5"/>
  <c r="L169" i="5" s="1"/>
  <c r="J168" i="5"/>
  <c r="I168" i="5"/>
  <c r="L168" i="5" s="1"/>
  <c r="J167" i="5"/>
  <c r="I167" i="5"/>
  <c r="L167" i="5" s="1"/>
  <c r="J166" i="5"/>
  <c r="I166" i="5"/>
  <c r="L166" i="5" s="1"/>
  <c r="J165" i="5"/>
  <c r="I165" i="5"/>
  <c r="L165" i="5" s="1"/>
  <c r="J164" i="5"/>
  <c r="I164" i="5"/>
  <c r="L164" i="5" s="1"/>
  <c r="J163" i="5"/>
  <c r="I163" i="5"/>
  <c r="L163" i="5" s="1"/>
  <c r="J162" i="5"/>
  <c r="I162" i="5"/>
  <c r="L162" i="5" s="1"/>
  <c r="J161" i="5"/>
  <c r="I161" i="5"/>
  <c r="L161" i="5" s="1"/>
  <c r="J160" i="5"/>
  <c r="I160" i="5"/>
  <c r="L160" i="5" s="1"/>
  <c r="J159" i="5"/>
  <c r="I159" i="5"/>
  <c r="L159" i="5" s="1"/>
  <c r="J158" i="5"/>
  <c r="I158" i="5"/>
  <c r="L158" i="5" s="1"/>
  <c r="J157" i="5"/>
  <c r="I157" i="5"/>
  <c r="L157" i="5" s="1"/>
  <c r="J156" i="5"/>
  <c r="I156" i="5"/>
  <c r="L156" i="5" s="1"/>
  <c r="J155" i="5"/>
  <c r="I155" i="5"/>
  <c r="L155" i="5" s="1"/>
  <c r="J154" i="5"/>
  <c r="I154" i="5"/>
  <c r="L154" i="5" s="1"/>
  <c r="J153" i="5"/>
  <c r="I153" i="5"/>
  <c r="L153" i="5" s="1"/>
  <c r="J152" i="5"/>
  <c r="I152" i="5"/>
  <c r="L152" i="5" s="1"/>
  <c r="J151" i="5"/>
  <c r="I151" i="5"/>
  <c r="L151" i="5" s="1"/>
  <c r="J150" i="5"/>
  <c r="I150" i="5"/>
  <c r="L150" i="5" s="1"/>
  <c r="J149" i="5"/>
  <c r="I149" i="5"/>
  <c r="L149" i="5" s="1"/>
  <c r="J148" i="5"/>
  <c r="I148" i="5"/>
  <c r="L148" i="5" s="1"/>
  <c r="J147" i="5"/>
  <c r="I147" i="5"/>
  <c r="L147" i="5" s="1"/>
  <c r="J146" i="5"/>
  <c r="I146" i="5"/>
  <c r="L146" i="5" s="1"/>
  <c r="J145" i="5"/>
  <c r="I145" i="5"/>
  <c r="L145" i="5" s="1"/>
  <c r="J144" i="5"/>
  <c r="I144" i="5"/>
  <c r="L144" i="5" s="1"/>
  <c r="J143" i="5"/>
  <c r="I143" i="5"/>
  <c r="L143" i="5" s="1"/>
  <c r="J142" i="5"/>
  <c r="I142" i="5"/>
  <c r="L142" i="5" s="1"/>
  <c r="J141" i="5"/>
  <c r="I141" i="5"/>
  <c r="L141" i="5" s="1"/>
  <c r="J140" i="5"/>
  <c r="I140" i="5"/>
  <c r="L140" i="5" s="1"/>
  <c r="J139" i="5"/>
  <c r="I139" i="5"/>
  <c r="L139" i="5" s="1"/>
  <c r="J138" i="5"/>
  <c r="I138" i="5"/>
  <c r="L138" i="5" s="1"/>
  <c r="J137" i="5"/>
  <c r="I137" i="5"/>
  <c r="L137" i="5" s="1"/>
  <c r="J136" i="5"/>
  <c r="I136" i="5"/>
  <c r="L136" i="5" s="1"/>
  <c r="J135" i="5"/>
  <c r="I135" i="5"/>
  <c r="L135" i="5" s="1"/>
  <c r="J134" i="5"/>
  <c r="I134" i="5"/>
  <c r="L134" i="5" s="1"/>
  <c r="J133" i="5"/>
  <c r="I133" i="5"/>
  <c r="L133" i="5" s="1"/>
  <c r="J132" i="5"/>
  <c r="I132" i="5"/>
  <c r="L132" i="5" s="1"/>
  <c r="J131" i="5"/>
  <c r="I131" i="5"/>
  <c r="L131" i="5" s="1"/>
  <c r="J130" i="5"/>
  <c r="I130" i="5"/>
  <c r="L130" i="5" s="1"/>
  <c r="J129" i="5"/>
  <c r="I129" i="5"/>
  <c r="L129" i="5" s="1"/>
  <c r="J128" i="5"/>
  <c r="I128" i="5"/>
  <c r="L128" i="5" s="1"/>
  <c r="J127" i="5"/>
  <c r="I127" i="5"/>
  <c r="L127" i="5" s="1"/>
  <c r="J126" i="5"/>
  <c r="I126" i="5"/>
  <c r="L126" i="5" s="1"/>
  <c r="J125" i="5"/>
  <c r="I125" i="5"/>
  <c r="L125" i="5" s="1"/>
  <c r="J124" i="5"/>
  <c r="I124" i="5"/>
  <c r="L124" i="5" s="1"/>
  <c r="J123" i="5"/>
  <c r="I123" i="5"/>
  <c r="L123" i="5" s="1"/>
  <c r="J122" i="5"/>
  <c r="I122" i="5"/>
  <c r="L122" i="5" s="1"/>
  <c r="J121" i="5"/>
  <c r="I121" i="5"/>
  <c r="L121" i="5" s="1"/>
  <c r="J120" i="5"/>
  <c r="I120" i="5"/>
  <c r="L120" i="5" s="1"/>
  <c r="J119" i="5"/>
  <c r="I119" i="5"/>
  <c r="L119" i="5" s="1"/>
  <c r="J118" i="5"/>
  <c r="I118" i="5"/>
  <c r="L118" i="5" s="1"/>
  <c r="J117" i="5"/>
  <c r="I117" i="5"/>
  <c r="L117" i="5" s="1"/>
  <c r="J116" i="5"/>
  <c r="I116" i="5"/>
  <c r="L116" i="5" s="1"/>
  <c r="J115" i="5"/>
  <c r="I115" i="5"/>
  <c r="L115" i="5" s="1"/>
  <c r="J114" i="5"/>
  <c r="I114" i="5"/>
  <c r="L114" i="5" s="1"/>
  <c r="J113" i="5"/>
  <c r="I113" i="5"/>
  <c r="L113" i="5" s="1"/>
  <c r="J112" i="5"/>
  <c r="I112" i="5"/>
  <c r="L112" i="5" s="1"/>
  <c r="J111" i="5"/>
  <c r="I111" i="5"/>
  <c r="L111" i="5" s="1"/>
  <c r="J110" i="5"/>
  <c r="I110" i="5"/>
  <c r="L110" i="5" s="1"/>
  <c r="J109" i="5"/>
  <c r="I109" i="5"/>
  <c r="L109" i="5" s="1"/>
  <c r="J108" i="5"/>
  <c r="I108" i="5"/>
  <c r="L108" i="5" s="1"/>
  <c r="J107" i="5"/>
  <c r="I107" i="5"/>
  <c r="L107" i="5" s="1"/>
  <c r="J106" i="5"/>
  <c r="I106" i="5"/>
  <c r="L106" i="5" s="1"/>
  <c r="J105" i="5"/>
  <c r="I105" i="5"/>
  <c r="L105" i="5" s="1"/>
  <c r="J104" i="5"/>
  <c r="I104" i="5"/>
  <c r="L104" i="5" s="1"/>
  <c r="J103" i="5"/>
  <c r="I103" i="5"/>
  <c r="L103" i="5" s="1"/>
  <c r="J102" i="5"/>
  <c r="I102" i="5"/>
  <c r="L102" i="5" s="1"/>
  <c r="J101" i="5"/>
  <c r="I101" i="5"/>
  <c r="L101" i="5" s="1"/>
  <c r="J100" i="5"/>
  <c r="I100" i="5"/>
  <c r="L100" i="5" s="1"/>
  <c r="J99" i="5"/>
  <c r="I99" i="5"/>
  <c r="L99" i="5" s="1"/>
  <c r="J98" i="5"/>
  <c r="I98" i="5"/>
  <c r="L98" i="5" s="1"/>
  <c r="J97" i="5"/>
  <c r="I97" i="5"/>
  <c r="L97" i="5" s="1"/>
  <c r="J96" i="5"/>
  <c r="I96" i="5"/>
  <c r="L96" i="5" s="1"/>
  <c r="J95" i="5"/>
  <c r="I95" i="5"/>
  <c r="L95" i="5" s="1"/>
  <c r="J94" i="5"/>
  <c r="I94" i="5"/>
  <c r="L94" i="5" s="1"/>
  <c r="J93" i="5"/>
  <c r="I93" i="5"/>
  <c r="L93" i="5" s="1"/>
  <c r="J92" i="5"/>
  <c r="I92" i="5"/>
  <c r="L92" i="5" s="1"/>
  <c r="J91" i="5"/>
  <c r="I91" i="5"/>
  <c r="L91" i="5" s="1"/>
  <c r="J90" i="5"/>
  <c r="I90" i="5"/>
  <c r="L90" i="5" s="1"/>
  <c r="J89" i="5"/>
  <c r="I89" i="5"/>
  <c r="L89" i="5" s="1"/>
  <c r="J88" i="5"/>
  <c r="I88" i="5"/>
  <c r="L88" i="5" s="1"/>
  <c r="J87" i="5"/>
  <c r="I87" i="5"/>
  <c r="L87" i="5" s="1"/>
  <c r="J86" i="5"/>
  <c r="I86" i="5"/>
  <c r="L86" i="5" s="1"/>
  <c r="J85" i="5"/>
  <c r="I85" i="5"/>
  <c r="L85" i="5" s="1"/>
  <c r="J84" i="5"/>
  <c r="I84" i="5"/>
  <c r="L84" i="5" s="1"/>
  <c r="J83" i="5"/>
  <c r="I83" i="5"/>
  <c r="L83" i="5" s="1"/>
  <c r="J82" i="5"/>
  <c r="I82" i="5"/>
  <c r="L82" i="5" s="1"/>
  <c r="J81" i="5"/>
  <c r="I81" i="5"/>
  <c r="L81" i="5" s="1"/>
  <c r="J80" i="5"/>
  <c r="I80" i="5"/>
  <c r="L80" i="5" s="1"/>
  <c r="J79" i="5"/>
  <c r="I79" i="5"/>
  <c r="L79" i="5" s="1"/>
  <c r="J78" i="5"/>
  <c r="I78" i="5"/>
  <c r="L78" i="5" s="1"/>
  <c r="J77" i="5"/>
  <c r="I77" i="5"/>
  <c r="L77" i="5" s="1"/>
  <c r="J76" i="5"/>
  <c r="I76" i="5"/>
  <c r="L76" i="5" s="1"/>
  <c r="J75" i="5"/>
  <c r="I75" i="5"/>
  <c r="L75" i="5" s="1"/>
  <c r="J74" i="5"/>
  <c r="I74" i="5"/>
  <c r="L74" i="5" s="1"/>
  <c r="J73" i="5"/>
  <c r="I73" i="5"/>
  <c r="L73" i="5" s="1"/>
  <c r="J72" i="5"/>
  <c r="I72" i="5"/>
  <c r="L72" i="5" s="1"/>
  <c r="J71" i="5"/>
  <c r="I71" i="5"/>
  <c r="L71" i="5" s="1"/>
  <c r="J70" i="5"/>
  <c r="I70" i="5"/>
  <c r="L70" i="5" s="1"/>
  <c r="J69" i="5"/>
  <c r="I69" i="5"/>
  <c r="L69" i="5" s="1"/>
  <c r="J68" i="5"/>
  <c r="I68" i="5"/>
  <c r="L68" i="5" s="1"/>
  <c r="J67" i="5"/>
  <c r="I67" i="5"/>
  <c r="L67" i="5" s="1"/>
  <c r="J66" i="5"/>
  <c r="I66" i="5"/>
  <c r="L66" i="5" s="1"/>
  <c r="J65" i="5"/>
  <c r="I65" i="5"/>
  <c r="L65" i="5" s="1"/>
  <c r="J64" i="5"/>
  <c r="I64" i="5"/>
  <c r="L64" i="5" s="1"/>
  <c r="J63" i="5"/>
  <c r="I63" i="5"/>
  <c r="L63" i="5" s="1"/>
  <c r="J62" i="5"/>
  <c r="I62" i="5"/>
  <c r="L62" i="5" s="1"/>
  <c r="J61" i="5"/>
  <c r="I61" i="5"/>
  <c r="L61" i="5" s="1"/>
  <c r="J60" i="5"/>
  <c r="I60" i="5"/>
  <c r="L60" i="5" s="1"/>
  <c r="J59" i="5"/>
  <c r="I59" i="5"/>
  <c r="L59" i="5" s="1"/>
  <c r="J58" i="5"/>
  <c r="I58" i="5"/>
  <c r="L58" i="5" s="1"/>
  <c r="J57" i="5"/>
  <c r="I57" i="5"/>
  <c r="L57" i="5" s="1"/>
  <c r="J56" i="5"/>
  <c r="I56" i="5"/>
  <c r="L56" i="5" s="1"/>
  <c r="J55" i="5"/>
  <c r="I55" i="5"/>
  <c r="L55" i="5" s="1"/>
  <c r="J54" i="5"/>
  <c r="I54" i="5"/>
  <c r="L54" i="5" s="1"/>
  <c r="J53" i="5"/>
  <c r="I53" i="5"/>
  <c r="L53" i="5" s="1"/>
  <c r="J52" i="5"/>
  <c r="I52" i="5"/>
  <c r="L52" i="5" s="1"/>
  <c r="J51" i="5"/>
  <c r="I51" i="5"/>
  <c r="L51" i="5" s="1"/>
  <c r="J50" i="5"/>
  <c r="I50" i="5"/>
  <c r="L50" i="5" s="1"/>
  <c r="J49" i="5"/>
  <c r="I49" i="5"/>
  <c r="L49" i="5" s="1"/>
  <c r="J48" i="5"/>
  <c r="I48" i="5"/>
  <c r="L48" i="5" s="1"/>
  <c r="J47" i="5"/>
  <c r="I47" i="5"/>
  <c r="L47" i="5" s="1"/>
  <c r="J46" i="5"/>
  <c r="I46" i="5"/>
  <c r="L46" i="5" s="1"/>
  <c r="J45" i="5"/>
  <c r="I45" i="5"/>
  <c r="L45" i="5" s="1"/>
  <c r="J44" i="5"/>
  <c r="I44" i="5"/>
  <c r="L44" i="5" s="1"/>
  <c r="J43" i="5"/>
  <c r="I43" i="5"/>
  <c r="L43" i="5" s="1"/>
  <c r="J42" i="5"/>
  <c r="I42" i="5"/>
  <c r="L42" i="5" s="1"/>
  <c r="J41" i="5"/>
  <c r="I41" i="5"/>
  <c r="L41" i="5" s="1"/>
  <c r="J40" i="5"/>
  <c r="I40" i="5"/>
  <c r="L40" i="5" s="1"/>
  <c r="J39" i="5"/>
  <c r="I39" i="5"/>
  <c r="L39" i="5" s="1"/>
  <c r="J38" i="5"/>
  <c r="I38" i="5"/>
  <c r="L38" i="5" s="1"/>
  <c r="J37" i="5"/>
  <c r="I37" i="5"/>
  <c r="L37" i="5" s="1"/>
  <c r="J36" i="5"/>
  <c r="I36" i="5"/>
  <c r="L36" i="5" s="1"/>
  <c r="J35" i="5"/>
  <c r="I35" i="5"/>
  <c r="L35" i="5" s="1"/>
  <c r="J34" i="5"/>
  <c r="I34" i="5"/>
  <c r="L34" i="5" s="1"/>
  <c r="J33" i="5"/>
  <c r="I33" i="5"/>
  <c r="L33" i="5" s="1"/>
  <c r="J32" i="5"/>
  <c r="I32" i="5"/>
  <c r="L32" i="5" s="1"/>
  <c r="J31" i="5"/>
  <c r="I31" i="5"/>
  <c r="L31" i="5" s="1"/>
  <c r="J30" i="5"/>
  <c r="I30" i="5"/>
  <c r="L30" i="5" s="1"/>
  <c r="J29" i="5"/>
  <c r="I29" i="5"/>
  <c r="L29" i="5" s="1"/>
  <c r="J28" i="5"/>
  <c r="I28" i="5"/>
  <c r="L28" i="5" s="1"/>
  <c r="J27" i="5"/>
  <c r="I27" i="5"/>
  <c r="L27" i="5" s="1"/>
  <c r="J26" i="5"/>
  <c r="I26" i="5"/>
  <c r="L26" i="5" s="1"/>
  <c r="J25" i="5"/>
  <c r="I25" i="5"/>
  <c r="L25" i="5" s="1"/>
  <c r="J24" i="5"/>
  <c r="I24" i="5"/>
  <c r="L24" i="5" s="1"/>
  <c r="J23" i="5"/>
  <c r="I23" i="5"/>
  <c r="L23" i="5" s="1"/>
  <c r="J22" i="5"/>
  <c r="I22" i="5"/>
  <c r="L22" i="5" s="1"/>
  <c r="J21" i="5"/>
  <c r="I21" i="5"/>
  <c r="L21" i="5" s="1"/>
  <c r="J20" i="5"/>
  <c r="I20" i="5"/>
  <c r="L20" i="5" s="1"/>
  <c r="J19" i="5"/>
  <c r="I19" i="5"/>
  <c r="L19" i="5" s="1"/>
  <c r="J18" i="5"/>
  <c r="I18" i="5"/>
  <c r="L18" i="5" s="1"/>
  <c r="J17" i="5"/>
  <c r="I17" i="5"/>
  <c r="L17" i="5" s="1"/>
  <c r="J16" i="5"/>
  <c r="I16" i="5"/>
  <c r="L16" i="5" s="1"/>
  <c r="J15" i="5"/>
  <c r="I15" i="5"/>
  <c r="L15" i="5" s="1"/>
  <c r="J14" i="5"/>
  <c r="I14" i="5"/>
  <c r="L14" i="5" s="1"/>
  <c r="J13" i="5"/>
  <c r="I13" i="5"/>
  <c r="L13" i="5" s="1"/>
  <c r="J12" i="5"/>
  <c r="I12" i="5"/>
  <c r="L12" i="5" s="1"/>
  <c r="J11" i="5"/>
  <c r="I11" i="5"/>
  <c r="L11" i="5" s="1"/>
  <c r="J10" i="5"/>
  <c r="I10" i="5"/>
  <c r="L10" i="5" s="1"/>
  <c r="J9" i="5"/>
  <c r="I9" i="5"/>
  <c r="L9" i="5" s="1"/>
  <c r="J8" i="5"/>
  <c r="I8" i="5"/>
  <c r="L8" i="5" s="1"/>
  <c r="J7" i="5"/>
  <c r="I7" i="5"/>
  <c r="L7" i="5" s="1"/>
  <c r="J6" i="5"/>
  <c r="I6" i="5"/>
  <c r="L6" i="5" s="1"/>
  <c r="J5" i="5"/>
  <c r="I5" i="5"/>
  <c r="L5" i="5" s="1"/>
  <c r="N200" i="4"/>
  <c r="M200" i="4"/>
  <c r="P200" i="4" s="1"/>
  <c r="N179" i="4"/>
  <c r="N178" i="4"/>
  <c r="M178" i="4"/>
  <c r="N177" i="4"/>
  <c r="M177" i="4"/>
  <c r="N176" i="4"/>
  <c r="M176" i="4"/>
  <c r="N175" i="4"/>
  <c r="M175" i="4"/>
  <c r="P175" i="4" s="1"/>
  <c r="N190" i="4"/>
  <c r="M190" i="4"/>
  <c r="P190" i="4" s="1"/>
  <c r="N174" i="4"/>
  <c r="M174" i="4"/>
  <c r="P174" i="4" s="1"/>
  <c r="N173" i="4"/>
  <c r="M173" i="4"/>
  <c r="N172" i="4"/>
  <c r="M172" i="4"/>
  <c r="P172" i="4" s="1"/>
  <c r="N171" i="4"/>
  <c r="M171" i="4"/>
  <c r="P171" i="4" s="1"/>
  <c r="N170" i="4"/>
  <c r="M170" i="4"/>
  <c r="P170" i="4" s="1"/>
  <c r="N169" i="4"/>
  <c r="M169" i="4"/>
  <c r="P169" i="4" s="1"/>
  <c r="N168" i="4"/>
  <c r="M168" i="4"/>
  <c r="P168" i="4" s="1"/>
  <c r="N167" i="4"/>
  <c r="M167" i="4"/>
  <c r="P167" i="4" s="1"/>
  <c r="N166" i="4"/>
  <c r="M166" i="4"/>
  <c r="P166" i="4" s="1"/>
  <c r="N165" i="4"/>
  <c r="M165" i="4"/>
  <c r="P165" i="4" s="1"/>
  <c r="N164" i="4"/>
  <c r="M164" i="4"/>
  <c r="P164" i="4" s="1"/>
  <c r="N163" i="4"/>
  <c r="M163" i="4"/>
  <c r="P163" i="4" s="1"/>
  <c r="N162" i="4"/>
  <c r="M162" i="4"/>
  <c r="P162" i="4" s="1"/>
  <c r="N161" i="4"/>
  <c r="M161" i="4"/>
  <c r="P161" i="4" s="1"/>
  <c r="N160" i="4"/>
  <c r="M160" i="4"/>
  <c r="P160" i="4" s="1"/>
  <c r="N159" i="4"/>
  <c r="M159" i="4"/>
  <c r="P159" i="4" s="1"/>
  <c r="N158" i="4"/>
  <c r="M158" i="4"/>
  <c r="P158" i="4" s="1"/>
  <c r="N157" i="4"/>
  <c r="M157" i="4"/>
  <c r="P157" i="4" s="1"/>
  <c r="N156" i="4"/>
  <c r="M156" i="4"/>
  <c r="P156" i="4" s="1"/>
  <c r="N155" i="4"/>
  <c r="M155" i="4"/>
  <c r="P155" i="4" s="1"/>
  <c r="N154" i="4"/>
  <c r="M154" i="4"/>
  <c r="P154" i="4" s="1"/>
  <c r="N153" i="4"/>
  <c r="M153" i="4"/>
  <c r="P153" i="4" s="1"/>
  <c r="N152" i="4"/>
  <c r="M152" i="4"/>
  <c r="P152" i="4" s="1"/>
  <c r="N151" i="4"/>
  <c r="M151" i="4"/>
  <c r="P151" i="4" s="1"/>
  <c r="N150" i="4"/>
  <c r="M150" i="4"/>
  <c r="P150" i="4" s="1"/>
  <c r="N149" i="4"/>
  <c r="M149" i="4"/>
  <c r="P149" i="4" s="1"/>
  <c r="N148" i="4"/>
  <c r="M148" i="4"/>
  <c r="P148" i="4" s="1"/>
  <c r="N147" i="4"/>
  <c r="M147" i="4"/>
  <c r="P147" i="4" s="1"/>
  <c r="N146" i="4"/>
  <c r="M146" i="4"/>
  <c r="P146" i="4" s="1"/>
  <c r="N145" i="4"/>
  <c r="M145" i="4"/>
  <c r="P145" i="4" s="1"/>
  <c r="N144" i="4"/>
  <c r="M144" i="4"/>
  <c r="P144" i="4" s="1"/>
  <c r="N143" i="4"/>
  <c r="M143" i="4"/>
  <c r="P143" i="4" s="1"/>
  <c r="N142" i="4"/>
  <c r="M142" i="4"/>
  <c r="P142" i="4" s="1"/>
  <c r="N141" i="4"/>
  <c r="M141" i="4"/>
  <c r="P141" i="4" s="1"/>
  <c r="N140" i="4"/>
  <c r="M140" i="4"/>
  <c r="P140" i="4" s="1"/>
  <c r="N139" i="4"/>
  <c r="M139" i="4"/>
  <c r="P139" i="4" s="1"/>
  <c r="N138" i="4"/>
  <c r="M138" i="4"/>
  <c r="P138" i="4" s="1"/>
  <c r="N137" i="4"/>
  <c r="M137" i="4"/>
  <c r="P137" i="4" s="1"/>
  <c r="N136" i="4"/>
  <c r="M136" i="4"/>
  <c r="P136" i="4" s="1"/>
  <c r="N135" i="4"/>
  <c r="M135" i="4"/>
  <c r="P135" i="4" s="1"/>
  <c r="N134" i="4"/>
  <c r="M134" i="4"/>
  <c r="P134" i="4" s="1"/>
  <c r="N133" i="4"/>
  <c r="M133" i="4"/>
  <c r="P133" i="4" s="1"/>
  <c r="N132" i="4"/>
  <c r="M132" i="4"/>
  <c r="P132" i="4" s="1"/>
  <c r="N131" i="4"/>
  <c r="M131" i="4"/>
  <c r="P131" i="4" s="1"/>
  <c r="N130" i="4"/>
  <c r="M130" i="4"/>
  <c r="P130" i="4" s="1"/>
  <c r="N129" i="4"/>
  <c r="M129" i="4"/>
  <c r="P129" i="4" s="1"/>
  <c r="N128" i="4"/>
  <c r="M128" i="4"/>
  <c r="P128" i="4" s="1"/>
  <c r="N127" i="4"/>
  <c r="M127" i="4"/>
  <c r="P127" i="4" s="1"/>
  <c r="N126" i="4"/>
  <c r="M126" i="4"/>
  <c r="P126" i="4" s="1"/>
  <c r="N125" i="4"/>
  <c r="M125" i="4"/>
  <c r="P125" i="4" s="1"/>
  <c r="N124" i="4"/>
  <c r="M124" i="4"/>
  <c r="P124" i="4" s="1"/>
  <c r="N123" i="4"/>
  <c r="M123" i="4"/>
  <c r="P123" i="4" s="1"/>
  <c r="N122" i="4"/>
  <c r="M122" i="4"/>
  <c r="P122" i="4" s="1"/>
  <c r="N121" i="4"/>
  <c r="M121" i="4"/>
  <c r="P121" i="4" s="1"/>
  <c r="N120" i="4"/>
  <c r="M120" i="4"/>
  <c r="P120" i="4" s="1"/>
  <c r="N119" i="4"/>
  <c r="M119" i="4"/>
  <c r="P119" i="4" s="1"/>
  <c r="N118" i="4"/>
  <c r="M118" i="4"/>
  <c r="P118" i="4" s="1"/>
  <c r="N117" i="4"/>
  <c r="M117" i="4"/>
  <c r="P117" i="4" s="1"/>
  <c r="N116" i="4"/>
  <c r="M116" i="4"/>
  <c r="P116" i="4" s="1"/>
  <c r="N115" i="4"/>
  <c r="M115" i="4"/>
  <c r="P115" i="4" s="1"/>
  <c r="N114" i="4"/>
  <c r="M114" i="4"/>
  <c r="P114" i="4" s="1"/>
  <c r="N113" i="4"/>
  <c r="M113" i="4"/>
  <c r="P113" i="4" s="1"/>
  <c r="N112" i="4"/>
  <c r="M112" i="4"/>
  <c r="P112" i="4" s="1"/>
  <c r="N111" i="4"/>
  <c r="M111" i="4"/>
  <c r="P111" i="4" s="1"/>
  <c r="N110" i="4"/>
  <c r="M110" i="4"/>
  <c r="P110" i="4" s="1"/>
  <c r="N109" i="4"/>
  <c r="M109" i="4"/>
  <c r="P109" i="4" s="1"/>
  <c r="N108" i="4"/>
  <c r="M108" i="4"/>
  <c r="P108" i="4" s="1"/>
  <c r="N107" i="4"/>
  <c r="M107" i="4"/>
  <c r="P107" i="4" s="1"/>
  <c r="N106" i="4"/>
  <c r="M106" i="4"/>
  <c r="P106" i="4" s="1"/>
  <c r="N105" i="4"/>
  <c r="M105" i="4"/>
  <c r="P105" i="4" s="1"/>
  <c r="N104" i="4"/>
  <c r="M104" i="4"/>
  <c r="P104" i="4" s="1"/>
  <c r="N103" i="4"/>
  <c r="M103" i="4"/>
  <c r="P103" i="4" s="1"/>
  <c r="N102" i="4"/>
  <c r="M102" i="4"/>
  <c r="P102" i="4" s="1"/>
  <c r="N101" i="4"/>
  <c r="M101" i="4"/>
  <c r="P101" i="4" s="1"/>
  <c r="N100" i="4"/>
  <c r="M100" i="4"/>
  <c r="P100" i="4" s="1"/>
  <c r="N99" i="4"/>
  <c r="M99" i="4"/>
  <c r="P99" i="4" s="1"/>
  <c r="N98" i="4"/>
  <c r="M98" i="4"/>
  <c r="P98" i="4" s="1"/>
  <c r="N97" i="4"/>
  <c r="M97" i="4"/>
  <c r="P97" i="4" s="1"/>
  <c r="N96" i="4"/>
  <c r="M96" i="4"/>
  <c r="P96" i="4" s="1"/>
  <c r="N95" i="4"/>
  <c r="M95" i="4"/>
  <c r="P95" i="4" s="1"/>
  <c r="N94" i="4"/>
  <c r="M94" i="4"/>
  <c r="P94" i="4" s="1"/>
  <c r="N93" i="4"/>
  <c r="M93" i="4"/>
  <c r="P93" i="4" s="1"/>
  <c r="N92" i="4"/>
  <c r="M92" i="4"/>
  <c r="P92" i="4" s="1"/>
  <c r="N91" i="4"/>
  <c r="M91" i="4"/>
  <c r="P91" i="4" s="1"/>
  <c r="N90" i="4"/>
  <c r="M90" i="4"/>
  <c r="P90" i="4" s="1"/>
  <c r="N89" i="4"/>
  <c r="M89" i="4"/>
  <c r="P89" i="4" s="1"/>
  <c r="N88" i="4"/>
  <c r="M88" i="4"/>
  <c r="P88" i="4" s="1"/>
  <c r="N87" i="4"/>
  <c r="M87" i="4"/>
  <c r="P87" i="4" s="1"/>
  <c r="N86" i="4"/>
  <c r="M86" i="4"/>
  <c r="P86" i="4" s="1"/>
  <c r="N85" i="4"/>
  <c r="M85" i="4"/>
  <c r="P85" i="4" s="1"/>
  <c r="N84" i="4"/>
  <c r="M84" i="4"/>
  <c r="P84" i="4" s="1"/>
  <c r="N83" i="4"/>
  <c r="M83" i="4"/>
  <c r="P83" i="4" s="1"/>
  <c r="N82" i="4"/>
  <c r="M82" i="4"/>
  <c r="P82" i="4" s="1"/>
  <c r="N81" i="4"/>
  <c r="M81" i="4"/>
  <c r="P81" i="4" s="1"/>
  <c r="N80" i="4"/>
  <c r="M80" i="4"/>
  <c r="P80" i="4" s="1"/>
  <c r="N79" i="4"/>
  <c r="M79" i="4"/>
  <c r="P79" i="4" s="1"/>
  <c r="N78" i="4"/>
  <c r="M78" i="4"/>
  <c r="P78" i="4" s="1"/>
  <c r="N77" i="4"/>
  <c r="M77" i="4"/>
  <c r="P77" i="4" s="1"/>
  <c r="N76" i="4"/>
  <c r="M76" i="4"/>
  <c r="P76" i="4" s="1"/>
  <c r="N75" i="4"/>
  <c r="M75" i="4"/>
  <c r="P75" i="4" s="1"/>
  <c r="N74" i="4"/>
  <c r="M74" i="4"/>
  <c r="P74" i="4" s="1"/>
  <c r="N73" i="4"/>
  <c r="M73" i="4"/>
  <c r="P73" i="4" s="1"/>
  <c r="N72" i="4"/>
  <c r="M72" i="4"/>
  <c r="P72" i="4" s="1"/>
  <c r="N71" i="4"/>
  <c r="M71" i="4"/>
  <c r="P71" i="4" s="1"/>
  <c r="N70" i="4"/>
  <c r="M70" i="4"/>
  <c r="P70" i="4" s="1"/>
  <c r="N69" i="4"/>
  <c r="M69" i="4"/>
  <c r="P69" i="4" s="1"/>
  <c r="N68" i="4"/>
  <c r="M68" i="4"/>
  <c r="P68" i="4" s="1"/>
  <c r="N67" i="4"/>
  <c r="M67" i="4"/>
  <c r="P67" i="4" s="1"/>
  <c r="N66" i="4"/>
  <c r="M66" i="4"/>
  <c r="P66" i="4" s="1"/>
  <c r="N65" i="4"/>
  <c r="M65" i="4"/>
  <c r="P65" i="4" s="1"/>
  <c r="N64" i="4"/>
  <c r="M64" i="4"/>
  <c r="P64" i="4" s="1"/>
  <c r="N63" i="4"/>
  <c r="M63" i="4"/>
  <c r="P63" i="4" s="1"/>
  <c r="N62" i="4"/>
  <c r="M62" i="4"/>
  <c r="P62" i="4" s="1"/>
  <c r="N61" i="4"/>
  <c r="M61" i="4"/>
  <c r="P61" i="4" s="1"/>
  <c r="N60" i="4"/>
  <c r="M60" i="4"/>
  <c r="P60" i="4" s="1"/>
  <c r="N59" i="4"/>
  <c r="M59" i="4"/>
  <c r="P59" i="4" s="1"/>
  <c r="N58" i="4"/>
  <c r="M58" i="4"/>
  <c r="P58" i="4" s="1"/>
  <c r="N57" i="4"/>
  <c r="M57" i="4"/>
  <c r="P57" i="4" s="1"/>
  <c r="N56" i="4"/>
  <c r="M56" i="4"/>
  <c r="P56" i="4" s="1"/>
  <c r="N55" i="4"/>
  <c r="M55" i="4"/>
  <c r="P55" i="4" s="1"/>
  <c r="N54" i="4"/>
  <c r="M54" i="4"/>
  <c r="P54" i="4" s="1"/>
  <c r="N53" i="4"/>
  <c r="M53" i="4"/>
  <c r="P53" i="4" s="1"/>
  <c r="N52" i="4"/>
  <c r="M52" i="4"/>
  <c r="P52" i="4" s="1"/>
  <c r="N51" i="4"/>
  <c r="M51" i="4"/>
  <c r="P51" i="4" s="1"/>
  <c r="N50" i="4"/>
  <c r="M50" i="4"/>
  <c r="P50" i="4" s="1"/>
  <c r="N49" i="4"/>
  <c r="M49" i="4"/>
  <c r="P49" i="4" s="1"/>
  <c r="N48" i="4"/>
  <c r="M48" i="4"/>
  <c r="P48" i="4" s="1"/>
  <c r="N47" i="4"/>
  <c r="M47" i="4"/>
  <c r="P47" i="4" s="1"/>
  <c r="N46" i="4"/>
  <c r="M46" i="4"/>
  <c r="P46" i="4" s="1"/>
  <c r="N45" i="4"/>
  <c r="M45" i="4"/>
  <c r="P45" i="4" s="1"/>
  <c r="N44" i="4"/>
  <c r="M44" i="4"/>
  <c r="P44" i="4" s="1"/>
  <c r="N43" i="4"/>
  <c r="M43" i="4"/>
  <c r="P43" i="4" s="1"/>
  <c r="N42" i="4"/>
  <c r="M42" i="4"/>
  <c r="P42" i="4" s="1"/>
  <c r="N41" i="4"/>
  <c r="M41" i="4"/>
  <c r="P41" i="4" s="1"/>
  <c r="N40" i="4"/>
  <c r="M40" i="4"/>
  <c r="P40" i="4" s="1"/>
  <c r="N39" i="4"/>
  <c r="M39" i="4"/>
  <c r="P39" i="4" s="1"/>
  <c r="N38" i="4"/>
  <c r="M38" i="4"/>
  <c r="P38" i="4" s="1"/>
  <c r="N37" i="4"/>
  <c r="M37" i="4"/>
  <c r="P37" i="4" s="1"/>
  <c r="N36" i="4"/>
  <c r="M36" i="4"/>
  <c r="P36" i="4" s="1"/>
  <c r="N35" i="4"/>
  <c r="M35" i="4"/>
  <c r="P35" i="4" s="1"/>
  <c r="N34" i="4"/>
  <c r="M34" i="4"/>
  <c r="P34" i="4" s="1"/>
  <c r="N33" i="4"/>
  <c r="M33" i="4"/>
  <c r="P33" i="4" s="1"/>
  <c r="N32" i="4"/>
  <c r="M32" i="4"/>
  <c r="P32" i="4" s="1"/>
  <c r="N31" i="4"/>
  <c r="M31" i="4"/>
  <c r="P31" i="4" s="1"/>
  <c r="N30" i="4"/>
  <c r="M30" i="4"/>
  <c r="P30" i="4" s="1"/>
  <c r="N29" i="4"/>
  <c r="M29" i="4"/>
  <c r="P29" i="4" s="1"/>
  <c r="N28" i="4"/>
  <c r="M28" i="4"/>
  <c r="P28" i="4" s="1"/>
  <c r="N27" i="4"/>
  <c r="M27" i="4"/>
  <c r="P27" i="4" s="1"/>
  <c r="N26" i="4"/>
  <c r="M26" i="4"/>
  <c r="P26" i="4" s="1"/>
  <c r="N25" i="4"/>
  <c r="M25" i="4"/>
  <c r="P25" i="4" s="1"/>
  <c r="N24" i="4"/>
  <c r="M24" i="4"/>
  <c r="P24" i="4" s="1"/>
  <c r="N23" i="4"/>
  <c r="M23" i="4"/>
  <c r="P23" i="4" s="1"/>
  <c r="N22" i="4"/>
  <c r="M22" i="4"/>
  <c r="P22" i="4" s="1"/>
  <c r="N21" i="4"/>
  <c r="M21" i="4"/>
  <c r="P21" i="4" s="1"/>
  <c r="N20" i="4"/>
  <c r="M20" i="4"/>
  <c r="P20" i="4" s="1"/>
  <c r="N19" i="4"/>
  <c r="M19" i="4"/>
  <c r="P19" i="4" s="1"/>
  <c r="N18" i="4"/>
  <c r="M18" i="4"/>
  <c r="P18" i="4" s="1"/>
  <c r="N17" i="4"/>
  <c r="M17" i="4"/>
  <c r="P17" i="4" s="1"/>
  <c r="N16" i="4"/>
  <c r="M16" i="4"/>
  <c r="P16" i="4" s="1"/>
  <c r="N15" i="4"/>
  <c r="M15" i="4"/>
  <c r="P15" i="4" s="1"/>
  <c r="N14" i="4"/>
  <c r="M14" i="4"/>
  <c r="P14" i="4" s="1"/>
  <c r="N13" i="4"/>
  <c r="M13" i="4"/>
  <c r="P13" i="4" s="1"/>
  <c r="N12" i="4"/>
  <c r="M12" i="4"/>
  <c r="P12" i="4" s="1"/>
  <c r="N11" i="4"/>
  <c r="M11" i="4"/>
  <c r="P11" i="4" s="1"/>
  <c r="N10" i="4"/>
  <c r="M10" i="4"/>
  <c r="P10" i="4" s="1"/>
  <c r="N9" i="4"/>
  <c r="M9" i="4"/>
  <c r="P9" i="4" s="1"/>
  <c r="N8" i="4"/>
  <c r="M8" i="4"/>
  <c r="P8" i="4" s="1"/>
  <c r="N7" i="4"/>
  <c r="M7" i="4"/>
  <c r="P7" i="4" s="1"/>
  <c r="N6" i="4"/>
  <c r="M6" i="4"/>
  <c r="P6" i="4" s="1"/>
  <c r="N5" i="4"/>
  <c r="M5" i="4"/>
  <c r="P5" i="4" s="1"/>
  <c r="N4" i="4"/>
  <c r="M4" i="4"/>
  <c r="P4" i="4" s="1"/>
  <c r="N3" i="4"/>
  <c r="M3" i="4"/>
  <c r="P3" i="4" s="1"/>
  <c r="D17" i="3"/>
  <c r="G4" i="2"/>
  <c r="F17" i="1" s="1"/>
  <c r="D98" i="1"/>
  <c r="B12" i="1" s="1"/>
  <c r="C88" i="1"/>
  <c r="C85" i="1"/>
  <c r="D83" i="1"/>
  <c r="B10" i="1" s="1"/>
  <c r="C83" i="1"/>
  <c r="D65" i="1"/>
  <c r="D64" i="1"/>
  <c r="D63" i="1"/>
  <c r="F23" i="1" s="1"/>
  <c r="B11" i="1"/>
  <c r="B9" i="1"/>
  <c r="B7" i="1"/>
  <c r="B6" i="1"/>
  <c r="B5" i="1"/>
  <c r="B4" i="1"/>
  <c r="J3" i="1"/>
  <c r="F21" i="1" l="1"/>
  <c r="F17" i="6"/>
  <c r="B8" i="1"/>
  <c r="F19" i="1" l="1"/>
</calcChain>
</file>

<file path=xl/sharedStrings.xml><?xml version="1.0" encoding="utf-8"?>
<sst xmlns="http://schemas.openxmlformats.org/spreadsheetml/2006/main" count="6990" uniqueCount="2036">
  <si>
    <t>Early Pay Program</t>
  </si>
  <si>
    <t>Cost Savings</t>
  </si>
  <si>
    <t>Monthly Report</t>
  </si>
  <si>
    <t>Cost Avoidance</t>
  </si>
  <si>
    <t>Cost Recovery</t>
  </si>
  <si>
    <t>Weekly Report</t>
  </si>
  <si>
    <t>Savings / Rebate</t>
  </si>
  <si>
    <t>Kara</t>
  </si>
  <si>
    <t>Asset Utilisation</t>
  </si>
  <si>
    <t xml:space="preserve"> </t>
  </si>
  <si>
    <t>Control Value</t>
  </si>
  <si>
    <t>OPERATIONS CONVENTIONAL Financial/Cost Control</t>
  </si>
  <si>
    <t>Contractor</t>
  </si>
  <si>
    <t>Scope of Work</t>
  </si>
  <si>
    <t>Scope Value</t>
  </si>
  <si>
    <t>Total Savings/ Cost Avoidance</t>
  </si>
  <si>
    <t>Cost Control Type (Cost Savings or Cost Avoidance)</t>
  </si>
  <si>
    <t>Information</t>
  </si>
  <si>
    <t>Business Area</t>
  </si>
  <si>
    <t>Supplement #</t>
  </si>
  <si>
    <t>Reporting Week</t>
  </si>
  <si>
    <t>Reporting Month</t>
  </si>
  <si>
    <t>Reporting Year</t>
  </si>
  <si>
    <t>SMP/SMA</t>
  </si>
  <si>
    <t>Entry Date</t>
  </si>
  <si>
    <t>Comments</t>
  </si>
  <si>
    <t>Reviewed by</t>
  </si>
  <si>
    <t>Approved by</t>
  </si>
  <si>
    <t>Comment for rejection</t>
  </si>
  <si>
    <t>Amount rejected</t>
  </si>
  <si>
    <t>N/A</t>
  </si>
  <si>
    <t>Wk 3</t>
  </si>
  <si>
    <t>January</t>
  </si>
  <si>
    <t>Julie</t>
  </si>
  <si>
    <t>Contract #</t>
  </si>
  <si>
    <t>Cost Recovery (reported in the monthly report only - Not in the weekly report)</t>
  </si>
  <si>
    <t>Laurence</t>
  </si>
  <si>
    <t>Hamilton</t>
  </si>
  <si>
    <t>SMA/SMP</t>
  </si>
  <si>
    <t>Scope of Work Value</t>
  </si>
  <si>
    <t>Type</t>
  </si>
  <si>
    <t>Year</t>
  </si>
  <si>
    <t>Month</t>
  </si>
  <si>
    <t>Date Entered</t>
  </si>
  <si>
    <t>Week</t>
  </si>
  <si>
    <t>Business Unit</t>
  </si>
  <si>
    <t>EXAMPLE ONLY</t>
  </si>
  <si>
    <t>Lyreco</t>
  </si>
  <si>
    <t>Stationery</t>
  </si>
  <si>
    <t>Invoicing Discrepancies - Credited back to CNRL - November 2015- March 2016</t>
  </si>
  <si>
    <t>Corp Services</t>
  </si>
  <si>
    <t>Colleen</t>
  </si>
  <si>
    <t>TEAM UPDATES - BLUE FIELDS</t>
  </si>
  <si>
    <t>MNGT UPDATES - RED FIELDS</t>
  </si>
  <si>
    <t>2019 TEAM GOAL:</t>
  </si>
  <si>
    <t xml:space="preserve"> Includes savings/avoid + cost recovery - Excludes Early Pay (sep. graph)</t>
  </si>
  <si>
    <t>Includes savings/avoid + early pay  -  Excludes Cost Recovery</t>
  </si>
  <si>
    <t>PP Signed Off (Yes/No)</t>
  </si>
  <si>
    <t>PP Required (Yes/No)</t>
  </si>
  <si>
    <t>Yes - In Development</t>
  </si>
  <si>
    <t>Sole Source</t>
  </si>
  <si>
    <t>Negotiation</t>
  </si>
  <si>
    <t>RFP</t>
  </si>
  <si>
    <t>RFQ</t>
  </si>
  <si>
    <t># of Proponents</t>
  </si>
  <si>
    <t>RFP Issue Date</t>
  </si>
  <si>
    <t>RFP Close Date</t>
  </si>
  <si>
    <t>RFP Award Date</t>
  </si>
  <si>
    <t>Awarded to:</t>
  </si>
  <si>
    <t>Added to Preferred Vendors List</t>
  </si>
  <si>
    <t>Executed PP Circulated to Business Areas</t>
  </si>
  <si>
    <t>Notification of RFP/RFQ to Business Area prior to Issuing to Market (Yes/No)</t>
  </si>
  <si>
    <t>Notification of RFP/RFQ to Other Business Stakeholders prior to Issuing to Market (Yes/No)</t>
  </si>
  <si>
    <t>No</t>
  </si>
  <si>
    <t>Major Bid Package</t>
  </si>
  <si>
    <t>Major Contract Award</t>
  </si>
  <si>
    <t>Savings</t>
  </si>
  <si>
    <t>Monthly Graph</t>
  </si>
  <si>
    <t>Sourcing Mechanism Recommendation</t>
  </si>
  <si>
    <t>Award Recommendation (Yes/No)</t>
  </si>
  <si>
    <t>Award Rec Signed Off (Yes/No)</t>
  </si>
  <si>
    <t>Executed Award Rec Circulated to Business Areas And other Stakeholders</t>
  </si>
  <si>
    <t>PROCUREMENT PLAN</t>
  </si>
  <si>
    <t>RFP / RFQ</t>
  </si>
  <si>
    <t>General</t>
  </si>
  <si>
    <t>Monthly Reporting</t>
  </si>
  <si>
    <t>Working with SM Circulated to Business Area</t>
  </si>
  <si>
    <t>Transferred to which Department</t>
  </si>
  <si>
    <t>Wk 1</t>
  </si>
  <si>
    <t>Wk 2</t>
  </si>
  <si>
    <t>Wk 4</t>
  </si>
  <si>
    <t>Wk 5</t>
  </si>
  <si>
    <t>Wk 6</t>
  </si>
  <si>
    <t>Wk 7</t>
  </si>
  <si>
    <t>Wk 8</t>
  </si>
  <si>
    <t>Wk 9</t>
  </si>
  <si>
    <t>Wk 10</t>
  </si>
  <si>
    <t>Wk 11</t>
  </si>
  <si>
    <t>Wk 12</t>
  </si>
  <si>
    <t>Wk 13</t>
  </si>
  <si>
    <t>Wk 14</t>
  </si>
  <si>
    <t>Wk 15</t>
  </si>
  <si>
    <t>Wk 16</t>
  </si>
  <si>
    <t>Wk 17</t>
  </si>
  <si>
    <t>Wk 18</t>
  </si>
  <si>
    <t>Wk 19</t>
  </si>
  <si>
    <t>Wk 20</t>
  </si>
  <si>
    <t>Wk 21</t>
  </si>
  <si>
    <t>Wk 22</t>
  </si>
  <si>
    <t>Wk 23</t>
  </si>
  <si>
    <t>Wk 24</t>
  </si>
  <si>
    <t>Wk 25</t>
  </si>
  <si>
    <t>Wk 26</t>
  </si>
  <si>
    <t>Wk 27</t>
  </si>
  <si>
    <t>Wk 28</t>
  </si>
  <si>
    <t>Wk 29</t>
  </si>
  <si>
    <t>Wk 30</t>
  </si>
  <si>
    <t>Wk 31</t>
  </si>
  <si>
    <t>Wk 32</t>
  </si>
  <si>
    <t>Wk 33</t>
  </si>
  <si>
    <t>Wk 34</t>
  </si>
  <si>
    <t>Wk 35</t>
  </si>
  <si>
    <t>Wk 36</t>
  </si>
  <si>
    <t>Wk 37</t>
  </si>
  <si>
    <t>Wk 38</t>
  </si>
  <si>
    <t>Wk 39</t>
  </si>
  <si>
    <t>Wk 40</t>
  </si>
  <si>
    <t>Wk 41</t>
  </si>
  <si>
    <t>Wk 42</t>
  </si>
  <si>
    <t>Wk 43</t>
  </si>
  <si>
    <t>Wk 44</t>
  </si>
  <si>
    <t>Wk 45</t>
  </si>
  <si>
    <t>Wk 46</t>
  </si>
  <si>
    <t>Wk 47</t>
  </si>
  <si>
    <t>Wk 48</t>
  </si>
  <si>
    <t>Wk 49</t>
  </si>
  <si>
    <t>Wk 50</t>
  </si>
  <si>
    <t>Wk 51</t>
  </si>
  <si>
    <t>Wk 52</t>
  </si>
  <si>
    <t>February</t>
  </si>
  <si>
    <t>March</t>
  </si>
  <si>
    <t>April</t>
  </si>
  <si>
    <t>May</t>
  </si>
  <si>
    <t>June</t>
  </si>
  <si>
    <t>July</t>
  </si>
  <si>
    <t>August</t>
  </si>
  <si>
    <t>September</t>
  </si>
  <si>
    <t>October</t>
  </si>
  <si>
    <t>November</t>
  </si>
  <si>
    <t>December</t>
  </si>
  <si>
    <t>Monica</t>
  </si>
  <si>
    <t>Yes</t>
  </si>
  <si>
    <t>For Monthly Report</t>
  </si>
  <si>
    <t>Total Reported</t>
  </si>
  <si>
    <t>Control Values</t>
  </si>
  <si>
    <t>Albian Soil Survey</t>
  </si>
  <si>
    <t>Albian MRM</t>
  </si>
  <si>
    <t>Candice MacLean</t>
  </si>
  <si>
    <t>Paragon Soil &amp; Enviro.</t>
  </si>
  <si>
    <t>Bill of Sale #</t>
  </si>
  <si>
    <t>Bill of Sale Date</t>
  </si>
  <si>
    <t>Sold To</t>
  </si>
  <si>
    <t>Asset Description</t>
  </si>
  <si>
    <t>Cond.</t>
  </si>
  <si>
    <t>Total Proceeds (pre-tax)</t>
  </si>
  <si>
    <t>Location / Delivery Point</t>
  </si>
  <si>
    <t>AB10 Req'd (Y/N)</t>
  </si>
  <si>
    <t>Reported</t>
  </si>
  <si>
    <t>Facilities</t>
  </si>
  <si>
    <t>Marty's Engine &amp; Compression Service Ltd</t>
  </si>
  <si>
    <t>Waukesha H24CL Compressor CNRL Unit # 3967</t>
  </si>
  <si>
    <t>D</t>
  </si>
  <si>
    <t>13-34-5-15W4</t>
  </si>
  <si>
    <t>Y</t>
  </si>
  <si>
    <t>Week 1</t>
  </si>
  <si>
    <t>N</t>
  </si>
  <si>
    <t>D&amp;C</t>
  </si>
  <si>
    <t>Tubo - Lloydminster</t>
  </si>
  <si>
    <t>E</t>
  </si>
  <si>
    <t>Redband Tubing - 350 Joints</t>
  </si>
  <si>
    <t>1186539 B.C. Ltd.</t>
  </si>
  <si>
    <t>Big Country Drilling Partnership</t>
  </si>
  <si>
    <t>A</t>
  </si>
  <si>
    <t>Horizon</t>
  </si>
  <si>
    <t>YTD Sales Total:</t>
  </si>
  <si>
    <t>MT #</t>
  </si>
  <si>
    <t>Location</t>
  </si>
  <si>
    <t>From</t>
  </si>
  <si>
    <t>To</t>
  </si>
  <si>
    <t>MT Transfer Value</t>
  </si>
  <si>
    <t>B</t>
  </si>
  <si>
    <t>YTD Asset Utilization Total:</t>
  </si>
  <si>
    <t>OCTG (Tubing &amp; Casing)</t>
  </si>
  <si>
    <t>Multiple Locations</t>
  </si>
  <si>
    <t>8.1 Litre Engine / Gen Set</t>
  </si>
  <si>
    <t>4 Cylinder Engine / Gen Set</t>
  </si>
  <si>
    <t>1-1-74-10W6</t>
  </si>
  <si>
    <t>8-30/7-30-74-9W6</t>
  </si>
  <si>
    <t>3-17-72-8W6</t>
  </si>
  <si>
    <t>14-33-73-9W6</t>
  </si>
  <si>
    <t>Michella Pritchard</t>
  </si>
  <si>
    <t xml:space="preserve">Field Operations - Integrity </t>
  </si>
  <si>
    <t>Pipeline Surveillance</t>
  </si>
  <si>
    <t>ISS, Aries Aviation,Synergy, Range, Sequoia, Highland Helicopters</t>
  </si>
  <si>
    <t>Matt Stobart</t>
  </si>
  <si>
    <t>Field Operations - Estevan</t>
  </si>
  <si>
    <t>Fluid Hauling</t>
  </si>
  <si>
    <t>Field Operations - Lloydminster and Bonnyville</t>
  </si>
  <si>
    <t>Hadco Services
Phair Oilfield 
Forsyth Hauling
Cliff Nankivell Trucking
Dempsey Laird Truck
R. French Transport
Spearing Services
Three Star Trucking
Prairie Sky Tank</t>
  </si>
  <si>
    <t>915245 Alberta Ltd o/a Prairie Tech Oilfield Services
Affinity Oilfield Services
AHRD (Aboriginal Human Resource)
Crude Master
DLM Oilfield Enterprises Ltd
E-Can Oilfield 
Elk Point Oilfield
Excel Oil and Water Hauling Ltd
Fishing Lake Metis Settlement (FLMS)
Fusion Oilfield Solutions Ltd.
Gibson Energy Partnership
Heavy Crude Hauling
Hollow River Transportation
Jacknife Oilfield Services
Kinosoo Trucking
Oculus Transport
Paradise Oilfield
Predator Energy Services Ltd
Quest Logistics Ltd. 
Rick Sim Trucking
Shamrock Valley Enterprises Ltd
Stanchuk trucking
Thrive Industries
Torq Energy Logistics/Larson
Zoller Trucking Limited</t>
  </si>
  <si>
    <t>Environment</t>
  </si>
  <si>
    <t>Stack Testing - Albian and Horizon</t>
  </si>
  <si>
    <t>AGAT, Maxxam, ETG, Lehdar, Barr</t>
  </si>
  <si>
    <t>Astrid Abramyan</t>
  </si>
  <si>
    <t>Example:  Company 123</t>
  </si>
  <si>
    <t>Add Text</t>
  </si>
  <si>
    <t>Joe Biden</t>
  </si>
  <si>
    <t>Jan (2018-Q4)</t>
  </si>
  <si>
    <t>Apr (2019 Q1)</t>
  </si>
  <si>
    <t>July (2019 Q2)</t>
  </si>
  <si>
    <t>Oct (2019 Q3)</t>
  </si>
  <si>
    <t>Cost Recovery (Reported quarterly in the monthly report only)</t>
  </si>
  <si>
    <t>Paragon provided a quote of $504,343.00 to complete the MRM winter soil survey work; however we negotiated the cost and did not accept their first quote. Paragon then came back with a quote of $275,623.00 which we accepted.</t>
  </si>
  <si>
    <t>Rebate</t>
  </si>
  <si>
    <t>Dave</t>
  </si>
  <si>
    <t>Manatokan</t>
  </si>
  <si>
    <t>Industrial Cleaning</t>
  </si>
  <si>
    <t>Thermals: Kirby North and Kirby South</t>
  </si>
  <si>
    <t>825321-3</t>
  </si>
  <si>
    <t>Trevan Williams</t>
  </si>
  <si>
    <t>Kirby North and South start-up: Direct negotiation resulted in a $12 per hour reduction (From $83/hour to $71/hour) for the Kirby Lead role required and supported by the Field. This role has been identified as crucial for the Kirby North startup and coordination with activities with Kirby South which Manatokan will be providing. Total cost savings over the 30-month period = $12 per hour savings x 12 hours per day (shift length) x 30 days per month on average x 30 months for the 2.5 year contract length = $12 x 12 x30 x 30 = $129,600.</t>
  </si>
  <si>
    <t xml:space="preserve"> Dempsey Laird Trucking Ltd. – nine  (9) locations
 R. French Transport Ltd. – six (6) locations
 Cliff Nankivell Trucking Ltd. –  two (2) locations
 Phair Oilfield Tank Trucking Services Ltd. – two (2) locations
 Prairie Sky Tank Trucking Ltd. – one (1) location
 Forsyth Hauling 2010 Trucking – one (1) location
</t>
  </si>
  <si>
    <t>Kirby North and South start-up: 2% Rate reduction negotiated on equipment rates "Dry" - without fuel. Total cost savings over the 30-month period = $242,048 made up using the Weighted average rate reduction of $1.41/hour x 171,665 = $242,048</t>
  </si>
  <si>
    <t>Kirby North and South start-up: Through review of Manatokan's pricing for their fuel paid to deliver to Kirby, compared to Canadian Natural's price, there was an 3.8% cost advantage by Canadian Natural supplying fuel. Materials Management, Field staff, and Supply Management worked together to Manatokan’s fleet being able to use Canadian Natural Fuel. Because Manatokan provided both Dry and Wet rates, the fuel discount of 3.8% was able to be applied to the fuel portion of the rates. Total cost savings was $152,799 calculated using $23.03/hour averga e fuel cost x3.8% discount x 174,600</t>
  </si>
  <si>
    <t>Electric Submersible Pumps (ESP's)</t>
  </si>
  <si>
    <t>Schlumberger Canada Limited</t>
  </si>
  <si>
    <t>Through a direct negotiation with Schlumberger a two (2) year contract extension for conventional and thermal replacement ESP's plus sixty (60) Kirby North capital ESP's, achieved an additional 12% discount off  the current price book.  Discount went from 39.24% to 51.24% off Price Book.  Estimated cost savings based on $37,181,134 (@ 39.24% discount) - $29,837,921 (51.24% discount) = $7,343,213 cost savings</t>
  </si>
  <si>
    <t>Thermal and Conventional</t>
  </si>
  <si>
    <t>817769-8</t>
  </si>
  <si>
    <t>William DeBona</t>
  </si>
  <si>
    <t xml:space="preserve">In direct negotiation with Schlumberger, they have offered an additional $1,000,00 in credit discounts to be applied on the equipment pulling of ESP's after 365 days in the ground, </t>
  </si>
  <si>
    <t>Susan Steele</t>
  </si>
  <si>
    <t>Marketing</t>
  </si>
  <si>
    <t>NGL Trucking Services</t>
  </si>
  <si>
    <t>Env / Drlg Waste</t>
  </si>
  <si>
    <t>Seibert Landfill Eng. Services</t>
  </si>
  <si>
    <t>Field Operations (Western)</t>
  </si>
  <si>
    <t>Gibson, Rockwater, Rocksteady,Vertex, Plains Midstream</t>
  </si>
  <si>
    <t>Clearfab Manufacturing</t>
  </si>
  <si>
    <t>Conestoga Pipe &amp; Supply Canada Corporation / Polycore</t>
  </si>
  <si>
    <t>Redband Tubing - 5774 Joints</t>
  </si>
  <si>
    <t>Classic Hot Shot / Feniks Brooks</t>
  </si>
  <si>
    <t>Redband Tubing - 2928 Joints</t>
  </si>
  <si>
    <t>Guardian FSJ</t>
  </si>
  <si>
    <t>Moore Pipe</t>
  </si>
  <si>
    <t>Reband Tubing - 989 Jts</t>
  </si>
  <si>
    <t>Wabasca</t>
  </si>
  <si>
    <t>Redband Tubing - 1454 jts</t>
  </si>
  <si>
    <t xml:space="preserve">Moore Pipe </t>
  </si>
  <si>
    <t>Reband Tubing - 1301 Jts</t>
  </si>
  <si>
    <t>Enerflex</t>
  </si>
  <si>
    <t>JGC-4 Compressor Frame</t>
  </si>
  <si>
    <t>Hoerbiger Yard</t>
  </si>
  <si>
    <t>24/7 Compression</t>
  </si>
  <si>
    <t>Waukesha H24CL Compressor CNRL Unit # 3739</t>
  </si>
  <si>
    <t>1-28-38-21W4</t>
  </si>
  <si>
    <t>Favron Enterprises</t>
  </si>
  <si>
    <t>Heavy Equipment (4 Pieces)</t>
  </si>
  <si>
    <t>Horizon Site</t>
  </si>
  <si>
    <t>9-5-15-23W3</t>
  </si>
  <si>
    <t>Week 2</t>
  </si>
  <si>
    <t>Conv.</t>
  </si>
  <si>
    <t>Dean Lentz</t>
  </si>
  <si>
    <t>2009 Arctic Cat SXS</t>
  </si>
  <si>
    <t>16-33-11-8W4</t>
  </si>
  <si>
    <t>Week 3</t>
  </si>
  <si>
    <t>825573-01</t>
  </si>
  <si>
    <t>Rob Armstrong</t>
  </si>
  <si>
    <t>2005 Bombardier Snowmobile</t>
  </si>
  <si>
    <t>FSJ Field Office</t>
  </si>
  <si>
    <t>825573-02</t>
  </si>
  <si>
    <t>825573-03</t>
  </si>
  <si>
    <t>Mark Shenton</t>
  </si>
  <si>
    <t>1999 Honda TRX450 ATV</t>
  </si>
  <si>
    <t>825573-04</t>
  </si>
  <si>
    <t>2008 Honda TRX350 ATV</t>
  </si>
  <si>
    <t>825573-05</t>
  </si>
  <si>
    <t>1997 Honda TRX300 ATV</t>
  </si>
  <si>
    <t>825573-06</t>
  </si>
  <si>
    <t>Darren Acheson</t>
  </si>
  <si>
    <t>2014 ARGO 8x8</t>
  </si>
  <si>
    <t>C</t>
  </si>
  <si>
    <t>825573-07</t>
  </si>
  <si>
    <t>825573-08</t>
  </si>
  <si>
    <t>825573-09</t>
  </si>
  <si>
    <t>825573-10</t>
  </si>
  <si>
    <t>2011 ARGO 750</t>
  </si>
  <si>
    <t>Keith Cowger</t>
  </si>
  <si>
    <t>2011 ARGO Titan 8x8</t>
  </si>
  <si>
    <t>Wellheads - GE (December)</t>
  </si>
  <si>
    <t>PC Pumps (December)</t>
  </si>
  <si>
    <t>Rod Pumps (December)</t>
  </si>
  <si>
    <t>1,000 BBL Tank</t>
  </si>
  <si>
    <t>Wellheads - Great North (December)</t>
  </si>
  <si>
    <t>Dehy Package</t>
  </si>
  <si>
    <t>ESP Pumps (December)</t>
  </si>
  <si>
    <t>Compressor Unit(s) 3284 &amp; 3285</t>
  </si>
  <si>
    <t>CNRL CDC - Nisku</t>
  </si>
  <si>
    <t>13-26-87-5W6</t>
  </si>
  <si>
    <t>15-8-57-5W5</t>
  </si>
  <si>
    <t>13-12-66-20W4</t>
  </si>
  <si>
    <t>9-28-48-22W3</t>
  </si>
  <si>
    <t>16-26-53-6W4</t>
  </si>
  <si>
    <t>11-26-53-6W4</t>
  </si>
  <si>
    <t>16-22-48-21W3</t>
  </si>
  <si>
    <t>9-8-53-5W4</t>
  </si>
  <si>
    <t>2-11-54-5W4</t>
  </si>
  <si>
    <t>RFP #</t>
  </si>
  <si>
    <t>9310-7761 Quebec Inc.</t>
  </si>
  <si>
    <t>Tubo - Lloydminster; Tuboscope Bonnyville</t>
  </si>
  <si>
    <t>Field Operations - Wolf Lake</t>
  </si>
  <si>
    <t>Maintenance</t>
  </si>
  <si>
    <t>Tricanters (Oil, Water, Solids separation)</t>
  </si>
  <si>
    <t>TBD</t>
  </si>
  <si>
    <t>Tervita, Secure Energy, Encanex, RJ Oilsands</t>
  </si>
  <si>
    <t>Wayne Heape Trucking</t>
  </si>
  <si>
    <t>Redband tubing - 1040 jts</t>
  </si>
  <si>
    <t>Tubo GP, Red Deer, Nisku</t>
  </si>
  <si>
    <t xml:space="preserve">Line Pipe </t>
  </si>
  <si>
    <t>CNRL Inventory</t>
  </si>
  <si>
    <t>Septimus (3-32-81-19W6)</t>
  </si>
  <si>
    <t>Week 4</t>
  </si>
  <si>
    <t>2 - 1000 bbl tanks</t>
  </si>
  <si>
    <t>10-22-48-25w5</t>
  </si>
  <si>
    <t>1000 bbl tank</t>
  </si>
  <si>
    <t>12-22-48-25w3</t>
  </si>
  <si>
    <t>13a-36-56-06w3</t>
  </si>
  <si>
    <t>Air Comp</t>
  </si>
  <si>
    <t>8-13-30-12w4</t>
  </si>
  <si>
    <t>750 bbl tank</t>
  </si>
  <si>
    <t>6-10-52-25w3</t>
  </si>
  <si>
    <t>9-9-48-23w3</t>
  </si>
  <si>
    <t>5-16-50-22w3</t>
  </si>
  <si>
    <t>500 bbl bolted tank</t>
  </si>
  <si>
    <t>Inventory</t>
  </si>
  <si>
    <t>13-13-49-26w3</t>
  </si>
  <si>
    <t>2c-20-56-05w3</t>
  </si>
  <si>
    <t>13-4-37-25w4</t>
  </si>
  <si>
    <t>5-14-52-25w3</t>
  </si>
  <si>
    <t>7-30-48-21w3</t>
  </si>
  <si>
    <t>10-26-49-22w3</t>
  </si>
  <si>
    <t>8-31-5-3w2</t>
  </si>
  <si>
    <t xml:space="preserve">Scada Equipment </t>
  </si>
  <si>
    <t>Stock - ST171002 (2017)</t>
  </si>
  <si>
    <t>05-22-51-26w3</t>
  </si>
  <si>
    <t>08-26-51-26w3</t>
  </si>
  <si>
    <t>15-04-51-25w3</t>
  </si>
  <si>
    <t>12-10-50-26w3</t>
  </si>
  <si>
    <t>12-13-40-26w3</t>
  </si>
  <si>
    <t>01-19-49-27w3</t>
  </si>
  <si>
    <t>16-19-49-27w3</t>
  </si>
  <si>
    <t>03-26-51-01w4</t>
  </si>
  <si>
    <t>07-09-63-04w4</t>
  </si>
  <si>
    <t>Waukesha H24CL CNRL Unit # 6735</t>
  </si>
  <si>
    <t>Kevin F.</t>
  </si>
  <si>
    <t>Vincent J.</t>
  </si>
  <si>
    <t>Ross K.</t>
  </si>
  <si>
    <t>177.8mm H40 Casing - 300 meters</t>
  </si>
  <si>
    <t xml:space="preserve">AGAT </t>
  </si>
  <si>
    <t>Albian and Horizon Stack Testing</t>
  </si>
  <si>
    <t>$750,000.00 (3 yr term)</t>
  </si>
  <si>
    <t xml:space="preserve">Cost savings as a result of Stack Testing RFP 1742. </t>
  </si>
  <si>
    <t>Environmental</t>
  </si>
  <si>
    <t>Aspire Energy</t>
  </si>
  <si>
    <t>Meeks Yard Equipment</t>
  </si>
  <si>
    <t>Meeks FSJ</t>
  </si>
  <si>
    <t>Albian</t>
  </si>
  <si>
    <t>Kastner Auctions</t>
  </si>
  <si>
    <t>ACR</t>
  </si>
  <si>
    <t>AR Inventory from ACR - Sold by Auction Agreement</t>
  </si>
  <si>
    <t>Tetra Tech, Journey Engineering, AECOM, AE, Integrated Sustainability</t>
  </si>
  <si>
    <t>912-365-192 pumpjack</t>
  </si>
  <si>
    <t>8.3 ltr Turbo 117KW gen set</t>
  </si>
  <si>
    <t>250 bbl tank</t>
  </si>
  <si>
    <t>100 bbl tank</t>
  </si>
  <si>
    <t>Comp unit 11017</t>
  </si>
  <si>
    <t>10-2-80-17w5</t>
  </si>
  <si>
    <t>7-12-52-25w3</t>
  </si>
  <si>
    <t>4A5-33-48-18w3</t>
  </si>
  <si>
    <t>C2-20-26-27w3</t>
  </si>
  <si>
    <t>14-29-48-23w3</t>
  </si>
  <si>
    <t>6-19-39-21w4</t>
  </si>
  <si>
    <t>4-28-69-7w5</t>
  </si>
  <si>
    <t>7-9-63-4w4</t>
  </si>
  <si>
    <t>5-31-59-4w4</t>
  </si>
  <si>
    <t>13-17-60-4w4</t>
  </si>
  <si>
    <t>12-34-49-20w3</t>
  </si>
  <si>
    <t>7-2-59-3w4</t>
  </si>
  <si>
    <t>12-14-59-3w4</t>
  </si>
  <si>
    <t>Bonnyville</t>
  </si>
  <si>
    <t>12-19-51-2w4</t>
  </si>
  <si>
    <t>2-34-53-27w3</t>
  </si>
  <si>
    <t>7-20-58-5w4</t>
  </si>
  <si>
    <t>12-28-58-5w4</t>
  </si>
  <si>
    <t>4-29-58-5w4</t>
  </si>
  <si>
    <t>5-35-64-8w4</t>
  </si>
  <si>
    <t>16-2-65-6w4</t>
  </si>
  <si>
    <t>A15-2-51-21w3</t>
  </si>
  <si>
    <t>14-31-51-19w3</t>
  </si>
  <si>
    <t>6-12-39-22w4</t>
  </si>
  <si>
    <t xml:space="preserve">NRC </t>
  </si>
  <si>
    <t>LAGLACE (01-18-076-08W6)</t>
  </si>
  <si>
    <t>Crowsnest (13-29-09-16W4</t>
  </si>
  <si>
    <t>Crowsnest (15-19-09-16W4)</t>
  </si>
  <si>
    <t>Crowsnest (16-13-09-17W4)</t>
  </si>
  <si>
    <t>Crowsnest (04-19-09-16W4)</t>
  </si>
  <si>
    <t>Crowsnest (10-19-09-16W4)</t>
  </si>
  <si>
    <t>Crowsnest (13-18-09-16W4)</t>
  </si>
  <si>
    <t>Separator pkg</t>
  </si>
  <si>
    <t>Pumpjack, Maximizer 228-213-100</t>
  </si>
  <si>
    <t>Nitrogen Skid</t>
  </si>
  <si>
    <t>60 bbl Fuel tank</t>
  </si>
  <si>
    <t>6-13-6-17w4</t>
  </si>
  <si>
    <t>104/14-9-18-10w4</t>
  </si>
  <si>
    <t>8-30-72-3w6</t>
  </si>
  <si>
    <t>6-30-72-3w6</t>
  </si>
  <si>
    <t>9-18-80-22w4</t>
  </si>
  <si>
    <t>9-19-83-18w4</t>
  </si>
  <si>
    <t>4C10-20-56-27w3</t>
  </si>
  <si>
    <t>10-6-51-22w3</t>
  </si>
  <si>
    <t>C15-28-48-22w3</t>
  </si>
  <si>
    <t>A14-28-48-22w3</t>
  </si>
  <si>
    <t>7-2-59-26w5/03</t>
  </si>
  <si>
    <t>Albian Sands</t>
  </si>
  <si>
    <t>Line Pipe</t>
  </si>
  <si>
    <t>Pipe Yard Ltd.</t>
  </si>
  <si>
    <t>Surplus Line Pipe</t>
  </si>
  <si>
    <t>ShawCor</t>
  </si>
  <si>
    <t>Bassam M.</t>
  </si>
  <si>
    <t>WCT Industrial</t>
  </si>
  <si>
    <t>Coatings and Inspections</t>
  </si>
  <si>
    <t xml:space="preserve">Wolf Lake: Through working with our Business, WCT reduced their rates in a number of areas including 4-head Gas Monitors. The total Cost Savings per year from this reduction is $32,850 resulting from a rate reduction of $30 per unit per day (from $45 per Day to $15 per Day for 3 units per day over 1 year). $32,850 = $30 per unit per day rate reduction x 3 units used every day each year x 365 days per year. </t>
  </si>
  <si>
    <t>Thermals: Wolf Lake</t>
  </si>
  <si>
    <t>825515-1</t>
  </si>
  <si>
    <t xml:space="preserve">Wolf Lake: Through working with our Business, WCT reduced their rates in a number of areas including labour rates on Overtime for the Coating/Blasting Technician. The total Cost Savings per year from this reduction is $24,513.70 resulting from a rate reduction of $5.80 per hour (from $101 per hour to $95.20 per hour over 4,226.5 hours for the year). $24,513.70 = $5.80 per hour rate reduction x 4,226.5 hours worked per year. </t>
  </si>
  <si>
    <t>Wolf Lake: Through working with our Business, WCT reduced their rates in a number of areas including mark-up on 3rd party consumables/costs from 10% to 7%. The total Cost Savings per year from this reduction is $17,630. Raw Materials to which the mark-up applied in 2018 were $587,670. A 10% mark-up = $587,670 x 10% = $58,767. A 7% mark-up would be $587,670 x 7% = $41,137. $17,630 Cost Savings = $58,767 - $41,137</t>
  </si>
  <si>
    <t xml:space="preserve">Wolf Lake: Through working with our Business, WCT reduced their rates in a number of areas including labour rates on Overtime for their Supervisor. The total Cost Savings per year from this reduction is $16,383.60 resulting from a rate reduction of $7.20 per hour (from $122 per hour to $114.8 per hour over 2,275.5  hours for the year). $16,383.60 = $7.20 per hour rate reduction x 2,275.5 hours worked per year. </t>
  </si>
  <si>
    <t>Week 5</t>
  </si>
  <si>
    <t>Secure Energy</t>
  </si>
  <si>
    <t>January Scrap Steel</t>
  </si>
  <si>
    <t>Lonnie/Glenn</t>
  </si>
  <si>
    <t>GIW</t>
  </si>
  <si>
    <t>Scrap Pump Steel (JPM)</t>
  </si>
  <si>
    <t>Albian Site</t>
  </si>
  <si>
    <t>Scrap Pump Steel (MRM)</t>
  </si>
  <si>
    <t>Week 6</t>
  </si>
  <si>
    <t>Lab Equipment Donation (Received GOC Tax Credit)</t>
  </si>
  <si>
    <t xml:space="preserve">Queen's University </t>
  </si>
  <si>
    <t>Research Services</t>
  </si>
  <si>
    <t>UA51122</t>
  </si>
  <si>
    <t>Renato Lanfranchi</t>
  </si>
  <si>
    <t xml:space="preserve">Technology &amp; Innovations, Albian </t>
  </si>
  <si>
    <t>Credit issued for unused funds when project was complete</t>
  </si>
  <si>
    <t>Pelican Lake (10-01-082-23W4)</t>
  </si>
  <si>
    <t>Pelican Lake (16-36-081-23W4)</t>
  </si>
  <si>
    <t>Atlas Copco</t>
  </si>
  <si>
    <t>Compression</t>
  </si>
  <si>
    <t>Cost recovery</t>
  </si>
  <si>
    <t>Incorrect rates chaged out for the PR district PM contract. July 2018 - July 2019 prepaid</t>
  </si>
  <si>
    <t>Field Operations</t>
  </si>
  <si>
    <t>Synergy Aviation, ISS/Heli Source, Range Helicopters</t>
  </si>
  <si>
    <t>yes</t>
  </si>
  <si>
    <t>Kirby South</t>
  </si>
  <si>
    <t>Kirby North</t>
  </si>
  <si>
    <t>Cable Tray &amp; Accessories</t>
  </si>
  <si>
    <t>Misc. Asset Utilization (Albian)</t>
  </si>
  <si>
    <t>Albian Asset Recovery</t>
  </si>
  <si>
    <t>Albian Operations</t>
  </si>
  <si>
    <t>Week 7</t>
  </si>
  <si>
    <t>ESP Pumps (January)</t>
  </si>
  <si>
    <t>Rod Pumps (January)</t>
  </si>
  <si>
    <t>PC Pumps (January)</t>
  </si>
  <si>
    <t>Wellheads - Great North (January)</t>
  </si>
  <si>
    <t>Wellheads - GE (January)</t>
  </si>
  <si>
    <t>Tubo - GP</t>
  </si>
  <si>
    <t>Jessica L.</t>
  </si>
  <si>
    <t>Robert Slater</t>
  </si>
  <si>
    <t>Redband Tubing - 617 Jts</t>
  </si>
  <si>
    <t>Cool Zone Oilfield Services</t>
  </si>
  <si>
    <t>Redband Tubing - 852 Jts</t>
  </si>
  <si>
    <t>Tubo - Lloyd</t>
  </si>
  <si>
    <t>Maverick Tubulars</t>
  </si>
  <si>
    <t>Junk Coupling Stock</t>
  </si>
  <si>
    <t>Millers - Nisku</t>
  </si>
  <si>
    <t xml:space="preserve">Mikisew Limited Landing Partnership (MLLP) </t>
  </si>
  <si>
    <t>Ground Handling Services</t>
  </si>
  <si>
    <t xml:space="preserve">Mikisew Limited Landing Partnership (MLLP) – Cost Savings $2,908,110 for Ground Handling Services
MLLP was awarded the ground handling services for the Primrose Aerodrome which achieved significant savings through:
• Changing the compensation basis from Reimbursable to Fixed Firm Price 
• Reduced on-site personnel by 28.6% (from 35 to 25) 
• Eliminated the Site Manager &amp; Regional Manager positions for the Primrose site (leveraging existing positions from Horizon)
• Sharing of Equipment &amp; Maintenance resources – 76.9% cost reduction in Equipment &amp; Maintenance 
• Changed Management Fee% (49.8% reduction) 
The net impact of these changes was a reduction per year of $1,081,305 – 499,683 = $581,622/year for total savings of $2,908,110.
</t>
  </si>
  <si>
    <t>Primrose</t>
  </si>
  <si>
    <t>Nader Tavassoli</t>
  </si>
  <si>
    <t>Leighton</t>
  </si>
  <si>
    <t>Rocksteady Oilfield Services</t>
  </si>
  <si>
    <t xml:space="preserve">Fluid Hauling </t>
  </si>
  <si>
    <t>Through a RFP,  m3 rates were provided recognising a 12% reduction in base rates, saving $414,657.52. Wait time was also reduced by 9% and Chain-up by 27%. (No savings were considered for this as these charges were minimal in the Normandville area)</t>
  </si>
  <si>
    <t xml:space="preserve">Western Field Operations </t>
  </si>
  <si>
    <t>C&amp;R Industries</t>
  </si>
  <si>
    <t>Redband Tubing - 1000 jts</t>
  </si>
  <si>
    <t>Tubo - Bonnyville</t>
  </si>
  <si>
    <t>Hoerbiger</t>
  </si>
  <si>
    <t>Rebuilt L36 Engine</t>
  </si>
  <si>
    <t>Hoerbiger FSJ</t>
  </si>
  <si>
    <t>Industrial Cleaning &amp; Trucking</t>
  </si>
  <si>
    <t>825321-0</t>
  </si>
  <si>
    <t>C14-17-56-27w3</t>
  </si>
  <si>
    <t>A7-10-51-20w3</t>
  </si>
  <si>
    <t>C16-20-56-27w3</t>
  </si>
  <si>
    <t xml:space="preserve">Quinn Contracting Ltd. </t>
  </si>
  <si>
    <t>825351-1-4</t>
  </si>
  <si>
    <t xml:space="preserve">Credit issued for mis-applied overtime which was challenged to vendor. Vendor reviewed time-tickets and re-imbursed Canadian Natural via a credit note. </t>
  </si>
  <si>
    <t xml:space="preserve">Kirby North and South: Through working with our Business, we found 3 Canadian Natural-owned crew trucks which Manatokan was able to use, rather than using their own vehicles. Legal and Supply Management also formalized an MGSA Amendment to support all risks and liabilities of Manatokan operating Canadian Natural-owned vehicles being fully burdened by Manatokan. Cost Savings in total = $329,724. This was achieved through avoiding Manatokan's cost per vehicle offset by Canadian Natural's cost per vehicle to own. Manatokan's charge rate = $122.50 per vehicle per day, for 3 vehicles for 365 days/year * 2.5 years = $122.50 x 3 x 365 * 2.5 years =  $335,343.75. Canadian Natural acquisition and operating cost of each vehicle is $4.66 per day. $4.66* 365 days * 2.5 years * 3 vehicles = $12,756.75 Cost Savings of $322,587= $335,434.75 - $12,756.75 = $322,587. See Trevan's back-up info on the acquisition and operating cost assumptions for the $4.66 per day. </t>
  </si>
  <si>
    <t>Tenaris</t>
  </si>
  <si>
    <t xml:space="preserve">Tubing </t>
  </si>
  <si>
    <t>Thermal and Heavy Oil</t>
  </si>
  <si>
    <t>Chasity France</t>
  </si>
  <si>
    <t>4C-10-20-56-27w3</t>
  </si>
  <si>
    <t>A1-28-48-23w3</t>
  </si>
  <si>
    <t>A16-16-48-21w3</t>
  </si>
  <si>
    <t>Ampscot 912-365-192 pumpjack</t>
  </si>
  <si>
    <t>1B9-15/4C12-14-5-4w2</t>
  </si>
  <si>
    <t>1C5-14/2D14-14-5-4-w2</t>
  </si>
  <si>
    <t>Capital Kings</t>
  </si>
  <si>
    <t>Compressor Unit 2592</t>
  </si>
  <si>
    <t>b-33-J/94-A-9</t>
  </si>
  <si>
    <t>Integrated Oilfield</t>
  </si>
  <si>
    <t>48" Separator Package</t>
  </si>
  <si>
    <t>Week 8</t>
  </si>
  <si>
    <t>95000lbs</t>
  </si>
  <si>
    <t>Week 9</t>
  </si>
  <si>
    <t>Black Gold Fishing</t>
  </si>
  <si>
    <t>Fishing</t>
  </si>
  <si>
    <t>Over the last 2 years, Black Gold's spend has been between $1.2 and $1.5 million. Last year they gave us a discount on their tools at 35%. This year they are giving us a discount of 40% in an effort to continue growth within CNRL. When calculating the net 5% of savings on tools only, estimated savings will be $60,000 in 2019 based on historic spend.</t>
  </si>
  <si>
    <t xml:space="preserve">Prodiminately Bonnyville/Cold Lake. Currently expanding to GP area. </t>
  </si>
  <si>
    <t>Michael Lawson</t>
  </si>
  <si>
    <t>Mar 7-19</t>
  </si>
  <si>
    <t>N. Kirby (13-03-075-08W4)</t>
  </si>
  <si>
    <t>Flatrock (07-05-085-17W6)</t>
  </si>
  <si>
    <t>Cliffdale (04-25-084-16W5)</t>
  </si>
  <si>
    <t>Cliffdale (12-24-084-16W5)</t>
  </si>
  <si>
    <t>13-31-2-30w1</t>
  </si>
  <si>
    <t>9-11-10-8w2</t>
  </si>
  <si>
    <t>Lufkin 28-213-86 pumpjack</t>
  </si>
  <si>
    <t>102/15-11-10-17w4</t>
  </si>
  <si>
    <t>102/13-5-9-17w4</t>
  </si>
  <si>
    <t>Lufkin 320-213-120 pumpjack</t>
  </si>
  <si>
    <t>3-4-9-17w4</t>
  </si>
  <si>
    <t>102/14-19-10-18w4</t>
  </si>
  <si>
    <t>Week 10</t>
  </si>
  <si>
    <t>Wellheads - GE (February)</t>
  </si>
  <si>
    <t>Gate Valves</t>
  </si>
  <si>
    <t>7.5HP Quincy Compressor</t>
  </si>
  <si>
    <t>MRM</t>
  </si>
  <si>
    <t>Albian Capital Projects</t>
  </si>
  <si>
    <t>Yamaha Rhino</t>
  </si>
  <si>
    <t>Lucas Murray</t>
  </si>
  <si>
    <t>Albian Saddle Block</t>
  </si>
  <si>
    <t>2*Dec-18</t>
  </si>
  <si>
    <t>Grand Prairie West</t>
  </si>
  <si>
    <t>L &amp; H industrial</t>
  </si>
  <si>
    <t>Wellheads - GNWF (February)</t>
  </si>
  <si>
    <t>Oculus Transport Ltd.
BAMSS Contracting Inc.
Express Tankers Inc.
Trimac Transportation
Northwest Tank Lines
RBS Bulk Systems
Plains Midstream
Gibson Energy Partnership
Mach Energy Services
Reliance Ventures Inc.</t>
  </si>
  <si>
    <t>Oculus Transport Ltd.
BAMSS Contracting Inc.
Express Tankers Inc.
Trimac Transportation
Northwest Tank Lines
RBS Bulk Systems
Gibson Energy Partnership
Mach Energy Services
Reliance Ventures Inc.</t>
  </si>
  <si>
    <t>Through an RFP for a 3 year term.  Volume comparison from 2018 to 2019 awarded rates resulted in a cost savings of $798,643.42 per year in rates which do not include fuel surcharge.</t>
  </si>
  <si>
    <t>NGL Marketing Trucking Services(RFP 1804)</t>
  </si>
  <si>
    <t>823098-2
823184-1
817600-2
826139-1
817596-2
817612-2
817615-5
826142-1
826144-1</t>
  </si>
  <si>
    <t>Mar 18-19</t>
  </si>
  <si>
    <t>Nodwell Track Vehicle</t>
  </si>
  <si>
    <t>Pasco Energy</t>
  </si>
  <si>
    <t>8-33-63-12w6</t>
  </si>
  <si>
    <t>Week 11</t>
  </si>
  <si>
    <t>Comp Unit 2403</t>
  </si>
  <si>
    <t>Separator / Slug Catcher</t>
  </si>
  <si>
    <t>Lufkin 456-256-120</t>
  </si>
  <si>
    <t xml:space="preserve">Double Wide Office Trailer </t>
  </si>
  <si>
    <t>Instrument Air PKG</t>
  </si>
  <si>
    <t>FKOD – 50bbl</t>
  </si>
  <si>
    <t>24” 1400 Separator PKG</t>
  </si>
  <si>
    <t>Surplus Procurement</t>
  </si>
  <si>
    <t>Drilling</t>
  </si>
  <si>
    <t>Patchwork Group</t>
  </si>
  <si>
    <t xml:space="preserve">The Pipe Desk negotiated the purchase of 6,112 meters of 177.8mm TN80 Casing from Cenovus for a price of $92.08/meter vs. Tenaris price of $112.00/meter. Per meter cost savings is $19.92 for total cost savings of $121,759.60. ($19.92/meter x 6,112meters = $121,759.60) </t>
  </si>
  <si>
    <t>The Pipe Desk negotiated the purchase of 2,313.80 meters of 88.9mm J55 Yellowband Tubing from The Patchwork Group for a price of $18.00/meter vs. Tenaris new price of $27.04/meter. Total cost savings of $20,916.75. ($9.04/meter x 2,313.80 meters = $20,916.75)</t>
  </si>
  <si>
    <t>Well Servicing</t>
  </si>
  <si>
    <t>The Pipe Desk negotiated the purchase of 8,419.05 meters of 73.0mm J55 Yellowband Tubing from The Patchwork Group for a price of $14.00/meter vs. Tenaris new price of $20.23/meter. Total cost savings of $52,450.68. ($6.23/meter x 8,419.05 meters = $52,450.68)</t>
  </si>
  <si>
    <t xml:space="preserve">Tenaris removed the current 6% surcharge on steel products coming from their mill in Tamsa, Mexico.  Canadian Natural ordered $9,660,181.71 in tubing since December 1, 2018 where a 6% Surcharge would have been applied. The current reportable cost avoidance is broken down as follows:
$9,660,181.71 * 6% = $579,610.90.
</t>
  </si>
  <si>
    <t>5-2-85-17w6</t>
  </si>
  <si>
    <t>Septimus</t>
  </si>
  <si>
    <t>CNRL - Inventory</t>
  </si>
  <si>
    <t>Edson South (15-28-051-20W5)</t>
  </si>
  <si>
    <t>1-31-15-16w4</t>
  </si>
  <si>
    <t>12-14-11-17w4</t>
  </si>
  <si>
    <t>16-1-77-26w5</t>
  </si>
  <si>
    <t>102/10-5-69-21w5</t>
  </si>
  <si>
    <t>Peace River</t>
  </si>
  <si>
    <t>Wolf Lake</t>
  </si>
  <si>
    <t>2-30-9-16w4</t>
  </si>
  <si>
    <t>4-22-19-21w4</t>
  </si>
  <si>
    <t>12-25-10-18w4</t>
  </si>
  <si>
    <t>15-34-10-18w4</t>
  </si>
  <si>
    <t>1-19-16-20w4</t>
  </si>
  <si>
    <t>1-8-32-17w4</t>
  </si>
  <si>
    <t>Multi Spectrum Flame Detector x 6</t>
  </si>
  <si>
    <t>AL-Pebble Beach</t>
  </si>
  <si>
    <t>AL-Pebble Beach (Pickup)</t>
  </si>
  <si>
    <t>Misc. PPE Equipment</t>
  </si>
  <si>
    <t>Line Pipe Purchase</t>
  </si>
  <si>
    <t>Pipeline Projects</t>
  </si>
  <si>
    <t>Bassam Mohammed</t>
  </si>
  <si>
    <t xml:space="preserve">After Tenaris' declination, RFQ  was issued to 14 line pipe distributors to supply 4" x 4.0mm, 1117 meters, YJ2K coated pipe , and MRC was the lowest price (S28.19 per meter), Tenaris' price $30.96 per meter </t>
  </si>
  <si>
    <t>Tervita Corporation</t>
  </si>
  <si>
    <t>OCTG and LP quarterly review</t>
  </si>
  <si>
    <t>After quarterly review of the price of pipe, we were able to reduce the average price for LP and OCTG by 4.5% (2% for OCTG seamless)</t>
  </si>
  <si>
    <t>NA</t>
  </si>
  <si>
    <t xml:space="preserve">Rig Ratz Safety </t>
  </si>
  <si>
    <t>Safety Services</t>
  </si>
  <si>
    <t>$870,000 (based on alst years spend</t>
  </si>
  <si>
    <t xml:space="preserve">Invoicing Discrepancies - Credited back to CNRL </t>
  </si>
  <si>
    <t>ESP Pumps (February)</t>
  </si>
  <si>
    <t>Rod Pumps (February)</t>
  </si>
  <si>
    <t>PC Pumps (February)</t>
  </si>
  <si>
    <t>Redband Tubing - 550 Jts</t>
  </si>
  <si>
    <t>Week 12</t>
  </si>
  <si>
    <t>Redband Tubing - 1417 Jts</t>
  </si>
  <si>
    <t>Tubo - Edm, Brks, Lloyd, RD</t>
  </si>
  <si>
    <t>Finning</t>
  </si>
  <si>
    <t>Hoerbiger Canada</t>
  </si>
  <si>
    <t>NOA</t>
  </si>
  <si>
    <t>Surepoint Technologies</t>
  </si>
  <si>
    <t>Above &amp; Beyond Compression</t>
  </si>
  <si>
    <t>Bidell Gas Compression</t>
  </si>
  <si>
    <t>Kevin Brost</t>
  </si>
  <si>
    <t>5-22-30-9w4</t>
  </si>
  <si>
    <t>8-1-32-17w4</t>
  </si>
  <si>
    <t>2- Borets Pumping pks</t>
  </si>
  <si>
    <t>CDC yard</t>
  </si>
  <si>
    <t>13-21-73-7w4</t>
  </si>
  <si>
    <t>Inlet Slug Catcher</t>
  </si>
  <si>
    <t>1-34-15-16w4</t>
  </si>
  <si>
    <t>24" Separator</t>
  </si>
  <si>
    <t>14-8-2-29w1</t>
  </si>
  <si>
    <t>9-10-1-31w1</t>
  </si>
  <si>
    <t>300KW Generator pkg</t>
  </si>
  <si>
    <t>4-24-76-8w6</t>
  </si>
  <si>
    <t>14-16-81-18w6</t>
  </si>
  <si>
    <t>Nampa Auto &amp; Farm Supply</t>
  </si>
  <si>
    <t>Field consumables &amp; parts</t>
  </si>
  <si>
    <t>Alberta 715492 o/a ROIL Energy Services</t>
  </si>
  <si>
    <t>General Maintenance</t>
  </si>
  <si>
    <t>Redband Tubing - 3588 jts</t>
  </si>
  <si>
    <t>Tubo GP, Guardian FSJ</t>
  </si>
  <si>
    <t>Decom Equipment Tommy Lakes</t>
  </si>
  <si>
    <t>c-19-I/94-G-9</t>
  </si>
  <si>
    <t xml:space="preserve">Month </t>
  </si>
  <si>
    <t>january</t>
  </si>
  <si>
    <t>915245 Alberta Ltd. o/a Prairie Tech Oilfield Services
Elk Point Oilfield
Excel Oil &amp; Water Hauling Ltd.
Jacknife Oilfield Services
Kinosoo Trucking
Predator Energy Services Ltd.
Rick Sim Trucking
Stanchuck Trucking
Torq Energy Logistics
Zoller Trucking Limited</t>
  </si>
  <si>
    <t>Redband Tubing - 345 jts</t>
  </si>
  <si>
    <t>Tom Fiddler</t>
  </si>
  <si>
    <t>Redband Tubing - 329 jts</t>
  </si>
  <si>
    <t>Wabasca/
Pelican Lake</t>
  </si>
  <si>
    <t>Redband Tubing - 870 jts</t>
  </si>
  <si>
    <t>1% of  $714,836.67 in the Peace River warehouse, directly negotiated.</t>
  </si>
  <si>
    <t>1% rebate  pro rated for 2018 Sept - Dec. Directly negotiated.</t>
  </si>
  <si>
    <t>1% over $5M rebate. Negotiated through RFP# 845 completed the end of 2016.</t>
  </si>
  <si>
    <t>3% of $13,146,382.99 rebate.  Negotiated through RFP# 845 completed the end of 2016.</t>
  </si>
  <si>
    <t>1.5% of $2,896,058.14 rebate. Negotiated through RFP# 845 completed the end of 2016.</t>
  </si>
  <si>
    <t>4.5% of $4,945,651.98 rebate. Negotiated through RFP# 845 completed the end of 2016.</t>
  </si>
  <si>
    <t>3.5% rebate of $11,037,898.66 negotiated through RFP# 845 completed the end of 2016.</t>
  </si>
  <si>
    <t>D &amp; D Insulators Ltd.</t>
  </si>
  <si>
    <t>Insulation</t>
  </si>
  <si>
    <t>Negotiated the waiver of charges for H2S Monitors ($25), Skill Saw ($16), Miter Saw ($20).  
D &amp; D submitted 124 invoices over the past year.  Monitors and saws charged on approximately 25% of invoices.  $61 * (124*25%) = savings of $1891/year</t>
  </si>
  <si>
    <t>Fred St. Goddard</t>
  </si>
  <si>
    <t>Albian and Horizon</t>
  </si>
  <si>
    <t>Hatfield Consultants Partnership, Golder Associates Ltd., LGL Limited, Stantec Consulting Ltd. , Triton Environmental Consultants Ltd</t>
  </si>
  <si>
    <t>Conventional Dev. Ops</t>
  </si>
  <si>
    <t>Landfill Construction</t>
  </si>
  <si>
    <t>Broda Energy, BTO Contracting, MCL Group, Powell Cats, Precision, Shamrock Valley, Thompson Brothers, Top Grade Construction, EllisDon</t>
  </si>
  <si>
    <t>7" casing - 301 jts</t>
  </si>
  <si>
    <t>Mix</t>
  </si>
  <si>
    <t>Nisku</t>
  </si>
  <si>
    <t>Lisa Dodd</t>
  </si>
  <si>
    <t>30 (MT's) Scada moves</t>
  </si>
  <si>
    <t>ST171002</t>
  </si>
  <si>
    <t>Various</t>
  </si>
  <si>
    <t>A3-26-49-22w3</t>
  </si>
  <si>
    <t>12-14-49-22w3</t>
  </si>
  <si>
    <t>A5-2-48-23w3</t>
  </si>
  <si>
    <t>2C5-16-48-23w3</t>
  </si>
  <si>
    <t>13D-30-53-6w4</t>
  </si>
  <si>
    <t>7B-24-54-6w4</t>
  </si>
  <si>
    <t>A9-11-46-28w4</t>
  </si>
  <si>
    <t>A8-12-48-27w4</t>
  </si>
  <si>
    <t xml:space="preserve">Finning </t>
  </si>
  <si>
    <t>Week 13</t>
  </si>
  <si>
    <t xml:space="preserve">March </t>
  </si>
  <si>
    <t>Audible horn alarm</t>
  </si>
  <si>
    <t>Swamp Mats x 6</t>
  </si>
  <si>
    <t>Filter Press</t>
  </si>
  <si>
    <t>Pebble Beach South</t>
  </si>
  <si>
    <t>Pump Core Return</t>
  </si>
  <si>
    <t>LSC Industrial</t>
  </si>
  <si>
    <t>Project Maintenance</t>
  </si>
  <si>
    <t>Thermals (Wolf Lake and Kirby): LSC did not charge all costs associate with rates approved in their 2018/2019 contract shcedule. This was in an effort to lower costs where possible, even though these particular rates were approved. Total Cost Savings from under-charging Canadian Natural was $153,224 as a result of the following: Providing a discount of $8/hour for the Foreman and Vehicle combined togther vs billing separately per agreed to rates ($8 per hour x 4,000 hours = $32,000); Providing a discount of $8/hour for the  Supervisor and Vehicle combined togther vs billing separately per agreed to rates ($8 per hour x 2,278 hours = $18,224); not charging for 1,000 hours of Supervisor time at $90 per hour = $90,000; Charging a lower Welder rate of $105 vs $118 per hour = $13 per hour x 1,000 hours = $13,000.</t>
  </si>
  <si>
    <t>Thermals</t>
  </si>
  <si>
    <t>814857-3</t>
  </si>
  <si>
    <t>Field Operations  - Wolf Lake</t>
  </si>
  <si>
    <t>Pipeline Integrity (ECHO3D and Eddify)</t>
  </si>
  <si>
    <t>Global Integrity &amp; Specialty Services
Acuren
IrisNDT</t>
  </si>
  <si>
    <t>Proponents Invited</t>
  </si>
  <si>
    <t>Matt Stobart/Lanna Tran</t>
  </si>
  <si>
    <t>Fluid Hauling (List 4 areas)</t>
  </si>
  <si>
    <t>QT Valve &amp; Supply Ltd.</t>
  </si>
  <si>
    <t>Valve Services</t>
  </si>
  <si>
    <t>Negotiated the rate for 1 man valve servicing crews down by $20/hour to make QT the most competitive vendor for all rates.  1 man crews only used approximately 10% of all services.  Approximately 100 invoices in the past year for labour at 8 hour day averages. 10 invoices (10% of 100) x 8 hrs x $20/hr = $1600</t>
  </si>
  <si>
    <t>826105-1</t>
  </si>
  <si>
    <t>Variperm Canada Limited</t>
  </si>
  <si>
    <t>Seventy Six (76) 200um PPS screens (4.5m each)</t>
  </si>
  <si>
    <t>Varipem -Yard</t>
  </si>
  <si>
    <t>Week 14</t>
  </si>
  <si>
    <t>Rising Edge Technologies Ltd.</t>
  </si>
  <si>
    <t>ONE (1) XA-581659 CABLE SPOOLER</t>
  </si>
  <si>
    <t xml:space="preserve">Kirby North </t>
  </si>
  <si>
    <t>Darren Weimer</t>
  </si>
  <si>
    <t>4 ATV Tracks</t>
  </si>
  <si>
    <t>Lloydminster</t>
  </si>
  <si>
    <t>Affan S./KF</t>
  </si>
  <si>
    <t>Redband Tubing - 986 jts</t>
  </si>
  <si>
    <t>CJ-CSM</t>
  </si>
  <si>
    <t>Petrospec</t>
  </si>
  <si>
    <t>Thermal Engineering</t>
  </si>
  <si>
    <t xml:space="preserve">$  1,764,705.88 </t>
  </si>
  <si>
    <t xml:space="preserve">The increase of their discount rate for field service went from 12% to 15%  from last year, and will result in an additional savings of $52,941.18 this year. The math is based on a projected spend of  $1,764,705.88, multiplied by the net savings of 3% (from 12 to 15% this year). </t>
  </si>
  <si>
    <t xml:space="preserve">Thermal </t>
  </si>
  <si>
    <t>823062-2</t>
  </si>
  <si>
    <t xml:space="preserve">Week 14 </t>
  </si>
  <si>
    <t>Sandyridge Cattle Co</t>
  </si>
  <si>
    <t>Office Trailer</t>
  </si>
  <si>
    <t>1-26-79-16w5</t>
  </si>
  <si>
    <t xml:space="preserve">TE Contracting </t>
  </si>
  <si>
    <t>SkiDoo Snowmobile</t>
  </si>
  <si>
    <t>2-8-24-12w4</t>
  </si>
  <si>
    <t>Arctic Contracting Snowmobile</t>
  </si>
  <si>
    <t>Wellheads - GE (March)</t>
  </si>
  <si>
    <t>Week 15</t>
  </si>
  <si>
    <t>Scarp Steel (71200lbs) @0.375</t>
  </si>
  <si>
    <t>Tuboscope</t>
  </si>
  <si>
    <t>Well Servicing &amp; Completions</t>
  </si>
  <si>
    <t>SM Asset Recovery team negotiated a tiered rebate structure to be included in the agreement with Tuboscope. 2018 Spend totaled $8,368,433.25 which resulted in a 4% rebate of $334,737.33</t>
  </si>
  <si>
    <t>David Robinson</t>
  </si>
  <si>
    <t>Redband Tubing- 255 jts</t>
  </si>
  <si>
    <t>Tuboscope Brooks</t>
  </si>
  <si>
    <t>Redband Tubing- 946 jts</t>
  </si>
  <si>
    <t>Feniks Brooks, Clasic Hotshot</t>
  </si>
  <si>
    <t>Wellheads - GNWF (March)</t>
  </si>
  <si>
    <t>Redband Tubing- 407 jts</t>
  </si>
  <si>
    <t>Tuboscope Red Deer</t>
  </si>
  <si>
    <t xml:space="preserve">Vital Edge </t>
  </si>
  <si>
    <t xml:space="preserve">160 Pumpjack </t>
  </si>
  <si>
    <t>8-20-16-21W4</t>
  </si>
  <si>
    <t xml:space="preserve">Dawson Field </t>
  </si>
  <si>
    <t>912 Pumpjacks (3)</t>
  </si>
  <si>
    <t>comp unit 2524</t>
  </si>
  <si>
    <t>14-8-72-7w6</t>
  </si>
  <si>
    <t>4-21-81-13w6</t>
  </si>
  <si>
    <t>A15-25-50-20w3</t>
  </si>
  <si>
    <t>A14-31-51-19w3</t>
  </si>
  <si>
    <t>1B12-22-51-24w3</t>
  </si>
  <si>
    <t>200 bl tank</t>
  </si>
  <si>
    <t>4B3-18-50-19w3</t>
  </si>
  <si>
    <t>Air compressor pkg</t>
  </si>
  <si>
    <t>13-34-37-25w4</t>
  </si>
  <si>
    <t>Redband Tubing-3097 jts</t>
  </si>
  <si>
    <t>Tubo Bonnyville</t>
  </si>
  <si>
    <t>Moore Pipe Inc.</t>
  </si>
  <si>
    <t>Redband Tubing-929 jts</t>
  </si>
  <si>
    <t>Redband Tubing-407 jts</t>
  </si>
  <si>
    <t>Tubo Red Deer</t>
  </si>
  <si>
    <t>Redband Tubing-255 jts</t>
  </si>
  <si>
    <t>Whitecrow Industries</t>
  </si>
  <si>
    <t>Sleeper Trailer</t>
  </si>
  <si>
    <t>d-36/I/94-G-9</t>
  </si>
  <si>
    <t>678493 BC Ltd</t>
  </si>
  <si>
    <t>Truck Service Body</t>
  </si>
  <si>
    <t>8-33-63-12W6</t>
  </si>
  <si>
    <t>Talmek Services</t>
  </si>
  <si>
    <t>Brintnell Yard</t>
  </si>
  <si>
    <t>G&amp;J Wolf Handyman Con.</t>
  </si>
  <si>
    <t>Week 16</t>
  </si>
  <si>
    <t>3 - 2000 bbl  tanks - 376-S7, S8, S10</t>
  </si>
  <si>
    <t xml:space="preserve">TEG unit </t>
  </si>
  <si>
    <t>FSJ Warehouse</t>
  </si>
  <si>
    <t>1-1-56-7w4</t>
  </si>
  <si>
    <t>1-34-56-3w6</t>
  </si>
  <si>
    <t xml:space="preserve">Various Equipment </t>
  </si>
  <si>
    <t>ACR Edmonton</t>
  </si>
  <si>
    <t>1-23-55-4W6</t>
  </si>
  <si>
    <t>LTAM</t>
  </si>
  <si>
    <t>60" Separator Package</t>
  </si>
  <si>
    <t>Corlan Maintenance</t>
  </si>
  <si>
    <t xml:space="preserve">2000 Honda Quad </t>
  </si>
  <si>
    <t>Progress Plant</t>
  </si>
  <si>
    <t>Redband Tubing-1341 jts</t>
  </si>
  <si>
    <t>5.5 MMBTU Line Heater</t>
  </si>
  <si>
    <t>Mobile Home Trailer</t>
  </si>
  <si>
    <t>On Site Projects</t>
  </si>
  <si>
    <t>Kirby North and South: Through working with our Business, we found 4 Canadian Natural-owned crew trucks which On Site Projects is able to use, rather than using their own vehicles. Legal and Supply Management also formalized an MGSA Amendment to support all risks and liabilities of On Site Projects operating Canadian Natural-owned vehicles being fully burdened by On Site Projects. Cost Savings in total = $167,350. This was achieved through avoiding On Site Projects' cost per vehicle offset by Canadian Natural's cost per vehicle to own. On Site's charge rate = $4,200 per vehicle per month. As of April 15, 2019, there is 10.5 months left on On Site's contract. Costs avoided by not paying On Site = $4,200 x 10.5 months x 4 vehicles = $176,400. Maintenance costs Canadian NAtural will now have to pay is $1,500 per vehicle per year = $1,313 per year per vehicle or $5,252 for the 4 vehicles ($1,500 / 12 months x 10.5 months left on contract x 4 vehicles). Per Business area managing fleets, lease costs and management fees for all 4 vehicles over the remaining 10.5 months = $3,798.19. Total Cost Savings = $176,400 - $5,252 - $3,798 = $167,350</t>
  </si>
  <si>
    <t>814442-0</t>
  </si>
  <si>
    <t>C.C.E Welding</t>
  </si>
  <si>
    <t>Consulting</t>
  </si>
  <si>
    <t>Negotiated the Overhead Rate from $60.00 per day to $40.00 per day for two consultants ($20.00 X 20 days worked in a month X 6 months)</t>
  </si>
  <si>
    <t>Fort St. John Central</t>
  </si>
  <si>
    <t>Negotiated LOA and Condo fees for the 4 individuals under this agreement rather than paying for camp.  LOA 175.00 starting on day 5 X 15 days + rent of 925.00 = $3550.00.  Chetwynd Camp costs $190.00 per night X 20 nights = $3800.00.  Savings of $250.00 per person  X 4 people X 6 months.</t>
  </si>
  <si>
    <t>Field Operation (Western)</t>
  </si>
  <si>
    <t>Silvertip Oilfield Services, gibsons, Plains Midstream, Tempest, Energetic, NW Tanks, Rocksteady, Rockwater, RBS, R&amp;M Oilfield</t>
  </si>
  <si>
    <t>Energetic, Tempest,RBS</t>
  </si>
  <si>
    <t>Kirby South (14-21-073-07W4)</t>
  </si>
  <si>
    <t>HUCKELBERRY (09-18-010-16W4)</t>
  </si>
  <si>
    <t>Airport (01-23-10-17W4)</t>
  </si>
  <si>
    <t xml:space="preserve">Canadian Energy </t>
  </si>
  <si>
    <t xml:space="preserve">20 Pallets of Old Batteries </t>
  </si>
  <si>
    <t>Hydraulic PJ /w driver</t>
  </si>
  <si>
    <t>12-6-51-24w3</t>
  </si>
  <si>
    <t>1A7-22-51-26w3</t>
  </si>
  <si>
    <t>Eagle Compressor unit 13927</t>
  </si>
  <si>
    <t>ST181001</t>
  </si>
  <si>
    <t>7-1-61-5w4</t>
  </si>
  <si>
    <t>MCC Pkg</t>
  </si>
  <si>
    <t>Horizon - IPEP Project</t>
  </si>
  <si>
    <t>4A-24-63-3w4</t>
  </si>
  <si>
    <t>3-28-61-4w4</t>
  </si>
  <si>
    <t>10C-25-63-3w4</t>
  </si>
  <si>
    <t>6C13-56-4w4</t>
  </si>
  <si>
    <t>3C-13-56-4w4</t>
  </si>
  <si>
    <t>QRK Skid</t>
  </si>
  <si>
    <t>7-27-82-12w4</t>
  </si>
  <si>
    <t>1-36-80-22w4</t>
  </si>
  <si>
    <t>Ferrier Field Operation</t>
  </si>
  <si>
    <t>Vistar. Royal Oilfield Rentals, RCM Transport, Oculus Transport, CEDA, Gibson Energy, Cascade, Eldorado Pressure Services</t>
  </si>
  <si>
    <t>5/172019</t>
  </si>
  <si>
    <t>Negotiated a flat truck rate of $650.00 per month rather than the hourly truck rate of $18.00 per hour. ($18.00 per hr X 10 hrs X 20 days = $3600.00).  $3600.00 - $650.00 X 6 months = $17700.00.</t>
  </si>
  <si>
    <t>Double Jack</t>
  </si>
  <si>
    <t>3" Meter Skid</t>
  </si>
  <si>
    <t>Nisku CDC</t>
  </si>
  <si>
    <t>Week 17</t>
  </si>
  <si>
    <t>Mike Palmquist</t>
  </si>
  <si>
    <t>Arctic Cat Side by Side</t>
  </si>
  <si>
    <t>Cessford 2-8 Plant</t>
  </si>
  <si>
    <t>Polaris Quad</t>
  </si>
  <si>
    <t>Simmo Lake Farms</t>
  </si>
  <si>
    <t>MCC Building</t>
  </si>
  <si>
    <t>13-27-57-5W4</t>
  </si>
  <si>
    <t>Evolution Production Equipment</t>
  </si>
  <si>
    <t>72" x 27' Flare Knockout</t>
  </si>
  <si>
    <t>6-3-63-12W6</t>
  </si>
  <si>
    <t>ESP Pumps (March)</t>
  </si>
  <si>
    <t>Rod Pumps (March)</t>
  </si>
  <si>
    <t>PC Pumps (March)</t>
  </si>
  <si>
    <t xml:space="preserve">Lenmark Industries </t>
  </si>
  <si>
    <t>91 KW Generator Package</t>
  </si>
  <si>
    <t>CDC Yard</t>
  </si>
  <si>
    <t>Week 18</t>
  </si>
  <si>
    <t>Montana Dakota Services Inc.</t>
  </si>
  <si>
    <t>16-10-18-W4</t>
  </si>
  <si>
    <t>Weese Electric</t>
  </si>
  <si>
    <t xml:space="preserve">40 Suitcase Meter Packages </t>
  </si>
  <si>
    <t>12-24-56-10W4</t>
  </si>
  <si>
    <t xml:space="preserve">Midstream </t>
  </si>
  <si>
    <t>F18 Compressor Unit 2541</t>
  </si>
  <si>
    <t>Finning International</t>
  </si>
  <si>
    <t>Hydra Crowd Cylinder &amp; Mainfold</t>
  </si>
  <si>
    <t>Redband Tubing-302 jts</t>
  </si>
  <si>
    <t>Wabasca/Pelican/Brintnell</t>
  </si>
  <si>
    <t>3C-11/2A9-11-51-23w3</t>
  </si>
  <si>
    <t>3A5-29/4A8-30-51-19w3</t>
  </si>
  <si>
    <t>A9-26-52-27w3</t>
  </si>
  <si>
    <t>15-24-52-27W3</t>
  </si>
  <si>
    <t>8B2-20-65-7w4</t>
  </si>
  <si>
    <t>1D-36-65-8w4</t>
  </si>
  <si>
    <t>8D-5-26/3A6-26-51-26w3</t>
  </si>
  <si>
    <t>C10-30-50-21w3</t>
  </si>
  <si>
    <t xml:space="preserve">2192 &amp; 2194-Compressor Unit (2) </t>
  </si>
  <si>
    <t>HOR00001</t>
  </si>
  <si>
    <t>Misc. Flanges &amp; Fittings</t>
  </si>
  <si>
    <t>U2 Turnaround</t>
  </si>
  <si>
    <t>IPEP</t>
  </si>
  <si>
    <t>HOR00002</t>
  </si>
  <si>
    <t>Misc. Cable Tray &amp; Parts</t>
  </si>
  <si>
    <t>A105 Paddles &amp; Blinds</t>
  </si>
  <si>
    <t>HOR00003</t>
  </si>
  <si>
    <t>U2</t>
  </si>
  <si>
    <t>HOR00004</t>
  </si>
  <si>
    <t>Safety Equipment - Firefighting</t>
  </si>
  <si>
    <t>Firehall</t>
  </si>
  <si>
    <t>HOR00006</t>
  </si>
  <si>
    <t>SF6 Gas Detechtion Equipment</t>
  </si>
  <si>
    <t>SUP</t>
  </si>
  <si>
    <t>HOR00007</t>
  </si>
  <si>
    <t>Circuit Boards</t>
  </si>
  <si>
    <t>PUG</t>
  </si>
  <si>
    <t>Electrical Test Components</t>
  </si>
  <si>
    <t>SUG</t>
  </si>
  <si>
    <t>HOR00008</t>
  </si>
  <si>
    <t>HOR00009</t>
  </si>
  <si>
    <t>Tryton Tools</t>
  </si>
  <si>
    <t>$1, 750,000</t>
  </si>
  <si>
    <t xml:space="preserve">We negotiated an additional 5% discount for their downhole tools. We wanted to clean up leakage and have 2 top suppliers moving forward in the GP area (to begin with). Pricing should disseminate to all areas for specified tools. </t>
  </si>
  <si>
    <t xml:space="preserve">Field Operations (all) but specifically GP area for now. </t>
  </si>
  <si>
    <t>May 6-19</t>
  </si>
  <si>
    <t>Tier 1</t>
  </si>
  <si>
    <t>Refractory Components</t>
  </si>
  <si>
    <t>Pine River Gas Plant</t>
  </si>
  <si>
    <t>GE</t>
  </si>
  <si>
    <t>Wellheads - GNWF (April)</t>
  </si>
  <si>
    <t>Wellheads - GE (April)</t>
  </si>
  <si>
    <t>2004 Polaris Quad</t>
  </si>
  <si>
    <t>10-33-28-15W4</t>
  </si>
  <si>
    <t>Week 19</t>
  </si>
  <si>
    <t>Canada E&amp;P Supply Inc</t>
  </si>
  <si>
    <t>Redband Tubing-392jts</t>
  </si>
  <si>
    <t>Tuboscope GP</t>
  </si>
  <si>
    <t>CNRL Inventory (Sukunka)</t>
  </si>
  <si>
    <t>Construction</t>
  </si>
  <si>
    <t>Wembly Cardium Water Reservoir</t>
  </si>
  <si>
    <t>Integrated Sustainability Consultants Ltd.</t>
  </si>
  <si>
    <t>March Scrap Steel</t>
  </si>
  <si>
    <t>February Scrap Steel</t>
  </si>
  <si>
    <t>December 2018 Scrap Steel</t>
  </si>
  <si>
    <t>Lonnie H.</t>
  </si>
  <si>
    <t>Tervita</t>
  </si>
  <si>
    <t>Tricanters</t>
  </si>
  <si>
    <t>Wolf Lake: Through working with our business via RFP 1798 for Wolf Lake Tricanters, a cost savings of $180,675 was realized via award to Tervita. This cost savings was made up by the reduction in daily rate for the tricanter units which are currently in operation at Wolf Lake. Rate prior to RFP = $6,895 per day including labour and equipment. Through the competitive RFP process, Tervita's successful bid was based on reduced rate of $6,400 per day. Cost Savings of $180,675 = ($6,895 - $6,400) x 365 days per year = $180,675</t>
  </si>
  <si>
    <t>820269-5</t>
  </si>
  <si>
    <t>Line Pipe inventory</t>
  </si>
  <si>
    <t>Baosteel
Cantak
Edgen Murray
PmPiping
Fedmet</t>
  </si>
  <si>
    <t>Edgen Murray</t>
  </si>
  <si>
    <t>Redband Tubing-1110jts</t>
  </si>
  <si>
    <t>Wabasca/Brintnell/Pelican</t>
  </si>
  <si>
    <t>Week 20</t>
  </si>
  <si>
    <t>Field Integrity, Integrity - East</t>
  </si>
  <si>
    <t>2019 Integrity Dig Project</t>
  </si>
  <si>
    <t xml:space="preserve">MPI Oilfield Inc
Kudo Energy
GCS
PipeWatch Inc.
Shamrock Valley Enterprises
</t>
  </si>
  <si>
    <t>Golder Associates</t>
  </si>
  <si>
    <t>Aquatics Monitoring Services Horizon and Albian</t>
  </si>
  <si>
    <t>$3,900,000 (3 yr term)</t>
  </si>
  <si>
    <t xml:space="preserve">Cost Savings as a result of Aquatics Monitoring RFP 1903. </t>
  </si>
  <si>
    <t>HOR00005</t>
  </si>
  <si>
    <t>Electrical Components</t>
  </si>
  <si>
    <t>ILPC</t>
  </si>
  <si>
    <t>HOR00010</t>
  </si>
  <si>
    <t>Electrical Test Components/Modules</t>
  </si>
  <si>
    <t>UTL</t>
  </si>
  <si>
    <t>HOR00011</t>
  </si>
  <si>
    <t>Check Valves</t>
  </si>
  <si>
    <t>Froth</t>
  </si>
  <si>
    <t>RJV Separator Package</t>
  </si>
  <si>
    <t>Stock</t>
  </si>
  <si>
    <t>12-21-056-10W4</t>
  </si>
  <si>
    <t>Pipe Transport from Port of Vancouver to Albian Site</t>
  </si>
  <si>
    <t>ESP Pumps (April)</t>
  </si>
  <si>
    <t>Rod Pumps (April)</t>
  </si>
  <si>
    <t>PC Pumps (April)</t>
  </si>
  <si>
    <t>Dell Computers</t>
  </si>
  <si>
    <t>Modules</t>
  </si>
  <si>
    <t>CDC- OBSO</t>
  </si>
  <si>
    <t>CDC - OBSO</t>
  </si>
  <si>
    <t>Kevin Matheson</t>
  </si>
  <si>
    <t>Scrap SkidSteer</t>
  </si>
  <si>
    <t>GIW Industries</t>
  </si>
  <si>
    <t>Pump supplier</t>
  </si>
  <si>
    <t>Asset Recovery</t>
  </si>
  <si>
    <t>Dev Patel</t>
  </si>
  <si>
    <t>Negotiated $.03/lb increase on all pump material returned to GIW as part of Asset Recovery Recycling program. 9% increase of total value and all future sales of recycled pump material.</t>
  </si>
  <si>
    <t xml:space="preserve">Thermals (Wolf Lake and Kirby): Through working with our business partners via direct negotiation, the following cost savings were achieved as a result of rate sheet reductions for the upcoming 2019/2020 schedule renewal. Cost Savings totalled $132,992 = $50,167 + $15,821 + $38,628 + $28,376. Pigging crew hourly rate reduced by $13 per hour, from $155 to $142. 2018 billed hours for pigging was 3,859. Cost Savings from pigging rate reductions is $50,167 = $13 x 3,859. Structural Welder hourly rate reduced by $13 per hour, from $118 to $105. 2018 billed hours for structural welding was 1,217. Cost Savings from structural welder rate reduction was $15,821 = $13 x 1,217. Foreman and truck combined hourly rate reduced by $8 per hour, from $98 to $90. 2018 billed hours for this Foreman and truck combo was 4,828.5. Cost Savings from this combined Foreman and truck rate reduction was $38,628= $8 x 4,828.5. Supervisor and truck combined hourly rate reduced by $8 per hour, from $108 to $100. 2018 billed hours for Supervisor and truck combo was 3,547. Cost Savings from this combined Supervisor and truck rate reduction was $28,376= $8 x 3,547. 
</t>
  </si>
  <si>
    <t>826371-1</t>
  </si>
  <si>
    <t>FWKO, VRU PkG, Exchanger</t>
  </si>
  <si>
    <t>14-13-76-8w6</t>
  </si>
  <si>
    <t>1-34-65-3w6</t>
  </si>
  <si>
    <t>5-25-52-27w3</t>
  </si>
  <si>
    <t>10-21-51-27w3</t>
  </si>
  <si>
    <t>B8-17-50-27w3</t>
  </si>
  <si>
    <t xml:space="preserve">Transformer, </t>
  </si>
  <si>
    <t>191/5-6-10-8w2</t>
  </si>
  <si>
    <t>103/8-15-5-4w2</t>
  </si>
  <si>
    <t>3D1-18/4B4-18-47-24w3</t>
  </si>
  <si>
    <t>15-11-48-23w3</t>
  </si>
  <si>
    <t>7D1-18/1C4-18-47-24w3</t>
  </si>
  <si>
    <t>Week 21</t>
  </si>
  <si>
    <t>Eagle Oilfield</t>
  </si>
  <si>
    <t xml:space="preserve">FWKO Package </t>
  </si>
  <si>
    <t>C/D</t>
  </si>
  <si>
    <t>Yamaha Snowmobile</t>
  </si>
  <si>
    <t>Douglas Harvey</t>
  </si>
  <si>
    <t>8-13-30-12W4</t>
  </si>
  <si>
    <t xml:space="preserve">54'' Separator Package </t>
  </si>
  <si>
    <t>Buick B-99-A</t>
  </si>
  <si>
    <t>Dynamic Steel Corp.</t>
  </si>
  <si>
    <t xml:space="preserve">Supply ERW Steel Coated line pipe </t>
  </si>
  <si>
    <t>Thermal &amp; Conventional Pipeline Projects</t>
  </si>
  <si>
    <t>After receiving offer from Dynamic for steel pipe (219.1mm x 4.8mm, 5,963 meters, coated with UBRA at $36.70 per meter), direct negotiation was started to revise the offer as per pipeline projects requirement (4,300 meters coated with UBRA and 1,000 coated with UBII SE) . We got very good revised offer at $209,110 ($36.70 per meter for UBRA pipe &amp; $47.00 per meter for UBIII SE pipe).  Tenaris was invited to submit a competitive offer out side the MGSA #815585, and we got  6% discount and its offer was at $271,273 ($49.41 for UBRA pipe &amp; $58.81 for UBIII SE pipe).</t>
  </si>
  <si>
    <t>Negotiated an annual savings of $8K per year by offering a muli-year (3 yr) contract.</t>
  </si>
  <si>
    <t>Albian gas emissions testing and equipment repairs</t>
  </si>
  <si>
    <t>by having the transportation team at CNRL manage the logistics we were able to avoid $282,800 in costs due to better rates received by CNRL than Contractor</t>
  </si>
  <si>
    <t>Integra Technologies Ltd.</t>
  </si>
  <si>
    <t>CANCELED</t>
  </si>
  <si>
    <t>4 - EHT Panels</t>
  </si>
  <si>
    <t>Carmen Creek</t>
  </si>
  <si>
    <t>Mobile Comm tower</t>
  </si>
  <si>
    <t>Ferrier Stock FC141154</t>
  </si>
  <si>
    <t>8-27-81-19w6</t>
  </si>
  <si>
    <t>Grenco Top Drives (3)</t>
  </si>
  <si>
    <t xml:space="preserve">Vast Energy Services </t>
  </si>
  <si>
    <t xml:space="preserve">Apergy Bonnyville </t>
  </si>
  <si>
    <t xml:space="preserve">N </t>
  </si>
  <si>
    <t>Week 22</t>
  </si>
  <si>
    <t>Arctic Cat Side-x-Side</t>
  </si>
  <si>
    <t xml:space="preserve">Can Pak Enviromental </t>
  </si>
  <si>
    <t xml:space="preserve">Surplus Poly Pipe </t>
  </si>
  <si>
    <t xml:space="preserve">Various Locations </t>
  </si>
  <si>
    <t>Darrel Cunningham</t>
  </si>
  <si>
    <t>Dawson Battery</t>
  </si>
  <si>
    <t>Endless Energy Serv.</t>
  </si>
  <si>
    <t xml:space="preserve">28' x 30' Shop Building </t>
  </si>
  <si>
    <t xml:space="preserve">Paul Mossey </t>
  </si>
  <si>
    <t xml:space="preserve">Tracked Bobcat </t>
  </si>
  <si>
    <t>Kirby S Plant</t>
  </si>
  <si>
    <t xml:space="preserve">Hanna Weldingrods </t>
  </si>
  <si>
    <t xml:space="preserve">11 Rolls Coiled Tubing </t>
  </si>
  <si>
    <t>4-1-28-18W4</t>
  </si>
  <si>
    <t>Scarp Building (4)</t>
  </si>
  <si>
    <t>Sucker Rods</t>
  </si>
  <si>
    <t>Jacknife Oilfield Services
Prairie Tech Oilfield Services
Kinosoo Trucking Ltd.
Rick Sims Trucking Ltd.
Stanchuck Trucking (1997) Ltd.
Predator Energy Services Ltd.
Zoller Trucking Ltd.
Excel Oil and Water Hauling 
Torq Trucking (2015) Ltd.</t>
  </si>
  <si>
    <t>Fluid Hauling Services for Eastern Field Operations - Bonnyville and Lloydminster</t>
  </si>
  <si>
    <t>Eastern Field Operations</t>
  </si>
  <si>
    <t>826210-1,2
826218-1,2,3
826215-1
826202-1
826116-1,2,3
826196-1,2,3
826200-1
826194-1
826222-1</t>
  </si>
  <si>
    <t>Matt Stobart
Astrid Abramyan</t>
  </si>
  <si>
    <t>16D-30-53-6W4</t>
  </si>
  <si>
    <t>16-36-54-4W4</t>
  </si>
  <si>
    <t>16-22-54-5w4</t>
  </si>
  <si>
    <t>A11-27-52-25w3</t>
  </si>
  <si>
    <t>A14-11-53-25w3</t>
  </si>
  <si>
    <t>4A3-4/2A3-4-50-22w3</t>
  </si>
  <si>
    <t>A3-26-49-20w3</t>
  </si>
  <si>
    <t>3-6-56-6w4</t>
  </si>
  <si>
    <t>8C-25-55-7w4</t>
  </si>
  <si>
    <t>Ampscot 320-256-120 PJ</t>
  </si>
  <si>
    <t>1-23-5-4w2</t>
  </si>
  <si>
    <t>1D2-17/12-8-2-29w1</t>
  </si>
  <si>
    <t>Legrand 320-213-120  PJ</t>
  </si>
  <si>
    <t>13-17-4-3W2</t>
  </si>
  <si>
    <t>11-17/102/1-18-2-29W1</t>
  </si>
  <si>
    <t>Legrand 320-256-120 PJ</t>
  </si>
  <si>
    <t>1-29-3-4W2</t>
  </si>
  <si>
    <t>11-17/103/1-18-2-29W1</t>
  </si>
  <si>
    <t>9-29-3-4w2</t>
  </si>
  <si>
    <t>1B7-17/13-8-2-29w1</t>
  </si>
  <si>
    <t>8-9-5-4w2</t>
  </si>
  <si>
    <t>1B9-17/12-8-2-29w1</t>
  </si>
  <si>
    <t>HG 320-256-144</t>
  </si>
  <si>
    <t>9-33-4-5w2</t>
  </si>
  <si>
    <t>1B9-17/13-16-2-29w1</t>
  </si>
  <si>
    <t>Lufkin 228-173-100 PJ</t>
  </si>
  <si>
    <t>105/10-32-12-15w4</t>
  </si>
  <si>
    <t>10-11-13-15w4</t>
  </si>
  <si>
    <r>
      <t xml:space="preserve">RFP 1739 - Eastern Operations Fluid Haul for Bonnyville and Lloydminster.
Through the RFP 9 vendors were awarded 2 year contracts to provide fluid hauling services for different fields in Bonnyville and Lloydminster.
Savings achieved on base rates </t>
    </r>
    <r>
      <rPr>
        <u/>
        <sz val="8"/>
        <color theme="1"/>
        <rFont val="Calibri"/>
        <family val="2"/>
        <scheme val="minor"/>
      </rPr>
      <t>only</t>
    </r>
    <r>
      <rPr>
        <sz val="8"/>
        <color theme="1"/>
        <rFont val="Calibri"/>
        <family val="2"/>
        <scheme val="minor"/>
      </rPr>
      <t xml:space="preserve"> were $4,942,850/year based on October 2018 Production volumes and RFP submitted rates vs current rates.
Fluid haulers in Bonnyville/Lloydminster were previously being paid a Fuel Surcharge (FSC)  on their rates that at the time of award was 4.5%.  As part of the RFP, a new FSC formula was implemented for the awarded vendors to more adequately cover their fuel costs.  At the time of award the new FSC was 8.22%.  After incorporating the new FSC of 8.22%, yearly savings of $2,186,205/year are realized which translates to $4,372,410 across the 2 year contracts.</t>
    </r>
  </si>
  <si>
    <t>Vistar Enterprises</t>
  </si>
  <si>
    <t>Redband Tubing-485jts</t>
  </si>
  <si>
    <t>Week 23</t>
  </si>
  <si>
    <t>Pengrowth Energy</t>
  </si>
  <si>
    <t>Flare Knockout Drum 50bbl</t>
  </si>
  <si>
    <t xml:space="preserve">Used 2001 24'' Separator/8 Well Header Package </t>
  </si>
  <si>
    <t>4-11-79-17W5</t>
  </si>
  <si>
    <t xml:space="preserve">Jarret Johnston </t>
  </si>
  <si>
    <t>Used Argo ATV</t>
  </si>
  <si>
    <t>10-9-61-22W5</t>
  </si>
  <si>
    <t xml:space="preserve">Syncrude </t>
  </si>
  <si>
    <t>Centrifuge Credit of $225k For IP Rights</t>
  </si>
  <si>
    <t>Lindbergh</t>
  </si>
  <si>
    <t>$4, 000,000</t>
  </si>
  <si>
    <t>All Well Servicing Operations</t>
  </si>
  <si>
    <t>June 10-19</t>
  </si>
  <si>
    <t>DNOW</t>
  </si>
  <si>
    <t>Working with Well Servicing, an RFI was issued to 7 Sucker Rod/Guide/Sinker Bar vendors. Over the course of the process, we determined we could save roughly 15% by using SLB in the areas that SLB services (FSJ, GP, Edm, Lloyd). The next closest proponent was still 6% higher than SLB. As such, if we utilize SLB in the areas where they offer Sucker Rods/Guides/Sinker Bars, we will save roughly $216k annually.</t>
  </si>
  <si>
    <t>Conversely, through Well Servicing, if we avoid buying DNOW Sucker Rod/Guide/Sinker Bar products, we will avoid spending more than $250k. A leakage report was created for each operational area, and we calculated the cost avoidance we could capture by not buying from the highest priced proponent (DNOW) in the following areas: Fairview, Med Hat, Wolf Lake, Edson.</t>
  </si>
  <si>
    <t>Wellheads - GE (May)</t>
  </si>
  <si>
    <t>Wellheads - GNWF (May)</t>
  </si>
  <si>
    <t>Rod Pumps (May)</t>
  </si>
  <si>
    <t>Maxxam Analaytics</t>
  </si>
  <si>
    <t>Horizon Lab</t>
  </si>
  <si>
    <t>823895-1</t>
  </si>
  <si>
    <t>Negotiated savings during contract renewal: 1.       Markup (third party testing, plant supplies etc…) reduced from 15 to 8% (based on 2018 spend – savings of $7k) 2.       Elimination of 20% markup on equipment purchases (10% financing, 10% service charge) (CNRL takes over all equipment purchases – savings of $80k) 3.       Elimination of minimum billing charge (was applied during outages – based on 2018 workload -  savings of $49k)</t>
  </si>
  <si>
    <t>PC Pumps (May)</t>
  </si>
  <si>
    <t>Cost Savings actual numbers tracked for April and May reflect savings for the revised re-stocking charges which were changed from 100% to 50%  under the updated Vendor owned rotor program  was negotiated in 2018.  Savings calculated as ($32,526.90 (previous re-stocking charge based on rotors re-stocked) x 50% = $16,263.45)</t>
  </si>
  <si>
    <t>Cost Avoidance Tracked for April and May 2019.  A revised Vendor Owned Rotor Program was negotiated in 2018 which extended the allowable time for CNRL to re-utilze Weatherford owned rotors without paying a re-stocking charge.  The revised programe extended the timeframe from 14 to 60 days.   Avoidance calculated as (($25,638.80 rotors re-utilized within 60 days for April) + ($26,458.29 rotors re-utilzed within 60 days in May) = $52,097.90))</t>
  </si>
  <si>
    <t>Progressive Caviity Pumps</t>
  </si>
  <si>
    <t>817768-3</t>
  </si>
  <si>
    <t>Fairview (02-21-080-03W6)</t>
  </si>
  <si>
    <t>Baker Hughes</t>
  </si>
  <si>
    <t>Progressive Cavity Pumps</t>
  </si>
  <si>
    <t xml:space="preserve">Baker Hughes provided revised Progressive Cavity Pump (PCP) pricing.   Based on 2018 models that Canadian Natural purchased, with the new discounts applied and forecasted using the same consumption from Baker Hughes, the estimated cost savings are $288,241.90 for one (1) year. </t>
  </si>
  <si>
    <t>Comp unit 13364</t>
  </si>
  <si>
    <t>11-17-66-12w6</t>
  </si>
  <si>
    <t>16-9-40-8w5</t>
  </si>
  <si>
    <t>Sep / Header pkg - 10 well</t>
  </si>
  <si>
    <t>3-10-4-5w3</t>
  </si>
  <si>
    <t>8-31-7-8w2</t>
  </si>
  <si>
    <t>Sep / Header pkg - 5 well</t>
  </si>
  <si>
    <t>9-25-2-30w1</t>
  </si>
  <si>
    <t>1-30-7-8w2</t>
  </si>
  <si>
    <t>2 - 12 bag filters</t>
  </si>
  <si>
    <t>CDC - Nisku</t>
  </si>
  <si>
    <t>10-29-71-23w5</t>
  </si>
  <si>
    <t>36" separator, 1480 #</t>
  </si>
  <si>
    <t>5-5-17-20w4</t>
  </si>
  <si>
    <t>2-5-28-17w4</t>
  </si>
  <si>
    <t>2D-19-63-8w4</t>
  </si>
  <si>
    <t>5D-24-65-6w4</t>
  </si>
  <si>
    <t>Old Pull Lawn Mower</t>
  </si>
  <si>
    <t>Gigt Lake Battery</t>
  </si>
  <si>
    <t>Week 24</t>
  </si>
  <si>
    <t>Kent Foster</t>
  </si>
  <si>
    <t xml:space="preserve">Spur Petroleum </t>
  </si>
  <si>
    <t>Com Unit 7241</t>
  </si>
  <si>
    <t>5-14-67-2w5</t>
  </si>
  <si>
    <t xml:space="preserve">Week 24 </t>
  </si>
  <si>
    <t>Erik Haroldson</t>
  </si>
  <si>
    <t xml:space="preserve">Seacan, Culverts and Fencing </t>
  </si>
  <si>
    <t>Brintnell N</t>
  </si>
  <si>
    <t>16-9-32-12W4</t>
  </si>
  <si>
    <t>Eagle Oilfield Services</t>
  </si>
  <si>
    <t>16-24-18-27w3</t>
  </si>
  <si>
    <t>Com Unit 3138</t>
  </si>
  <si>
    <t>HOR00012</t>
  </si>
  <si>
    <t>High voltage Y clevis</t>
  </si>
  <si>
    <t>Field location (Wash bay)</t>
  </si>
  <si>
    <t>Valard HV team</t>
  </si>
  <si>
    <t>Medicine Hat (Repair Stock)</t>
  </si>
  <si>
    <t>Line Pipe (8" x 6.4mm, UBIII SE)</t>
  </si>
  <si>
    <t>Line Pipe (3" x 3.2mm, UBRA)</t>
  </si>
  <si>
    <t>Line Pipe (3" x 4.8mm, UBRA)</t>
  </si>
  <si>
    <t>Line Heater Purchase</t>
  </si>
  <si>
    <t>Kevin Finnerty</t>
  </si>
  <si>
    <t>Fuelled/Encana</t>
  </si>
  <si>
    <t>Albian/Horizon</t>
  </si>
  <si>
    <t>Regulatory Compliance Audit</t>
  </si>
  <si>
    <t>White metal recycling pump parts</t>
  </si>
  <si>
    <t>1000 BBL tank</t>
  </si>
  <si>
    <t>11C-6-54-6w4</t>
  </si>
  <si>
    <t>16-30-54-3w4</t>
  </si>
  <si>
    <t>Eagle comp unit 13929</t>
  </si>
  <si>
    <t>Stock St181001</t>
  </si>
  <si>
    <t>6-27-61-4w4</t>
  </si>
  <si>
    <t>Week 25</t>
  </si>
  <si>
    <t>Redband Tubing-2593jts</t>
  </si>
  <si>
    <t>Redband Casing-277jts</t>
  </si>
  <si>
    <t>Raven Oilfield Rentals</t>
  </si>
  <si>
    <t>Filter Vessel Bag</t>
  </si>
  <si>
    <t>c</t>
  </si>
  <si>
    <t>Rob Bandola</t>
  </si>
  <si>
    <t xml:space="preserve">Office &amp; Camp Building </t>
  </si>
  <si>
    <t>2-5-76-16-w4</t>
  </si>
  <si>
    <t>SM negotiated an additional 5% off all parts on the invoices. Through the SRMs, SM required Bidell to record and report the value of the 5%.</t>
  </si>
  <si>
    <t>Plant 33 Tank 1 material recovery</t>
  </si>
  <si>
    <t>clearwater facility</t>
  </si>
  <si>
    <t>Plant 33 laydown</t>
  </si>
  <si>
    <t>Week 26</t>
  </si>
  <si>
    <t>Emkay</t>
  </si>
  <si>
    <t>Light Duty Truck Fleet; Remarketing Services</t>
  </si>
  <si>
    <t>Commercial Operations</t>
  </si>
  <si>
    <t>Ken Miller</t>
  </si>
  <si>
    <t>Contract # to be confirmed by Susan Steel</t>
  </si>
  <si>
    <t>Asset Recovery Truck Unit #80038121 no longer required. Due to age and no immeidate business need a decision to cancel lease and sell truck wasmade.  To minimize remarketing fees charged by Emkay the truck was delivered directly to ADESA Auction located in Airdrie.  Proactive action saved $100</t>
  </si>
  <si>
    <t>Asset Recovery, working with the Facilities Team, negotiated the purchase of an unused surplus 3.5MM BTU Line Heater from Encana for $120,000. New purchase price on this unit from manufacturer would be approximately $300,000 resulting in a cost savings of $180,000.</t>
  </si>
  <si>
    <t>750 BBL tank</t>
  </si>
  <si>
    <t>8-6-51-27w3</t>
  </si>
  <si>
    <t>A1-12-51-28w3</t>
  </si>
  <si>
    <t>ESP Pumps (May)</t>
  </si>
  <si>
    <t>Line Pipe (4" x 3.2mm, UBRA)</t>
  </si>
  <si>
    <t>Bashaw (04-08-045-23W4)</t>
  </si>
  <si>
    <t>june</t>
  </si>
  <si>
    <t xml:space="preserve">1.5% rebate of overall spend with Tenaris for meeting the 97% threshold.
Tenaris Spend: $106,462,992
Total Spend: $113,100,078.56
Not Leakage: $4,406,237
Leakage: $3,224,979.47
Percentage of Leakage on the overall spend: 2.85% </t>
  </si>
  <si>
    <t>OCTG rebate</t>
  </si>
  <si>
    <t>After the quarterly review of the price of pipe, we were able to reduce the price for LP and OCTG by 4% (0% for OCTG seamless) with a savings (based on the next quarter's forecast) of $192,574.56</t>
  </si>
  <si>
    <t>Redband Tubing-1187jts</t>
  </si>
  <si>
    <t>Tubo Brooks.RD,Edm</t>
  </si>
  <si>
    <t xml:space="preserve">Fire Sky Energy </t>
  </si>
  <si>
    <t xml:space="preserve">Separator/Heder Package </t>
  </si>
  <si>
    <t>10-17-11-16W4</t>
  </si>
  <si>
    <t xml:space="preserve">Integrity Pump Service </t>
  </si>
  <si>
    <t>National 200T - 5M Triplex Pump</t>
  </si>
  <si>
    <t>8-30-13-16W4</t>
  </si>
  <si>
    <t>MPI Oilfield</t>
  </si>
  <si>
    <t>Drumheller Field  Operation</t>
  </si>
  <si>
    <t>Line Pipe (3" x 5.5mm, UBRA)</t>
  </si>
  <si>
    <t>FERRIER (10-20-039-07W5)</t>
  </si>
  <si>
    <t>Line Pipe (6" x 4.0mm, YJ)</t>
  </si>
  <si>
    <t>Blue Steel PVF</t>
  </si>
  <si>
    <t>Mark Lane</t>
  </si>
  <si>
    <t>Comp unit 13410 -  F18G / TDSH355S</t>
  </si>
  <si>
    <t>14-21-32-21w4</t>
  </si>
  <si>
    <t>15-17-26-16w4</t>
  </si>
  <si>
    <t>NRG LTD.</t>
  </si>
  <si>
    <t>Knopcik Yard</t>
  </si>
  <si>
    <t>Week 27</t>
  </si>
  <si>
    <t>WindWard Resources LTD</t>
  </si>
  <si>
    <t>B&amp;R Bonnyville</t>
  </si>
  <si>
    <t>RedBand Tubing - 2050jts</t>
  </si>
  <si>
    <t>Crane and Rigging Services</t>
  </si>
  <si>
    <t>Xcaliber Crane and Rigging</t>
  </si>
  <si>
    <t xml:space="preserve">300T crane is required to replace/install 3 coolers starting July 18th at Pine River Gas Plant.  The cooler replacement is expected to take 3 weeks, ending early to mid August.  The 300T crane will also be required for the Turnaround at Pine River scheduled to begin September 15th (pre TA work for crane starting roughly September 7).  Mob/Demob costs for the 300T crane is $25,000 each way.  SM negotiated at 1 month standby rate of $20,000 to leave the 300T crane at site instead of paying mob/demob for the cooler install and then mob/demob for the TA for a savings of $30K    </t>
  </si>
  <si>
    <t>HG 912-365-192 pumpjack</t>
  </si>
  <si>
    <t>2-15/8-15-5-4w2</t>
  </si>
  <si>
    <t>3D3-4/4A5-3-8-10w2</t>
  </si>
  <si>
    <t>Hyd Vane Comp/base/MCC pkg</t>
  </si>
  <si>
    <t>Stock ST131003</t>
  </si>
  <si>
    <t>1-18-47-24w3</t>
  </si>
  <si>
    <t>Scada equipment</t>
  </si>
  <si>
    <t>Stock ST171002</t>
  </si>
  <si>
    <t>11-35-55-6w4</t>
  </si>
  <si>
    <t>6-25-62-3w4</t>
  </si>
  <si>
    <t>1-30-53-6w4</t>
  </si>
  <si>
    <t>6-15-55-5W4</t>
  </si>
  <si>
    <t>Rod Pumps (June)</t>
  </si>
  <si>
    <t>PC Pumps (June)</t>
  </si>
  <si>
    <t>ESP Pumps (June)</t>
  </si>
  <si>
    <t>Wellheads - GE (June)</t>
  </si>
  <si>
    <t>Redband Casing-575jts</t>
  </si>
  <si>
    <t xml:space="preserve">Tubo &amp; B&amp;R Bonnyville </t>
  </si>
  <si>
    <t>Week 28</t>
  </si>
  <si>
    <t>E/D</t>
  </si>
  <si>
    <t>C&amp;R Industries Inc.</t>
  </si>
  <si>
    <t>RedBand Tubing-3432jts</t>
  </si>
  <si>
    <t xml:space="preserve">Tubo Lioydminster </t>
  </si>
  <si>
    <t>RedBand Tubing-875jts</t>
  </si>
  <si>
    <t>CW Metals Supply Corp.</t>
  </si>
  <si>
    <t>Redband Tubing-175jts</t>
  </si>
  <si>
    <t>Universal HD</t>
  </si>
  <si>
    <t xml:space="preserve">3 rolls of 1 1/4'' Coiled Tubing </t>
  </si>
  <si>
    <t>6-10-23-14w4</t>
  </si>
  <si>
    <t xml:space="preserve">Gilby (16-08-040-28W4)    </t>
  </si>
  <si>
    <t>july</t>
  </si>
  <si>
    <t>Paul P.</t>
  </si>
  <si>
    <t>April Scrap Steel</t>
  </si>
  <si>
    <t>May Scrap Steel</t>
  </si>
  <si>
    <t>June Scrap Steel</t>
  </si>
  <si>
    <t>Line Pipe (4" x 4.8mm, UBIII SE)</t>
  </si>
  <si>
    <t>Webley Nonop (16-33-070-09W6)</t>
  </si>
  <si>
    <t>Xpera Hrservices Inc.</t>
  </si>
  <si>
    <t xml:space="preserve">ConfidenceLine services </t>
  </si>
  <si>
    <t xml:space="preserve">Negotiated 5% rate rediction on a 3 year term and yearly payments </t>
  </si>
  <si>
    <t xml:space="preserve">Internal Audit  </t>
  </si>
  <si>
    <t>Jul 17 2019</t>
  </si>
  <si>
    <t>Wellheads - Great North (June)</t>
  </si>
  <si>
    <t>Affan S/ KF</t>
  </si>
  <si>
    <t>Affan S/RK</t>
  </si>
  <si>
    <t>Paul Hudson</t>
  </si>
  <si>
    <t>Polymner Silo</t>
  </si>
  <si>
    <t>Brintnell</t>
  </si>
  <si>
    <t>Reef Energy</t>
  </si>
  <si>
    <t>16" Sweet Dehydrator Package</t>
  </si>
  <si>
    <t>11-28-56-26W5</t>
  </si>
  <si>
    <t>Week 29</t>
  </si>
  <si>
    <t>2003 Honda Quad</t>
  </si>
  <si>
    <t>14-12-26-19W4</t>
  </si>
  <si>
    <t xml:space="preserve">Lonnie Brown </t>
  </si>
  <si>
    <t>16-27-57-5W4</t>
  </si>
  <si>
    <t>Affinity Energy</t>
  </si>
  <si>
    <t>16-23-77-9W4</t>
  </si>
  <si>
    <t>16SGTB White Superior Compressor Package</t>
  </si>
  <si>
    <t>ALB00001</t>
  </si>
  <si>
    <t>Atco Building Structure</t>
  </si>
  <si>
    <t>AR laydown</t>
  </si>
  <si>
    <t>Albian Tailings</t>
  </si>
  <si>
    <t>ALB00002</t>
  </si>
  <si>
    <t>350MCM 25KV Cable - Reel (Cost/Mt)</t>
  </si>
  <si>
    <t>Utilities</t>
  </si>
  <si>
    <t>Polymer pkg - pumping</t>
  </si>
  <si>
    <t>Quinn / Clearstream / Diablo Oilfield / MPI Oilfield / Comec Energy / LSC Industrial / Stuart Olson o/a Northern Industrial</t>
  </si>
  <si>
    <t>Global Integrity &amp; Speciality Services (GISS)</t>
  </si>
  <si>
    <t>By working with our Kirby Maintenance business and On Site Projects, a reduced rate for overtime was implemented effective May 1, 2019. This rate reduction involved the overtime factor being reduced from 1.5 to 1.35 on all overtime hours invoiced. Total cost savings  of $84,100 is made up of 910 overtime hours per month on average being invoiced (using actuals from Jan to April 2019 and obtaining a monthly average which also aligns with business expectations). Using this same time period, the cost difference per overtime hour invoiced, between the 1.5 rate and 1.35 rate is $9.24 per overtime hour. The number of months from May 1, 2019 to end of contract which is Feb 29, 2020 is 10 months. $84,100 = 910 OT hours per month x 10 months x $9.24.</t>
  </si>
  <si>
    <t>814442-1</t>
  </si>
  <si>
    <t>Gary Krause</t>
  </si>
  <si>
    <t>Cat G3306TA engine from comp 2255</t>
  </si>
  <si>
    <t>Enchant 8-36 yard</t>
  </si>
  <si>
    <t>6-30-15-16w4</t>
  </si>
  <si>
    <t>6D-36-56-7w4</t>
  </si>
  <si>
    <t>3C-3-59-7w4</t>
  </si>
  <si>
    <t>Air compressor</t>
  </si>
  <si>
    <t>8-26-79-16w5</t>
  </si>
  <si>
    <t>3-32-91-8w5</t>
  </si>
  <si>
    <t>200 hp elec motor</t>
  </si>
  <si>
    <t>13-36-66-27w4</t>
  </si>
  <si>
    <t>A13-34-47-23w3</t>
  </si>
  <si>
    <t>A3-2-49-22w3</t>
  </si>
  <si>
    <t>9-32-52-1w4</t>
  </si>
  <si>
    <t>7-30-53-2s4</t>
  </si>
  <si>
    <t>Global Integrity &amp; Specialty Services</t>
  </si>
  <si>
    <t>Pipeline Integrity</t>
  </si>
  <si>
    <t xml:space="preserve">Thermals - Wolf Lake - Through working with our Business via RFP #1969, an annual cost savings of $5,091 was achieved. Global Integrity &amp; Specialty Services (GISS) was awarded scopes. Equipment prices were reduced by 17% compared to the prior year, which was a benefit of $109,879 Cost Savings ($650,000 paid last year, vs $540,120 realized through this RFP based on the same equipment usage (scanners, vehicles etc.) assumptions. Labour however increased from the prior year due to overall market rates for the specialized technicians. Labour increased by 12%, or $104,789 compared to the previous year ($815,525 compared to $920,314 in this RFP). total Cost Savings realized = benefit from equipment rates of $109,879 less additional labour cost of $104,789 = $ </t>
  </si>
  <si>
    <t>tbd with ivalua</t>
  </si>
  <si>
    <t>tbd with iValua</t>
  </si>
  <si>
    <t>Compressor Unit 2037</t>
  </si>
  <si>
    <t>5-1-56-4W4</t>
  </si>
  <si>
    <t>Week 30</t>
  </si>
  <si>
    <t>Charles Williams</t>
  </si>
  <si>
    <t>2012 Arctic Cat Snowmobile</t>
  </si>
  <si>
    <t>14-12-26-10W4</t>
  </si>
  <si>
    <t>Hoerbiger will provide labour through the Canadian contract. Previous rate was $2400USD ($3164 CDN) per day. SM negotiated $1342.48 which is a day savings of $1822.52 per day. 4 men per day rotated in for 30 days + 2 days of travel 5 months per year.
Additional spend will be attributed to the Canadian contract annual rebate.</t>
  </si>
  <si>
    <t>806148-3</t>
  </si>
  <si>
    <t>Cenovus Energy</t>
  </si>
  <si>
    <t>Purchase</t>
  </si>
  <si>
    <t>Asset Recovery, working with the Kirby North team, negotiated the purchase of an unused surplus locker trailer Cenovus for $10,000. New purchase price on this unit from manufacturer would be approximately $40,000 resulting in a cost avoidance of $30,000.</t>
  </si>
  <si>
    <t>Ampcot 640 pumpjack</t>
  </si>
  <si>
    <t>8-20-39-7w5</t>
  </si>
  <si>
    <t>Lufkin 912 pumpjack</t>
  </si>
  <si>
    <t>4-35-79-16w5</t>
  </si>
  <si>
    <t>101/4-11-10-8w2</t>
  </si>
  <si>
    <t>Dehy Building (Tower Not Included)</t>
  </si>
  <si>
    <t>Aspire Yard</t>
  </si>
  <si>
    <t>Week 31</t>
  </si>
  <si>
    <t>WA-250 Loader</t>
  </si>
  <si>
    <t>Electric Forklift</t>
  </si>
  <si>
    <t>horizon</t>
  </si>
  <si>
    <t>Ambulance</t>
  </si>
  <si>
    <t>CNUL Fibre Optic</t>
  </si>
  <si>
    <t>Rick Kingcott</t>
  </si>
  <si>
    <t>Arrow c-66 engine</t>
  </si>
  <si>
    <t>14-16-27-12w4</t>
  </si>
  <si>
    <t>4-9-31-16w4</t>
  </si>
  <si>
    <t>9-32-51-1w4</t>
  </si>
  <si>
    <t>7-30-53-2w4</t>
  </si>
  <si>
    <t>2D8-11/3D8-2-53-26w3</t>
  </si>
  <si>
    <t>6D8-11/1C1-14-53-26w3</t>
  </si>
  <si>
    <t>2-1-53-27w3</t>
  </si>
  <si>
    <t>Ampscot D456-305-144 pumpjack</t>
  </si>
  <si>
    <t>Estevan yard</t>
  </si>
  <si>
    <t>1-23/7-23-5-4w2</t>
  </si>
  <si>
    <t>A10A-20-48-23w3</t>
  </si>
  <si>
    <t>2A14-10/2A14-11-48-23w3</t>
  </si>
  <si>
    <t>C5-10-48-23w3</t>
  </si>
  <si>
    <t>Comp pkg 3839</t>
  </si>
  <si>
    <t>16-8-73-3w6</t>
  </si>
  <si>
    <t>12-14-11-17-w4</t>
  </si>
  <si>
    <t>Sweetening Pkg</t>
  </si>
  <si>
    <t>3-3-18-10w4</t>
  </si>
  <si>
    <t>7-9-18-10w4</t>
  </si>
  <si>
    <t>Edward Imbery</t>
  </si>
  <si>
    <t>2011 Suzuki LT-540 quad</t>
  </si>
  <si>
    <t>2011 Suzuki LT-F400 quad</t>
  </si>
  <si>
    <t>SM  Team</t>
  </si>
  <si>
    <t>Major Projects/Operations</t>
  </si>
  <si>
    <t>Operations</t>
  </si>
  <si>
    <t xml:space="preserve">Weatherford Canada Ltd. </t>
  </si>
  <si>
    <t>Cost savings are estimated on an annualized (12 month) period for the applicable stator models which will now receive a lower price.  This estimate was based on 2018 and Q1 2019 PCP consumption at the Canadian Natural and former Devon properties. Estimated annual cost savings of $106,713.72.</t>
  </si>
  <si>
    <t xml:space="preserve">August </t>
  </si>
  <si>
    <t>Week 32</t>
  </si>
  <si>
    <t>Akita Drilling Ltd.</t>
  </si>
  <si>
    <t>Drilling Services</t>
  </si>
  <si>
    <t>Devon had a guaranteed days for work and when we took over, there were 102 days not worked. We would have had to pay $7,500 per day for 102 days. We issued a letter of intent and Akita agreed to not charge CNRL for the days not worked (102 days x $7500/day = $765,000)</t>
  </si>
  <si>
    <t>CW2250769</t>
  </si>
  <si>
    <t>William</t>
  </si>
  <si>
    <t>Baymag Inc.</t>
  </si>
  <si>
    <t>Supply of Magnesium Oxide</t>
  </si>
  <si>
    <t>Devon had lower rates which are now being provided to CNRL.  The savings for the supply of Magnesium Oxide are calculated as  $4/MT less for 7 months @890 MT, $9/MT less for 5 months @ 894 MT, $5/MT for 14 months @ 894 MT, $10/MT less for 10 months @ 894MT.</t>
  </si>
  <si>
    <t>Field Operations - Jackfish, Kirby, and Wolf Lake</t>
  </si>
  <si>
    <t>Kevin Newton</t>
  </si>
  <si>
    <t>Wellheads - Great North (July)</t>
  </si>
  <si>
    <t>Wellheads - GE (July)</t>
  </si>
  <si>
    <t>ALB00003</t>
  </si>
  <si>
    <t>Sea Can</t>
  </si>
  <si>
    <t>MRM laydown</t>
  </si>
  <si>
    <t>Shovels</t>
  </si>
  <si>
    <t>PC Pumps (July)</t>
  </si>
  <si>
    <t>Rod Pumps (July)</t>
  </si>
  <si>
    <t>12" Tech Sand Separator</t>
  </si>
  <si>
    <t>13-19-72-8w6</t>
  </si>
  <si>
    <t>13-1-72-9w6</t>
  </si>
  <si>
    <t>6-17-79-16w5</t>
  </si>
  <si>
    <t>15-11-80-3w6</t>
  </si>
  <si>
    <t>CTR008449</t>
  </si>
  <si>
    <t xml:space="preserve">Source Compression </t>
  </si>
  <si>
    <t>Compressor Unit 8515</t>
  </si>
  <si>
    <t>16-10-56-6W4</t>
  </si>
  <si>
    <t>Week 33</t>
  </si>
  <si>
    <t>CTR008438</t>
  </si>
  <si>
    <t>Compressor Unit 7333</t>
  </si>
  <si>
    <t>5-8-58-25W4</t>
  </si>
  <si>
    <t xml:space="preserve">Envirochem </t>
  </si>
  <si>
    <t>SGS, Golder, Stantec, Blue Heron, Envirochem</t>
  </si>
  <si>
    <t>Candice MacLean/Dorian Sinclair</t>
  </si>
  <si>
    <t>Sulphur Block Management</t>
  </si>
  <si>
    <t>Tervita, Secure, Sulphur Midstream, Enersul</t>
  </si>
  <si>
    <t>Eagle compressor unit 13926</t>
  </si>
  <si>
    <t>Stock ST181001</t>
  </si>
  <si>
    <t>1-14-61-2w4</t>
  </si>
  <si>
    <t>8C2-26-63-9w4</t>
  </si>
  <si>
    <t>12D-3-28-63-6w4</t>
  </si>
  <si>
    <t>4A-3-63-9W4</t>
  </si>
  <si>
    <t>9C2-29-63-6W4</t>
  </si>
  <si>
    <t>7C-23-63-9W4</t>
  </si>
  <si>
    <t>9C3-29-63-6W4</t>
  </si>
  <si>
    <t>7A-27-63-9W4</t>
  </si>
  <si>
    <t>8A-29-63-6W4</t>
  </si>
  <si>
    <t>6D-24-63-9W4</t>
  </si>
  <si>
    <t>104/12-D-28-63-6W4</t>
  </si>
  <si>
    <t>Honda TRX420 Quad</t>
  </si>
  <si>
    <t>14-12-26-19-W4</t>
  </si>
  <si>
    <t>Week 34</t>
  </si>
  <si>
    <t>Field Operations Kirby and Jackfish</t>
  </si>
  <si>
    <t>ESP Pumps (July)</t>
  </si>
  <si>
    <t>Moore Pipe Inc</t>
  </si>
  <si>
    <t>Week 35</t>
  </si>
  <si>
    <t>Geotrac Sysemts Inc.</t>
  </si>
  <si>
    <t>GeoTrac Systems Inc. supplies GPS locating and recording devices to Canadian Natural’s Field Operations, which includes a monthly subscription to be paid for each</t>
  </si>
  <si>
    <t>Enerflex LTD.</t>
  </si>
  <si>
    <t>Mechanical compression repair, maintenance and provission of new compressors.</t>
  </si>
  <si>
    <t xml:space="preserve">Cost savings are being achieved as each device’s monthly fee has been reduced by $10.00/month until each respective device is scheduled to expire according to their contract.   The original contract was for sixteen (16) devices.  The remaining time each device is contracted, and the respective savings are shown below:
• 10 devices expire after three (3) months (3 months X $10.00 savings X 10 units = $300.00) 
• 6 devices expire after nine (9) months (9 months X $10.00 savings X 6 units  = 540.00) 
• Total savings $540.00+$300.00 = $840.00
</t>
  </si>
  <si>
    <t>Enerflex is not a preferred vendor. CNQ preferred vendors are 19% less on hourly rates, and are not charged the enviro. &amp; Consumable charges @ 8%.
Parts pricing is also 10% less.</t>
  </si>
  <si>
    <t>Devon Contract #</t>
  </si>
  <si>
    <t>No Official Commercial Agreement for Devon</t>
  </si>
  <si>
    <t>C-MA-00298-2012</t>
  </si>
  <si>
    <t>CW2242599 &amp; CW2242597</t>
  </si>
  <si>
    <t>Michella</t>
  </si>
  <si>
    <t>Susan</t>
  </si>
  <si>
    <t>CW2232172</t>
  </si>
  <si>
    <t>Superior Propane</t>
  </si>
  <si>
    <t>Propane Supply</t>
  </si>
  <si>
    <t>Superior approached Canadian Natural in January with a Settlement total of $944,501.66.  negotiated down to an executed settlement of $199,956.75.</t>
  </si>
  <si>
    <t xml:space="preserve">All </t>
  </si>
  <si>
    <t>13-3-48-23w3</t>
  </si>
  <si>
    <t>10A5-23/1A6-14-48-23W3</t>
  </si>
  <si>
    <t>3C11-1/4C7-12-48-23W3</t>
  </si>
  <si>
    <t>7-1948-23W3</t>
  </si>
  <si>
    <t>14A5-23/2B4-14-48-23W3</t>
  </si>
  <si>
    <t>Week 36</t>
  </si>
  <si>
    <t>ALB00004</t>
  </si>
  <si>
    <t>1/8" 4X8 steel plate</t>
  </si>
  <si>
    <t>Major projects</t>
  </si>
  <si>
    <t>week 36</t>
  </si>
  <si>
    <t>CTR008693</t>
  </si>
  <si>
    <t>Warthog Tubulars</t>
  </si>
  <si>
    <t>1000 bbl tk, comp unit 11508</t>
  </si>
  <si>
    <t>Taber Airport Yard</t>
  </si>
  <si>
    <t>Environmental 360</t>
  </si>
  <si>
    <t>junk poly pipe</t>
  </si>
  <si>
    <t>Varoius</t>
  </si>
  <si>
    <t>Weatherford Canada Ltd.</t>
  </si>
  <si>
    <t>Supply of Progressive Cavity Pumps</t>
  </si>
  <si>
    <t>Weatherford has provided reduced pricing on fourteen (14) of their High Nitrile PCP models.  Based on 2018 and Q1 2019 quantities consumed between CNRL and Devon, potential cost savings are $48,567.75 for twelve (12) months.</t>
  </si>
  <si>
    <t>CTR003894</t>
  </si>
  <si>
    <t>Trimac, CM Oilfield, Oculus Transport, RCM Transport, Uncle Rob's Oilfield,  Cascade Energy, Parcels Trucking, Sarge's Oilfield, Star West Trucking, H.Christianson Trucking</t>
  </si>
  <si>
    <t>Eagle Well Servicing</t>
  </si>
  <si>
    <t>Service Rigs</t>
  </si>
  <si>
    <t>CW2258919, CW2258928</t>
  </si>
  <si>
    <t>Pipe for culverts</t>
  </si>
  <si>
    <t>12" Surplus Line Pipe</t>
  </si>
  <si>
    <t xml:space="preserve">SHAWCOR-EDM 34th </t>
  </si>
  <si>
    <t>9-35-47-23w3</t>
  </si>
  <si>
    <t>1D5-11/1D11-12-48-23W3</t>
  </si>
  <si>
    <t>Eagle Well Servicing, A Division Of Western Production Services Corp. provides Service Rigs to Canadian Natural primarily in NW Alberta, however the Vendor was previously providing Service Rigs in the Lloydminster area to Devon.  It was discussed with the Business Area and they no longer plan to use this Vendor in the Lloydminster area. Cost savings were achieved by comparing the blended rate between Eagle’s Devon rates against CNRL's two (2) primary Service Rig Vendors in the Lloydminster area, which are Wrangler Well Servicing Ltd. and Royal Well Servicing Ltd. The blended rate cost differential is $62.75/hour. Eagle worked 4632.5 hours for Devon in 2018. 
 Cost Savings Calculated as $62.75 (blended hourly rate differential) x 4632.5 (hours worked for Devon) = $290,689.</t>
  </si>
  <si>
    <t xml:space="preserve">Techmation Electric &amp; Controls Ltd. provides Electrical and Instrumentation work to Canadian Natural.  A commercial review was completed between Canadian Natural’s existing rates and Devon’s rates with this Contractor. The commercial review revealed that CNRL’s existing rates are on average ~20% less than Devon’s previous rates.  Based on Devon’s 2018 spend of $750,000, the cost savings are calculated as:
 $750,000 x 20% = $150,000
</t>
  </si>
  <si>
    <t>Major Projects</t>
  </si>
  <si>
    <t>Techmation Electric &amp; Controls Ltd.</t>
  </si>
  <si>
    <t>Electrical &amp; Instrumentation</t>
  </si>
  <si>
    <t>C-MA-00286-2012, C-CM-00011-2016</t>
  </si>
  <si>
    <t>Darrell Kent</t>
  </si>
  <si>
    <t>NALCO CANADA ULC</t>
  </si>
  <si>
    <t>Chemicals</t>
  </si>
  <si>
    <t>C-CM-00044-2016, CW2242060, C-MA-00055-2015</t>
  </si>
  <si>
    <t>Juan Carlos Blesa</t>
  </si>
  <si>
    <t xml:space="preserve">o Nalco Canada ULC is a specialty chemical provider at Canadian Natural, and was also the main specialty chemical provider at Devon. Through a commercial review, it was discovered that Devon unit price for the Emulsion Breaker EMBR17874A product was by $0.97/kg higher than CNRL’s current price. Based on a combined annual volume of 1,245,318kg/year cost savings are calculated as:
 $0.97/kg x 1,245,318kg/year = $1,207,958.46.
</t>
  </si>
  <si>
    <t>CTR008652</t>
  </si>
  <si>
    <t>CTR008661</t>
  </si>
  <si>
    <t>Maverick Tubulars Corp</t>
  </si>
  <si>
    <t>Sale of Redband (914 Joints)</t>
  </si>
  <si>
    <t>Sale of Redband (1949 Joints)</t>
  </si>
  <si>
    <t>Tuboscope Brooks / Feniks Brooks</t>
  </si>
  <si>
    <t>Feniks Brooks</t>
  </si>
  <si>
    <t>Nalco</t>
  </si>
  <si>
    <t>Chemical supplies</t>
  </si>
  <si>
    <t>Former Devon Assets</t>
  </si>
  <si>
    <r>
      <t xml:space="preserve">Annual saving associated to the implementation of CNRL price list (in Former Devon Assets) is estimated in </t>
    </r>
    <r>
      <rPr>
        <b/>
        <sz val="8"/>
        <rFont val="Calibri"/>
        <family val="2"/>
        <scheme val="minor"/>
      </rPr>
      <t>$14,840/year</t>
    </r>
    <r>
      <rPr>
        <sz val="8"/>
        <rFont val="Calibri"/>
        <family val="2"/>
        <scheme val="minor"/>
      </rPr>
      <t xml:space="preserve"> confirmed with BAKER</t>
    </r>
  </si>
  <si>
    <r>
      <t xml:space="preserve">Annual saving associated to the implementation of CNRL price list including lower agreed prices  (From Devons original price list)  is estimated in </t>
    </r>
    <r>
      <rPr>
        <b/>
        <sz val="8"/>
        <rFont val="Calibri"/>
        <family val="2"/>
        <scheme val="minor"/>
      </rPr>
      <t>$13,611.72/year</t>
    </r>
    <r>
      <rPr>
        <sz val="8"/>
        <rFont val="Calibri"/>
        <family val="2"/>
        <scheme val="minor"/>
      </rPr>
      <t xml:space="preserve"> confirmed with BAKER</t>
    </r>
  </si>
  <si>
    <t xml:space="preserve">Conventional </t>
  </si>
  <si>
    <t>The Commercial review between current Canadian Natural agreement and Devon’s assigned agreement identified that nineteen (19) PCP stator models have a lower cost on Canadian Natural’s current price list than Devon previously received pricing on. Weatherford has agreed to use Canadian Natural prices on former Devon’s properties for estimated annual cost savings of $106,713.72</t>
  </si>
  <si>
    <t>Akita Drilling</t>
  </si>
  <si>
    <t>The Commercial review identified that Devon had a guarantee to utilize Akita for a minimum number of days to be worked.  When Canadian Natural acquired Devon’s assets, there were one hundred two (102) days remaining to be worked. Canadian Natural would have been responsible to compensate Akita $7,500 per day for one hundred two (102) days. Canadian Natural issued a Letter of Intent to Akita guaranteeing a 10-20% market share for drilling services.  In return, Akita agreed to waive the remaining commitment of days to be worked</t>
  </si>
  <si>
    <t>The Commercial review identified that Devon had lower rates in their contract.  Baymag is a sole source supplier of Magnesium Oxide in our area, and the next closest option would be in Nevada.  When CNRL inquired with Baymag, they could not provide rationale as to why Devon was receiving lower rates.  Baymag has agreed to lower Canadian Natural’s rates per Metric Ton (MT)</t>
  </si>
  <si>
    <t>Magnesium Oxide Supplier</t>
  </si>
  <si>
    <t>Thermal</t>
  </si>
  <si>
    <t>Geotrac Systems Inc</t>
  </si>
  <si>
    <t>GPS Locating &amp; Recording</t>
  </si>
  <si>
    <t>Cost savings are being achieved as each device’s monthly fee has been reduced by $10.00/month until each respective device is scheduled to expire according to their contract.   The original contract was for sixteen (16) devices.</t>
  </si>
  <si>
    <t>Enerflex Ltd</t>
  </si>
  <si>
    <t>Enerflex Ltd. provided Mechanical compression repair, maintenance, and the provision of new compressors to Devon.  Through the commercial review it was discovered that Canadian Natural’s current preferred contractors are on average 27% less, which includes an 8% environmental and consumables charge that Enerflex was charging Devon</t>
  </si>
  <si>
    <r>
      <t xml:space="preserve">Annual saving associated to the implementation of CNRL price list (in Former Devon Assets) is estimated in </t>
    </r>
    <r>
      <rPr>
        <b/>
        <sz val="8"/>
        <rFont val="Calibri"/>
        <family val="2"/>
        <scheme val="minor"/>
      </rPr>
      <t>$1,207,958.46/year</t>
    </r>
    <r>
      <rPr>
        <sz val="8"/>
        <rFont val="Calibri"/>
        <family val="2"/>
        <scheme val="minor"/>
      </rPr>
      <t xml:space="preserve"> confirmed with NALCO. </t>
    </r>
  </si>
  <si>
    <t>The Business Area no longer plans to use this Vendor in the Lloydminster area. Cost savings were achieved by comparing the blended rate between Eagle’s Devon rates against CNRL's two (2) primary Service Rig Vendors in the Lloydminster area, which are Wrangler Well Servicing Ltd. and Royal Well Servicing Ltd. The blended rate cost differential is $62.75/hour. Eagle worked 4632.5 hours for Devon in 2018.</t>
  </si>
  <si>
    <t>Techmation</t>
  </si>
  <si>
    <t>A commercial review was completed between Canadian Natural’s existing rates and Devon’s rates with this Contractor. The commercial review revealed that CNRL’s existing rates are on average ~20% less than Devon’s previous rates.  Based on Devon’s 2018 spend of $750,000</t>
  </si>
  <si>
    <t>Cost Savings resulting from commercial review of former Devon contracts</t>
  </si>
  <si>
    <t>0945871 BC Ltd</t>
  </si>
  <si>
    <t>2-man camp trailer</t>
  </si>
  <si>
    <t>Spikemaster Carpentry</t>
  </si>
  <si>
    <t>C-18-F/94-H-3</t>
  </si>
  <si>
    <t>Seven Lakes</t>
  </si>
  <si>
    <t>Wellhead Packing</t>
  </si>
  <si>
    <t>CTR008493</t>
  </si>
  <si>
    <r>
      <t xml:space="preserve">Thermals - Wolf Lake - Through working with our Business via approved Single Source request award to Seven Lakes, a Cost Savings of </t>
    </r>
    <r>
      <rPr>
        <b/>
        <sz val="8"/>
        <color theme="1"/>
        <rFont val="Calibri"/>
        <family val="2"/>
        <scheme val="minor"/>
      </rPr>
      <t>$140,364</t>
    </r>
    <r>
      <rPr>
        <sz val="8"/>
        <color theme="1"/>
        <rFont val="Calibri"/>
        <family val="2"/>
        <scheme val="minor"/>
      </rPr>
      <t xml:space="preserve"> was achieved over the newly negotiated 2-year contract compared to current rates being charged by Quinn. This cost savings was made up of 2 primary cost drivers being Labour and Vehicles while at Site. For Labour, an hourly cost reduction of $3.18 was negotiated (Quinn's current rate is $36.84 compared to Seven Lakes' rate of $33.66). Each day there are 4 personnel, each being paid for 11.5 hours per day. Cost Savings from Labour is</t>
    </r>
    <r>
      <rPr>
        <sz val="8"/>
        <color rgb="FFFF0000"/>
        <rFont val="Calibri"/>
        <family val="2"/>
        <scheme val="minor"/>
      </rPr>
      <t xml:space="preserve"> </t>
    </r>
    <r>
      <rPr>
        <sz val="8"/>
        <color theme="1"/>
        <rFont val="Calibri"/>
        <family val="2"/>
        <scheme val="minor"/>
      </rPr>
      <t xml:space="preserve">$106,784.40 which is made up of 11.5 hours per day x 4 personnel x 365 days per year x $3.18 hourly rate savings x 2 years. For Vehicles while at Site, a reduction of $2.00 per hour, from $17.00 to $15.00 was negotiated. Cost Savings from on-site vehicle use is a total of $33,580 which is made up of 11.5 hours per day x 2 vehicles (2 personnel per vehicle) x $2 hourly rate savings x 365 days per year x 2 years. </t>
    </r>
  </si>
  <si>
    <t>Ontic Energy</t>
  </si>
  <si>
    <t>4 - junk 1000 bbl tanks</t>
  </si>
  <si>
    <t>10-22-59-2w4</t>
  </si>
  <si>
    <t>MRC Global (Canada) ULC</t>
  </si>
  <si>
    <t>Cost Savings not reported on MC report</t>
  </si>
  <si>
    <t>PCP Pumps (August)</t>
  </si>
  <si>
    <t>Rod Pumps (August)</t>
  </si>
  <si>
    <t>Wellheads - Great North (August)</t>
  </si>
  <si>
    <t>Wellheads - GE (August)</t>
  </si>
  <si>
    <t>D11-8-49-23W3</t>
  </si>
  <si>
    <t>4-3-48-23W3</t>
  </si>
  <si>
    <t>1B3-7/2B3-6-47-22W3</t>
  </si>
  <si>
    <t>A5-3-48-23W3</t>
  </si>
  <si>
    <t>C4-17-56-27W3</t>
  </si>
  <si>
    <t>9B10-8/1A15-8-49-19W3</t>
  </si>
  <si>
    <t>C3-17-56-27W3</t>
  </si>
  <si>
    <t>5B10-8/1C10-8-49-19W3</t>
  </si>
  <si>
    <t>A2-18-56-27W3</t>
  </si>
  <si>
    <t>1B10-8/4A14-8-49-19W3</t>
  </si>
  <si>
    <t>Sale of Redband (150 Joints)</t>
  </si>
  <si>
    <t>Kinuckamow Inc.</t>
  </si>
  <si>
    <t>Tuboscope Bonnyville</t>
  </si>
  <si>
    <t>Sale of Redband Tubing (638 joints)</t>
  </si>
  <si>
    <t>8716-1</t>
  </si>
  <si>
    <t>A1 Oilfield Equipment</t>
  </si>
  <si>
    <t>2 x 912 Pumpjacks</t>
  </si>
  <si>
    <t>10-18-79-16W5/   1-17-79-169W5</t>
  </si>
  <si>
    <t>Casing - Yellowband 114.3</t>
  </si>
  <si>
    <t>CTR000439 / 826817</t>
  </si>
  <si>
    <t>Vincent Jiang</t>
  </si>
  <si>
    <t>Material Resource Management</t>
  </si>
  <si>
    <t>Pipe Desk negotiated purchase of 5000m of Yellowband 114.3mm Casing for use in the 2020 Strat Well Program. The purchase price of $19.75/m for the Yellowband, compared with the Tenaris price of $35.06/m for NEW 114.3mm, 17.26kg/m, J55, LTC, is $15.31/m or 43.6% cheaper. Total Cost Savings is $76,550 (5000 meters * $15.31 per meter)</t>
  </si>
  <si>
    <t>Week 37</t>
  </si>
  <si>
    <t>Modular Home</t>
  </si>
  <si>
    <t>Cable Reel</t>
  </si>
  <si>
    <t>Baker Hughes Canada</t>
  </si>
  <si>
    <t>Baker Hughes Canada Company provides chemicals to Canadian Natural, and formerly to Devon.  In the commercial review, it was discovered that Canadian Natural had better pricing on some chemicals, while Devon had better pricing on others. The lowest prices were amalgamated onto one (1) single pricelist for all CNRL assets. Based on the 2018 combined Devon and CNRL volumes on the chemicals consumed, there are savings of $14,840/year for the legacy Devon assets, and $13,612/ year for the CNRL assets.</t>
  </si>
  <si>
    <t>H24 Compressor Unit 2598</t>
  </si>
  <si>
    <t>B-9-C/94-A-16</t>
  </si>
  <si>
    <t>Tierney Energy</t>
  </si>
  <si>
    <t>2 x 7042 Units 1041/2120</t>
  </si>
  <si>
    <t>D-78-I/94-A-11</t>
  </si>
  <si>
    <t>Cummins Compressor Unit 3743</t>
  </si>
  <si>
    <t>11-13-59-20W5</t>
  </si>
  <si>
    <t>SCR-C001_CSG-01-24-2019</t>
  </si>
  <si>
    <t>Suncor</t>
  </si>
  <si>
    <t>2,861m - 298.4mm x 80.36 kg/m TN80TH TSH-Blue</t>
  </si>
  <si>
    <t>Peben Nisku</t>
  </si>
  <si>
    <t>Matt W.</t>
  </si>
  <si>
    <t>SCR-PK-CSG-01-24-2019</t>
  </si>
  <si>
    <t>16,650m - 298.4mm x 80.36 kg/m TN80TH TSH-Blue</t>
  </si>
  <si>
    <t>Week 38</t>
  </si>
  <si>
    <t>Road Constrction - Conventional</t>
  </si>
  <si>
    <t>Line Pipe (4" x 6mm, UBRA)</t>
  </si>
  <si>
    <t>Line Pipe (6" x 6.4mm, YJ)</t>
  </si>
  <si>
    <t>Edson Red Cap (13-34-045-20W5)</t>
  </si>
  <si>
    <t>Edson Red Cap (02-27-045-19W5)</t>
  </si>
  <si>
    <t>Petro Canada Lubricants Inc.</t>
  </si>
  <si>
    <t>Lubricants</t>
  </si>
  <si>
    <t xml:space="preserve">Petro Canada Lubricants Inc. provides lubricant products to Canadian Natural, and formerly to Devon.  The commercial review showed that Canadian Natural had better pricing than Devon. Canadian Natural will work off one (1) single price list specific to lubricants.  Based on the 2018 Devon volumes of lubricants, the cost savings are estimated to be $159,181/year. </t>
  </si>
  <si>
    <t>All Areas</t>
  </si>
  <si>
    <t>Peter Pazienza</t>
  </si>
  <si>
    <t>Suncor Energy Products Partnership</t>
  </si>
  <si>
    <t>Fuel</t>
  </si>
  <si>
    <t xml:space="preserve"> Suncor Energy Products Partnership provides fuel to Canadian Natural, and formerly to Devon.  The commercial review showed that Canadian Natural receives a $0.015/liter discount on its existing rate structure for Conventional and Thermal fields, versus the $0.010/ liter discount that Devon was receiving.  Based on the 2018 Devon fuel volumes, potential cost savings are $23,700/year.  There is a current Request for Proposal (RFP) open for fuel for all CNRL sites, scheduled to close/award by the end of November 2019</t>
  </si>
  <si>
    <t xml:space="preserve">Conventional/Thermal </t>
  </si>
  <si>
    <t xml:space="preserve">NES Global Limited </t>
  </si>
  <si>
    <t>Staffing</t>
  </si>
  <si>
    <t xml:space="preserve"> NES Global Limited is a staffing agency that provides Canadian Natural with field personnel in the form of Operators and Well Servicing Consultants.  Devon also utilized NES Global Limited for the same personnel positions.  Through the commercial review, the following cost savings have been achieved:
Canadian Natural made the decision to retain five (5) of eight (8) Operators previously on contract through NES at Devon. The Operators base rate was decreased by $39/hour.
• $72.50/hour (Devon rate) down to $33.50/hour (CNRL rate).  
• Cost Savings were calculated based on each respective Operators contract term end date(s).  The contract end dates are staggered between the individuals however based on the $39/hour reduction the cost savings are calculated at $409,721.</t>
  </si>
  <si>
    <t>Hoa Lien</t>
  </si>
  <si>
    <t xml:space="preserve"> Canadian Natural made the decision to retain all four (4) Well Servicing Consultants previously on contract through NES at Devon.  The Well Servicing Consultants base rate was decreased $121/day.
• $1,071/day (Devon rate) down to $950/day (CNRL rate).  As well, the markup was reduced from $50/day to $40/day.
• Cost savings were calculated based on each respective Well Servicing Consultant contract term end date(s).  The end dates are staggered, however based on the combined decreases ($121/day base rate reduction + $10/day markup reduction), the cost savings are calculated at $125,952.
</t>
  </si>
  <si>
    <t>Savanna Well Servicing</t>
  </si>
  <si>
    <t xml:space="preserve"> Treeline Well Services LP had previously provided Service Rigs to Devon at Jackfish.  Upon review of the pricing they previously had with Devon, they were unable to meet the standard pricing guidelines that CNCRL has in place with its Service Rig providers.  CNRL negotiated with Savanna Well Servicing Inc., and Treeline has now been replaced with Savanna for the work to be completed in this field.  Cost savings based on the difference in the blended day rate between Treeline and Savanna, utilized and average of 100 days per year (24 hour days).  
 The blended rate cost savings are ($18,935.81/day x 100 days = $1,893,580.81/year for Treeline) – ($14,935/day x 100 days = $1,493,500.00/year for Savanna) = $400,080.81/year.
</t>
  </si>
  <si>
    <t xml:space="preserve">October </t>
  </si>
  <si>
    <t>FERRIER (12-16-039-07W5)</t>
  </si>
  <si>
    <t>2 Man Camp Trailers (2)</t>
  </si>
  <si>
    <t>Week 39</t>
  </si>
  <si>
    <t>Ajax Compressor Cylinder</t>
  </si>
  <si>
    <t>Scrap Automotive Batteries</t>
  </si>
  <si>
    <t>July Scrap Steel</t>
  </si>
  <si>
    <t>August Scrap Steel</t>
  </si>
  <si>
    <t>September Scrap Steel</t>
  </si>
  <si>
    <t>Supply Management Contact</t>
  </si>
  <si>
    <t>Ampscot D456-305-168 pj</t>
  </si>
  <si>
    <t>Comp unit 3973</t>
  </si>
  <si>
    <t>Eagle Comp unit 13925</t>
  </si>
  <si>
    <t>Eagle Comp unit 13928</t>
  </si>
  <si>
    <t>15D-8-48-6W4</t>
  </si>
  <si>
    <t>12-4-48-6W4</t>
  </si>
  <si>
    <t>4B5-14/A4-14-5-4W2</t>
  </si>
  <si>
    <t>3-20-4-5W2</t>
  </si>
  <si>
    <t>14A-31-55-4W4</t>
  </si>
  <si>
    <t>13D-31-55-4W4</t>
  </si>
  <si>
    <t>3D4B-20-48-23W3</t>
  </si>
  <si>
    <t>3C13-16/3C5-16-48-23W3</t>
  </si>
  <si>
    <t>C13-16-48-23W3</t>
  </si>
  <si>
    <t>10-21-63-8w4</t>
  </si>
  <si>
    <t>13D-21-63-6w4</t>
  </si>
  <si>
    <t>102/13D-2-21-63-8w4</t>
  </si>
  <si>
    <t>103/13D3-21-63-8w4</t>
  </si>
  <si>
    <t>2-24-74-8w6</t>
  </si>
  <si>
    <t>7-31-74-6w6</t>
  </si>
  <si>
    <t>12-20-63-6w4</t>
  </si>
  <si>
    <t>7A-32-49-27w3</t>
  </si>
  <si>
    <t>3A4-18-49-27w3</t>
  </si>
  <si>
    <t>1A2-51-2w4</t>
  </si>
  <si>
    <t>12-19-20-1w4</t>
  </si>
  <si>
    <t>North Brintnell</t>
  </si>
  <si>
    <t xml:space="preserve">SHAWCOR </t>
  </si>
  <si>
    <t>Michichi 4-8</t>
  </si>
  <si>
    <t>Horizontal Compression</t>
  </si>
  <si>
    <t>Annual Storage Fees</t>
  </si>
  <si>
    <t>Week 40</t>
  </si>
  <si>
    <t>Energetic, Fluid Pro, deken, Halo, CYT, Vertex,</t>
  </si>
  <si>
    <t>$81,287,158 over 4 years in total</t>
  </si>
  <si>
    <t>Thor Resources</t>
  </si>
  <si>
    <t>Med Hat</t>
  </si>
  <si>
    <t>2 - man camp trailer</t>
  </si>
  <si>
    <t>1-2-45-25w3</t>
  </si>
  <si>
    <t>12A-11-54-7W4</t>
  </si>
  <si>
    <t>6C-11-54-7W4</t>
  </si>
  <si>
    <t>7B-19-63-8W4</t>
  </si>
  <si>
    <t>4B-7-64-8W4</t>
  </si>
  <si>
    <t>Walker's Energy</t>
  </si>
  <si>
    <t>2 - Ariel cylinders</t>
  </si>
  <si>
    <t>St. Albert</t>
  </si>
  <si>
    <t>Van Hawk Equipment</t>
  </si>
  <si>
    <t>36" Sweetning Vessel</t>
  </si>
  <si>
    <t>ESP Pumps (August)</t>
  </si>
  <si>
    <t>CHAIN FOR A PULLEY CLEANER</t>
  </si>
  <si>
    <t>Plant Shop</t>
  </si>
  <si>
    <t>FLSmidth</t>
  </si>
  <si>
    <t>Cone Crusher IPEP 500</t>
  </si>
  <si>
    <t>FGG Inspections Partnership</t>
  </si>
  <si>
    <t>non-destructive examination and inspection</t>
  </si>
  <si>
    <t>FGG Inspections Partnership provides non-destructive examination and inspection to Canadian Natural, including the former Devon sites.  The commercial review of Devon rates against Canadian Natural rates revealed that on average CNRL’s rates are lower than Devon’s.  Based on the number of hours and mileage billed to Devon in the first six (6) months of 2019, further annualized over twelve (12) months, the projected cost savings are $23,958.61/year.</t>
  </si>
  <si>
    <t>NES Global Limited</t>
  </si>
  <si>
    <t>Staffing Agrency - Facilities Construction Supervisor</t>
  </si>
  <si>
    <t xml:space="preserve">o NES Global Limited is a staffing agency that was previously providing Devon with one (1) Facilities Construction Field Supervisor.  Canadian Natural made the decision to retain this position for the remaining term of the contract which is sixty (60) days.  Through the commercial review, the following cost savings have been achieved:
The base rate was decreased $130/day from the Devon rate plus an additional reduction in Mark-up from $49/day to $0/day.
Cost savings were calculated as: ($130/day + $49/day) x 60 days = $10,740.
</t>
  </si>
  <si>
    <t>ShawCor recently restructured their line pipe storage fees and as a result, approximately 10,977 meters of 12” pipe owned by CNRL began to incur monthly storage fees of $11,117. Asset Recovery, working with the Pipelines team, coordinated an inspection of this pipe that deemed it to be unsuitable for new projects. An RFQ was conducted requesting offers on the pipe and it was sold to the highest bidder which lead to an elimination of $133,404 worth of annual storage fees.</t>
  </si>
  <si>
    <t>NES Global Limited is a staffing agency that was previously providing Devon with one (1) Facilities Construction Field Supervisor.  Canadian Natural made the decision to retain this position for the remaining term of the contract which is sixty (60) days.  Through the commercial review, the following cost savings have been achieved:
The base rate was decreased $130/day from the Devon rate plus an additional reduction in Mark-up from $49/day to $0/day.
Cost savings were calculated as: ($130/day + $49/day) x 60 days = $10,740.</t>
  </si>
  <si>
    <t>Barrel Dock</t>
  </si>
  <si>
    <t>Asset Utilization - 2019</t>
  </si>
  <si>
    <t xml:space="preserve">Tenaris Canada </t>
  </si>
  <si>
    <t xml:space="preserve">OCTG </t>
  </si>
  <si>
    <t xml:space="preserve">Drilling </t>
  </si>
  <si>
    <t>Jessica Lok</t>
  </si>
  <si>
    <t xml:space="preserve">OCTG Supplier </t>
  </si>
  <si>
    <t xml:space="preserve">Tenaris missing 5 joints of CNRL owned tubing from their yard </t>
  </si>
  <si>
    <t xml:space="preserve">Completions </t>
  </si>
  <si>
    <t xml:space="preserve">Faulty coils for 114.3mm and 219.1mm was delivered to Tenaris Prudential for this purchase order. Due to the delay in delivery and error initially, pricing was re-evaluated. 
Original offer vs new offer:
114.3mm:  $35.06/m – $33.63/m = $1.43/m X 21,000m = $30,030.00
219.1mm: $75.67/m - $72.58/m = $3.09/m X 8,500m = $26,265.00
Difference: $56,295.00
</t>
  </si>
  <si>
    <t>Quinn Contracting</t>
  </si>
  <si>
    <t>Thermals - Primrose &amp; Wolf Lake (PAW) - Through carrying out RFP 1830 together with our Business for general maintenance services, a Cost Savings of $618,295 over 2 years was achieved through awarding scope to Quinn Contracting. Of 6 vendors who participated, Quinn's award was based on being the lowest cost and ranking high overall technically (Quinn is also the current service provider). The cost savings of $618,295, or 1.5%, was made up of Quinn's rate submission in the RFP for various types of labour and equipment. A 2 year time-frame was used to measure cost savings because all vendors were requested to ensure their rates had 2-year fixed term to prevent under-bidding. Although the contract length is 4-years in total, and Canadian Natural may review rates after 2 years to test whether any rate adjustment is warranted. Quinn's current 2 year cost for both labour and equipment prior to the RFP is $41,266,874. Quinn's successful bid came back at $40,648,579. The difference is $618,295. Total hours used to measure over 2 years = 323,510 per year x 2 years = 647,020 labour hours over 2 years (based on base-line hours invoiced).When calculated using a weighted average $ per hour value, the current rate prior to the RFP was $63.78 per hour  = $41,266,874 / 647,020 hours. RFP rates submitted reduced our overall hourly rate by $0.96 per hour to $62.84 per hour = $40,648,579 / 647,020 hours. The cost savings of $618,295 = $0.955604 per hour x 647,020 hours = $618,295.</t>
  </si>
  <si>
    <t xml:space="preserve">Sale of 4132 joints of Redband </t>
  </si>
  <si>
    <t>Classic Hot Shot</t>
  </si>
  <si>
    <t>CTR009116</t>
  </si>
  <si>
    <t>Sale of Redband (405 Joints)</t>
  </si>
  <si>
    <t>CJ Estevan</t>
  </si>
  <si>
    <t xml:space="preserve">Jacknife Oilfield </t>
  </si>
  <si>
    <t xml:space="preserve">Fluid Haul Trucking Services for EMS </t>
  </si>
  <si>
    <t>Oct.10, 2019</t>
  </si>
  <si>
    <t>Award Rec. RFP #1739, Amendment No.1</t>
  </si>
  <si>
    <t>Requested a revised proposal as Jacknife's rates submitted on June 17, 2019 were not deemed competitive. The new proposal showed a reduction on the base rate originally submitted for the same package of 5.6% or $146,159.03 based on 2-year award.</t>
  </si>
  <si>
    <t>4W Trucking</t>
  </si>
  <si>
    <t>Fluid Haul Trucking</t>
  </si>
  <si>
    <t>4W Trucking trucked water for disposal to Secure's facility which disposal fees were significantly higher than those at the instructed Tervita disposal facility</t>
  </si>
  <si>
    <t>Central Field Ops.</t>
  </si>
  <si>
    <t>Eagle Oilfield Servces</t>
  </si>
  <si>
    <t>Pumpjack Removal</t>
  </si>
  <si>
    <t>Cost avoidance</t>
  </si>
  <si>
    <t xml:space="preserve">Through the Eagle consignment program we have removed 40 pumpjacks from leases scheduled for decom that would have cost $1,500 each to scrap. </t>
  </si>
  <si>
    <t>St. Albert East</t>
  </si>
  <si>
    <t>Pipe, Valve, Fittings</t>
  </si>
  <si>
    <t xml:space="preserve">o MRC Global (Canada) ULC provides pipe, valve, and fitting products to Canadian Natural, including the former Devon properties.  The commercial review of Devon rates against Canadian Natural rates indicated that CRNL’s rates are on average lower by ~16%.  Based on the 2018 Devon consumption of MRC products, the cost savings are calculated as:
  $4,604,778.64 (2018 Devon price list) - $3,978,672.41 (Current CNRL price list) = $626,106.23
</t>
  </si>
  <si>
    <t>Projects</t>
  </si>
  <si>
    <t>Bradford Young</t>
  </si>
  <si>
    <t>Air Receiver</t>
  </si>
  <si>
    <t>8-9-58-23W5</t>
  </si>
  <si>
    <t>11-19-60-19W5</t>
  </si>
  <si>
    <t>912 Pumpjack</t>
  </si>
  <si>
    <t>8-35-79-16W5</t>
  </si>
  <si>
    <t>1-35-71-9W6</t>
  </si>
  <si>
    <t>1000bbl tank</t>
  </si>
  <si>
    <t>4A2-19-56-27W3</t>
  </si>
  <si>
    <t>2A13-6-51-20W3</t>
  </si>
  <si>
    <t xml:space="preserve">MRC Global (Canada) ULC provides pipe, valve, and fitting products to Canadian Natural, including the former Devon properties.  The commercial review of Devon rates against Canadian Natural rates indicated that CRNL’s rates are on average lower by ~16%.  Based on the 2018 Devon consumption of MRC products, the cost savings are calculated as:
  $4,604,778.64 (2018 Devon price list) - $3,978,672.41 (Current CNRL price list) = $626,106.23
</t>
  </si>
  <si>
    <t>Week 41</t>
  </si>
  <si>
    <t>CTR009815</t>
  </si>
  <si>
    <t>CTR009816</t>
  </si>
  <si>
    <t>Caroline Deaver</t>
  </si>
  <si>
    <t>Brent Lawrence</t>
  </si>
  <si>
    <t>Sale of Yamaha Quad</t>
  </si>
  <si>
    <t>Sale of Yamaha Rhino ATV</t>
  </si>
  <si>
    <t>Red Deer</t>
  </si>
  <si>
    <t>Sale of Combination Forklift</t>
  </si>
  <si>
    <t>CTR008806</t>
  </si>
  <si>
    <t>Leavitt General Machinery Partnership</t>
  </si>
  <si>
    <t>Edmonton</t>
  </si>
  <si>
    <t>CTR008757</t>
  </si>
  <si>
    <t>Sale of Redband (285 jts)</t>
  </si>
  <si>
    <t>CTR008574</t>
  </si>
  <si>
    <t>Sale of Redband (2192 jts)</t>
  </si>
  <si>
    <t>Grande Prairie and FSJ</t>
  </si>
  <si>
    <t>Line Pipe (273.1mm x 6.4mm, UBRA)</t>
  </si>
  <si>
    <t>Line Pipe (114.3mm x 4.0mm, YJ)</t>
  </si>
  <si>
    <t>JENNER (10-31-018-09W4)</t>
  </si>
  <si>
    <t>Line Pipe (168.3mm x 4.8mm, UBRA)</t>
  </si>
  <si>
    <t>KNOPCIK (08-02-073-11W6)</t>
  </si>
  <si>
    <t>SNRI SUKUNKA (A-064-J/093-P-04)</t>
  </si>
  <si>
    <t>3306 Compressor Unit 3250</t>
  </si>
  <si>
    <t>8-16-13-27W4</t>
  </si>
  <si>
    <t>Line Pipe (219.1mm x 5.6mm, YJ)</t>
  </si>
  <si>
    <t xml:space="preserve">Fairview (04-23-080-03W6) </t>
  </si>
  <si>
    <t>Kelly Johnson</t>
  </si>
  <si>
    <t>Drill Rigs</t>
  </si>
  <si>
    <t>Directional Drilling</t>
  </si>
  <si>
    <t>Cementing</t>
  </si>
  <si>
    <t>Drilling Fluids</t>
  </si>
  <si>
    <t>Weatherford, Schlumberger (Kudu), Baker Hughes, NOV, Lifting Solutions Inc., Halliburton, PCM Artificial Lift</t>
  </si>
  <si>
    <t>Cost Avoidance Tracked for Q32019.  A revised Vendor Owned Rotor Program was negotiated in 2018 which extended the allowable time for CNRL to re-utilze Weatherford owned rotors without paying a re-stocking charge.  The revised program extended the timeframe from 14 to 60 days.   Avoidance calculated as (($25,612.36 rotors re-utilized within 60 days for July) + ($8,376.70 rotors re-utilzed within 60 days in August) + ($10,475.75 rotors re-utilized within 60 days for September) = $44,464.81))</t>
  </si>
  <si>
    <t>Cost Savings actual numbers tracked for Q3 2019 reflect savings for the revised re-stocking charges which were changed from 100% to 50%  under the updated Vendor owned rotor program  was negotiated in 2018.  Savings calculated as (($55,716.74 (previous re-stocking charge based on rotors re-stocked) x 50% = $27,858.37))</t>
  </si>
  <si>
    <t>White Swan Environmental Ltd.</t>
  </si>
  <si>
    <t>Waste Removal</t>
  </si>
  <si>
    <t>Cost Savins</t>
  </si>
  <si>
    <t xml:space="preserve">o White Swan Environmental Ltd. provides Canadian Natural and the former Devon properties with waste disposal services.  The commercial review of Devon rates against Canadian Natural rates indicated that Devon’s rates were lower on solid and liquid waste removal.  White Swan Environmental has agreed to honor the previous Devon pricing with CNRL.  Based on CNRL’s 2018 volumes of solid and liquid waste removal from White Swan, cost savings are calculated as:
 (185 tons of contaminated soil x $35 savings/ton = $6,475) + (2510 m3 of drilling fluid x $10 savings/m3 = $25,100) = $31,575. 
</t>
  </si>
  <si>
    <t>Naomi Withers</t>
  </si>
  <si>
    <t>Black Iron Energy</t>
  </si>
  <si>
    <t>VRU Compressor</t>
  </si>
  <si>
    <t xml:space="preserve">White Swan Environmental Ltd. provides Canadian Natural and the former Devon properties with waste disposal services.  The commercial review of Devon rates against Canadian Natural rates indicated that Devon’s rates were lower on solid and liquid waste removal.  White Swan Environmental has agreed to honor the previous Devon pricing with CNRL.  Based on CNRL’s 2018 volumes of solid and liquid waste removal from White Swan, cost savings are calculated as:
 (185 tons of contaminated soil x $35 savings/ton = $6,475) + (2510 m3 of drilling fluid x $10 savings/m3 = $25,100) = $31,575. 
</t>
  </si>
  <si>
    <t>Week 42</t>
  </si>
  <si>
    <t>ALB00006</t>
  </si>
  <si>
    <t>12"CS PIPE 80FT LG</t>
  </si>
  <si>
    <t>480 YARD</t>
  </si>
  <si>
    <t>SUSTAINING CAP.</t>
  </si>
  <si>
    <t>ALB00007</t>
  </si>
  <si>
    <t>Gutor UPS - 14KW/600V Tag# 300-PS-6422</t>
  </si>
  <si>
    <t>Sustaining Capital</t>
  </si>
  <si>
    <t>699V, 1200A MCC  Tag# 300-MC-6422</t>
  </si>
  <si>
    <t>On Site Projects | ClearStream | Aluma | Seven Lakes | Crude Energy | Stuart Olson | AECOM | Brock Canada Field Services</t>
  </si>
  <si>
    <t>Stanchuck</t>
  </si>
  <si>
    <t xml:space="preserve">Set-off  - incorrect use of FSC %  from April to August 2019
</t>
  </si>
  <si>
    <t>Eastern Field Ops</t>
  </si>
  <si>
    <t>White Iron Recycling</t>
  </si>
  <si>
    <t>Ampscot 912 pumpjack</t>
  </si>
  <si>
    <t>8-35-79-16w5</t>
  </si>
  <si>
    <t>1-35-71-9w6</t>
  </si>
  <si>
    <t>2C15-8/1D14-8-53-26w3</t>
  </si>
  <si>
    <t>9-8-4-5w2</t>
  </si>
  <si>
    <t>7-8-4-5w2</t>
  </si>
  <si>
    <t>Lufkin  228-200-86 MKII pumpjack</t>
  </si>
  <si>
    <t>13-9-4-5w2</t>
  </si>
  <si>
    <t>'$112,118,668 for labour over 4 years in total + $4,998,127 for equipment over 4 years in total</t>
  </si>
  <si>
    <t>$117,116,795 made up of $112,118,668 for labour over 4 years in total + $4,998,127 for equipment over 4 years in total</t>
  </si>
  <si>
    <t>Sale of 88.9 Redband (1768)</t>
  </si>
  <si>
    <t xml:space="preserve">Conv. </t>
  </si>
  <si>
    <t>Sale of Redband (1414)</t>
  </si>
  <si>
    <t>Tubo GP</t>
  </si>
  <si>
    <t>Meter shack</t>
  </si>
  <si>
    <t>RD Scan Inc.</t>
  </si>
  <si>
    <t>Tubing Inspections</t>
  </si>
  <si>
    <t>CW2240536</t>
  </si>
  <si>
    <t xml:space="preserve"> RD Scan Inc. provides Canadian Natural and the former Devon properties with tubing inspection services.  The commercial review of Devon rates against Canadian Natural rates indicated that CNRL’s mileage rates are $0.31/km less.  Based on the number of kilometers RD Scan Inc. charged to Devon in 2018, cost -$0.31/km x 131,400km charged to Devon in 2018 = $40,734/year. 
</t>
  </si>
  <si>
    <t>Fleet</t>
  </si>
  <si>
    <t>Week 43</t>
  </si>
  <si>
    <t>Wellsite Tubing Inspections</t>
  </si>
  <si>
    <t>Compressor unit 2403</t>
  </si>
  <si>
    <t>8-24-81-19w6</t>
  </si>
  <si>
    <t>RJV 30" Flowsplitter Separator Pkg</t>
  </si>
  <si>
    <t>Stock - 80013670</t>
  </si>
  <si>
    <t>16-15-55-23w5</t>
  </si>
  <si>
    <t>Flare Knockout Drum</t>
  </si>
  <si>
    <t>1A9-4-48-24w3</t>
  </si>
  <si>
    <t>A13-20-48-23w3</t>
  </si>
  <si>
    <t>2 man camp trailer</t>
  </si>
  <si>
    <t>N. Brintell</t>
  </si>
  <si>
    <t>Wolf Lake Plt</t>
  </si>
  <si>
    <t>Drilling Rig</t>
  </si>
  <si>
    <t>RFP 2194 award - savings of $2,048/day. Estiamted 90 days planned Q1 2020</t>
  </si>
  <si>
    <t>Akita, Horizon, Ensign, PD, Excalibur, Nabors, Stampede</t>
  </si>
  <si>
    <t>All proponents</t>
  </si>
  <si>
    <t>Horizon Drilling, a division of Western Energy Services Corp.</t>
  </si>
  <si>
    <t>Stampede drilling Inc</t>
  </si>
  <si>
    <t>tbd - CAODC</t>
  </si>
  <si>
    <t>Precision Drilling, a Division of Precision Drilling Canada</t>
  </si>
  <si>
    <t>Ventured Oilfield Ltd.</t>
  </si>
  <si>
    <t>9-16-49-8W5</t>
  </si>
  <si>
    <t>Select Compression</t>
  </si>
  <si>
    <t>Compressor Components Unit 6711</t>
  </si>
  <si>
    <t>Select Yard</t>
  </si>
  <si>
    <t>Week 44</t>
  </si>
  <si>
    <r>
      <rPr>
        <sz val="8"/>
        <rFont val="Times New Roman"/>
        <family val="1"/>
      </rPr>
      <t xml:space="preserve">Univar  </t>
    </r>
    <r>
      <rPr>
        <sz val="8"/>
        <rFont val="Calibri"/>
        <family val="2"/>
        <scheme val="minor"/>
      </rPr>
      <t>Canada Ltd. provides chemicals to Canadian Natural, and previously supplied Devon with all of its bulk hydrochloric (HCL) acid, caustic soda, hydrated lime, methanol, Norkool, and Ucatherm chemical requirements at Jackfish. Canadian Natural receives better pricing for chemicals from ClearTech Industries Inc., Graymont Western Canada Inc., and Univar.    Based on the 2018 chemical volumes specific to Jackfish, using ClearTech, Graymont, and Univar where they are more commercially advantageous for the specific chemicals, the next twelve (12) months’ cost savings are calculated as:</t>
    </r>
  </si>
  <si>
    <t>Univar Canada; ClearTech Industries; Graymont Western Canada Inc.</t>
  </si>
  <si>
    <t>RFP 2194 award - savings of $2,395/day. Estiamted 80 days planned Q1 2020</t>
  </si>
  <si>
    <t>RFP 2194 award - savings of $1,460/day. Estiamted 250 days planned Q1 2020</t>
  </si>
  <si>
    <t>Brennan Hallety</t>
  </si>
  <si>
    <t>meat slicer</t>
  </si>
  <si>
    <t>N. Brintnell camp</t>
  </si>
  <si>
    <t>Norbet Baeir</t>
  </si>
  <si>
    <t>Suzuki quad</t>
  </si>
  <si>
    <t>Cessford 2-8-24-12w4</t>
  </si>
  <si>
    <r>
      <rPr>
        <sz val="8"/>
        <rFont val="Times New Roman"/>
        <family val="1"/>
      </rPr>
      <t xml:space="preserve">Univar  </t>
    </r>
    <r>
      <rPr>
        <sz val="8"/>
        <rFont val="Calibri"/>
        <family val="2"/>
        <scheme val="minor"/>
      </rPr>
      <t>Canada Ltd. provides chemicals to Canadian Natural, and previously supplied Devon with all of its bulk hydrochloric (HCL) acid, caustic soda, hydrated lime, methanol, Norkool, and Ucatherm chemical requirements at Jackfish. Canadian Natural receives better pricing for chemicals from ClearTech Industries Inc., Graymont Western Canada Inc., and Univar.    Based on the 2018 chemical volumes specific to Jackfish, using ClearTech, Graymont, and Univar where they are more commercially advantageous for the specific chemicals, the next twelve (12) months’ cost savings are calculated as:
($211,268 for HCL from ClearTech) + (363,440 for caustic soda from ClearTech) + ($188,782 for hydrated lime from Graymont) + ($96,019 for methanol, Norkool, and Ucarthem from Univar) = $859,509</t>
    </r>
  </si>
  <si>
    <t>Lifting Solutions Inc.</t>
  </si>
  <si>
    <t>Endless Rod</t>
  </si>
  <si>
    <t xml:space="preserve">In August 2019, Lifting Solutions Inc. (LSI) proposed a 5.2% increase to their coated endless rod product, and proposed to hold their bare rod costs flat.  Canadian Natural did not accept the increase, and further negotiated with LSI. LSI has now proposed a revised price sheet with discounts on all endless rod products.  The bare rod discounts are between 4% and 9%, and are effective November 1, 2019 to December 31, 2020.  Based on 2019 YTD endless rod utilization with LSI, there are forecasted cost savings of $282,037 until December 2020. </t>
  </si>
  <si>
    <t>CTR003513</t>
  </si>
  <si>
    <t>Gas Compression Equipment Source</t>
  </si>
  <si>
    <t>Buick Decom Separators (9)</t>
  </si>
  <si>
    <t>Okotoks</t>
  </si>
  <si>
    <t>A10-3-48-23w3</t>
  </si>
  <si>
    <t>B9-29-48-23w3</t>
  </si>
  <si>
    <t>6A8-19/1C1-19-56-27w3</t>
  </si>
  <si>
    <t>3-26-49-20w3</t>
  </si>
  <si>
    <t>C6-17-56-27W3</t>
  </si>
  <si>
    <t>2A5-8-52-23W3</t>
  </si>
  <si>
    <t>2-2-51-2W4</t>
  </si>
  <si>
    <t>6-16-50-2W4</t>
  </si>
  <si>
    <t>4-6-51-2W4</t>
  </si>
  <si>
    <t>7-18-51-2W4</t>
  </si>
  <si>
    <t>Sale of 88.9 Greenband (1514)</t>
  </si>
  <si>
    <t>Sale of Redband (1197) - July ROMS</t>
  </si>
  <si>
    <t>Sale of Redband (602) - June ROMS</t>
  </si>
  <si>
    <t xml:space="preserve">R'ohan Well Services Ltd. </t>
  </si>
  <si>
    <t>Coil tubing</t>
  </si>
  <si>
    <t xml:space="preserve">R’ohan Well Services Ltd. provides coil tubing services to Canadian Natural and previously to Devon.   The commercial review has indicated that the blended daily rates between Devon and CNRL were the same; however there was a Catch Tank charge that Devon was previously paying for, which CNRL does not.  Annual cost savings are calculated based on Devon’s 2018 catch tank usage as follows:
- $300 /catch tank usage x 15 uses/year = $4,500/year 
</t>
  </si>
  <si>
    <t># C-MA-00013-2015</t>
  </si>
  <si>
    <t>Darryl</t>
  </si>
  <si>
    <t>Naomi</t>
  </si>
  <si>
    <t>Line Pipe (114.3mm x 6.0mm, UBRA)</t>
  </si>
  <si>
    <t>Knopcik Sour (16-21-73-10W6)</t>
  </si>
  <si>
    <t>Line Pipe (88.9mm x 4.8mm, UBRA)</t>
  </si>
  <si>
    <t>Eagle (06-02-085-19W6)</t>
  </si>
  <si>
    <t>Conventional/Thermal Operations</t>
  </si>
  <si>
    <t>Coil Tubing</t>
  </si>
  <si>
    <t>Week 45</t>
  </si>
  <si>
    <t>Tom Bonwick</t>
  </si>
  <si>
    <t>2 - Side by Sides (Polaris 700 twins)</t>
  </si>
  <si>
    <t>ALB00008</t>
  </si>
  <si>
    <t>Small Shed, Lean to</t>
  </si>
  <si>
    <t>480 yard</t>
  </si>
  <si>
    <t>Tin Can Alley</t>
  </si>
  <si>
    <t>Goodlo Holdings Ltd.</t>
  </si>
  <si>
    <t>CTR009229</t>
  </si>
  <si>
    <t>Direct Negotiation</t>
  </si>
  <si>
    <t>Goodlo provides fluid hauling services for Central FSJ.  Goodlo was awarded RFP 1015 in 2017.  In October 2018 the fuel surchage (FSC) was added to the existing rates.  Central FSJ field ops wished to extend Goodlo's contract.  SM negotiated a 2 year extension with a 3% reduction on m3 rates for the locations Goodlo hauls.  Total savings equals the 3% rate decrease, plus FSC that would have been paid on the 3%.  FSC has average 9.2% over the last 12 months.
Based on August 2018-August 2019 production, total yearly spend for m3 hauls in the contract is $4,790,217.50.
 $4,790,217.50 x 3% x 2 years = $287,413.05
Total Savings including FSC = $287,413.05 x 1.092 = $313,855.05</t>
  </si>
  <si>
    <t>Canadian Heat Exchanger Ltd.</t>
  </si>
  <si>
    <t>Mechanical Work</t>
  </si>
  <si>
    <t>Canadian Heat Exchanger provided Mechanical work and bundle pulling during the Pine River TA.  Canadian Heat's proposed mileage charge was $1.50/km, but were negotiated down to $1.00/km for a savings of $0.50/km.  
Canadian heat charged 6000km for Pine River TA
6000 x $0.50 = $3000</t>
  </si>
  <si>
    <t>CTR000779</t>
  </si>
  <si>
    <t>Ed Imbery</t>
  </si>
  <si>
    <t>Yamaha Rhino ATV</t>
  </si>
  <si>
    <t>Amy Wickins</t>
  </si>
  <si>
    <t>1989 Yamaha Snowmobile</t>
  </si>
  <si>
    <t>1997 Yamaha Snowmobile</t>
  </si>
  <si>
    <t>John Ilchuk</t>
  </si>
  <si>
    <t>Ladder Stand</t>
  </si>
  <si>
    <t>Jason Beck</t>
  </si>
  <si>
    <t>Norbert Baeir</t>
  </si>
  <si>
    <t>RJV 16" Separtor pkg</t>
  </si>
  <si>
    <t>1-26-50-25w3</t>
  </si>
  <si>
    <t>103/12B-25-63-9w4</t>
  </si>
  <si>
    <t>15A-24-63-8w4</t>
  </si>
  <si>
    <t>9-13-63-8w4</t>
  </si>
  <si>
    <t>12C-9-64-7w4</t>
  </si>
  <si>
    <t>15-13-63-8w4</t>
  </si>
  <si>
    <t>AE1E PC pump c/w 7.5 hp motor</t>
  </si>
  <si>
    <t>7-27-82-21w4</t>
  </si>
  <si>
    <t>11-7-82-22w4</t>
  </si>
  <si>
    <t>4C-17-55-2w4</t>
  </si>
  <si>
    <t>7B-21-55-2w4</t>
  </si>
  <si>
    <t>Endless Rod Product</t>
  </si>
  <si>
    <t xml:space="preserve">Lifting Solutions Inc. (LSI) provides Endless Rod products to Canadian Natural and previously to Devon.  The commercial review indicates that Canadian Natural receives better pricing than Devon previously had.  Based on Devon’s first 6 (six) months’ of Endless Rod consumption from LSI, and further annualized over twelve (12) months, the cost savings are calculated as:
- $113,778.29 (six (6) months’ basket of goods cost savings) x 2 = $227,556.58/year
</t>
  </si>
  <si>
    <t>CW2248981</t>
  </si>
  <si>
    <t>Week 46</t>
  </si>
  <si>
    <t>9122-1</t>
  </si>
  <si>
    <t>12' x 60' Treater</t>
  </si>
  <si>
    <t>7-27-82-21W4</t>
  </si>
  <si>
    <t>Completions</t>
  </si>
  <si>
    <t>Les Douglass</t>
  </si>
  <si>
    <t>56 suitcase mtr pkgs</t>
  </si>
  <si>
    <t>16-31-6-16w4</t>
  </si>
  <si>
    <t>Doug Ray</t>
  </si>
  <si>
    <t>2-8-28-17w4</t>
  </si>
  <si>
    <t>Justin Sullivan</t>
  </si>
  <si>
    <t>barrel dock</t>
  </si>
  <si>
    <t>16-33-11-8w4</t>
  </si>
  <si>
    <t>13-23-13-7w4</t>
  </si>
  <si>
    <t>15-14-64-8w4</t>
  </si>
  <si>
    <t>5-14-64-6w4</t>
  </si>
  <si>
    <t>16D-6-54-6w4</t>
  </si>
  <si>
    <t>4C-12-54-7w4</t>
  </si>
  <si>
    <t>7-29-53-5w4</t>
  </si>
  <si>
    <t>8-12-54-7w4</t>
  </si>
  <si>
    <t>16C-30-53-6w4</t>
  </si>
  <si>
    <t>11-26-53-6w4</t>
  </si>
  <si>
    <t>3-31-53-1w4</t>
  </si>
  <si>
    <t>16A-11-48-8w4</t>
  </si>
  <si>
    <t>16-12-54-7w4</t>
  </si>
  <si>
    <t>Sullair Air Reciever / Tank</t>
  </si>
  <si>
    <t>14-3-73-8w6</t>
  </si>
  <si>
    <t>28 bbl tank</t>
  </si>
  <si>
    <t>16" Separator pkg</t>
  </si>
  <si>
    <t>14-17-79-16W5</t>
  </si>
  <si>
    <t>Sale of Redband (974) - July ROMS</t>
  </si>
  <si>
    <t>Sale of Redband (1344)</t>
  </si>
  <si>
    <t>Asset Recovery, working with the Well Servicing and Completions teams, negotiated the purchase of 8,864 sucker rods from Schlumberger in FSJ &amp; GP as they are closing their shops in those locations. Sucker rods were purchased at a 66.67% discount resulting in a cost savings of $729,043.60</t>
  </si>
  <si>
    <t>Fircroft (Canada) Limited is a staffing agency that provides Canadian Natural with field personnel in the form of Operators. Devon also utilized Fircroft (Canada) Limited for similar personnel positions. Canadian Natural made the decision to retain one (1) Operator previously on contract through Fircroft at Devon. Through negotiations Canadian Natural reduced the Operator’s rate by $127.90/day until their contract term end date (120 working days)</t>
  </si>
  <si>
    <t>Staffing Agency</t>
  </si>
  <si>
    <t>Fircroft (Canada) Limited</t>
  </si>
  <si>
    <t>Operator</t>
  </si>
  <si>
    <t>Conventional/Thermal Field Operations</t>
  </si>
  <si>
    <t>October Scrap Steel</t>
  </si>
  <si>
    <t>Week 47</t>
  </si>
  <si>
    <t>Separator and Flare Stack</t>
  </si>
  <si>
    <t>Edson/Meeks</t>
  </si>
  <si>
    <t>LG Oil &amp; Gas</t>
  </si>
  <si>
    <t>1 - 228 pumpjack</t>
  </si>
  <si>
    <t>2-31-36-17w4 yard</t>
  </si>
  <si>
    <t>Ampscot 640-305-168</t>
  </si>
  <si>
    <t>a-6-A/94-A-14</t>
  </si>
  <si>
    <t>16-25-755-6w6</t>
  </si>
  <si>
    <t>Ampscot 912-365-192</t>
  </si>
  <si>
    <t>a-87-I/94-A-11</t>
  </si>
  <si>
    <t>4-36-76-9w6</t>
  </si>
  <si>
    <t>d-95-I/94-A-11</t>
  </si>
  <si>
    <t>10-4-76-6w6</t>
  </si>
  <si>
    <t>Line heater 1.0 MM</t>
  </si>
  <si>
    <t>Stock - Priority Projects</t>
  </si>
  <si>
    <t>TEG unit</t>
  </si>
  <si>
    <t>6-7-22-12w4</t>
  </si>
  <si>
    <t>12-23-18-10w4</t>
  </si>
  <si>
    <t>12' x 20' building</t>
  </si>
  <si>
    <t>13-32-81-20w4</t>
  </si>
  <si>
    <t>5-32-68-4w4</t>
  </si>
  <si>
    <t>Booster Pump building</t>
  </si>
  <si>
    <t xml:space="preserve">LaCorey - Joslyn </t>
  </si>
  <si>
    <t>Source Water building</t>
  </si>
  <si>
    <t>Cooling Building</t>
  </si>
  <si>
    <t>Chem Inj building</t>
  </si>
  <si>
    <t>Barrel dock</t>
  </si>
  <si>
    <t>Fuel tank</t>
  </si>
  <si>
    <t>Dacro</t>
  </si>
  <si>
    <t>11 steel plates</t>
  </si>
  <si>
    <t>Dacro Yard - Edmtn</t>
  </si>
  <si>
    <t>Week 48</t>
  </si>
  <si>
    <t>CTR0009236</t>
  </si>
  <si>
    <t>177.8mm TN55TH TSH-XP Thermal Liner</t>
  </si>
  <si>
    <t>Albian Enviro.</t>
  </si>
  <si>
    <t>12/0/2019</t>
  </si>
  <si>
    <t>Ledcor, North American, Thompson Bro, Primoris Willbros</t>
  </si>
  <si>
    <t xml:space="preserve">Mrs. T's Lake Inlet Construction </t>
  </si>
  <si>
    <t>3304 Compressor Unit 2398</t>
  </si>
  <si>
    <t>c-74-G/93-I-15</t>
  </si>
  <si>
    <t>ClearStream Energy Services LP</t>
  </si>
  <si>
    <t>CTR000611</t>
  </si>
  <si>
    <t>Industrial Scaffold Services LP.</t>
  </si>
  <si>
    <t>Scaffolding and Insulation</t>
  </si>
  <si>
    <t>ClearStream was selected as the Mechanical Services provider for the Pine River Gas Plant Turnaround.  2 camps were utilized for the TA - 1 on site and the other in Chetwynd BC with transportation being provided by SNRI from Chetwynd.  As per BC labour laws, if employees are required to meet at a location (Chetwynd) and be transported to a remote work site they are to be paid straight time for travel.  The trip to site was an hour each way.  ClearStream agreed to only invoice SNRI the base rates (employee wages) for travel time with no extra burdens, markups etc.  Example:  2 hours travel for the Construction Superintendent was invoiced at $150, instead of $217.88 (hourly rate of $108.94 x 2 hours).  
Total savings for all workers receiving transportation from Chetwynd Camp was $53,014.16.
Supervisor Truck rates negotiated down from $171/day to $80/day for a total savings of $36,127.00 (billed 397 times)
4x4 Crewcab 1 ton rates negotiated down from $198/day to $100/day for a total savings of $686 (billed 7 times)
The charge for a Tool Crib (100 Workers) was waived.  Rate was $18,900/month over 4 months.  Total savings of $75,600.
Overall savings is $53,014.16 + $36,127 + $686+ $75,600 = $165,427.16</t>
  </si>
  <si>
    <t>Industrial Scaffolding was the vendor selected to perform scaffolding and insulation services for Pine River TA.  Industrial's straight time, overtime and double time rates were negotiated down for all positions.  Night shift premiums were also negotiated down from $6,00/hour to $4.00/hour.
For Example:  After negotiations we realized the following savings for the Scaffolding Daytime Journeyman rate:
Straight time: $3.55/hour decrease x 5503 hours = $19,535.65 savings
Overtime: $8.50/hour decrease x 2634 hours = $22,389.00 savings
Doubletime: $13.45/hour decrease x 3113 hours = $41,869.85 savings.
The rate reductions varied for each position.  Industrial had the following positions performing work at site from July 11 to December 1  : General Foreman, Foreman, Journeyman, Apprentice 4, Apprentice 3, Apprentice 2, Office Admin.
Scaffolding Total Manhours:
Straight Time: 11746.5 Dayshift - 2520 Nightshift
Overtime: 5579.5 Dayshift - 1242 Nightshift
Doubletime: 6483.5 Dayshift - 1592 Nightshift
Scaffolding Savings: $211,151.29
Insulation Total Manhours:
Straight Time: 5934 Dayshift - 1028 Nightshift
Overtime: 3138 Dayshift - 506 Nightshift
Doubletime: 3913 Dayshift - 683 Nightshift
Insulation Savings: $124,857.66
Total Scaffolding and Insulation = $211,151.29 + $124,857.66 = $336,008.95</t>
  </si>
  <si>
    <t xml:space="preserve">o Edmonton Valve &amp; Fitting Inc. previously provided Devon with the Swagelock brand of pipe fittings.  Canadian Natural purchases its Swagelock pipe fittings through Fort McMurray Valve &amp; Fitting Ltd., which is an affiliate company to Edmonton Valve &amp; Fitting Inc.  The commercial review indicates that CNRL receives better pricing on its Swagelock fittings through Fort McMurray Valve &amp; Fitting Ltd.  Based on Devon’s 2018 activity levels of its Swagelock fitting requirements at Jackfish, and Canadian Natural’s current pricing cost savings are estimated to be $6000/year. </t>
  </si>
  <si>
    <t>Edmonton Valve &amp; Fitting Inc</t>
  </si>
  <si>
    <t>Valves &amp; Fittings</t>
  </si>
  <si>
    <t>CW2245319</t>
  </si>
  <si>
    <t>Abacus Datagrphics Ltd.</t>
  </si>
  <si>
    <t>Oil &amp; gas mapping</t>
  </si>
  <si>
    <t xml:space="preserve">• Abacus Datagraphics LTD. provides one call management for oil and gas mapping to Canadian Natural, and to its former Devon properties.  The commercial review has indicated that Canadian Natural receives a ~20.6% lower rate than Devon previously did.  Based on Devon’s annual spend in 2018, cost savings are calculated as:
o $38,000 (annual spend) x ~20.6% (reduced rate) = $7,828/year. 
</t>
  </si>
  <si>
    <t>CW2238818, CW2238540</t>
  </si>
  <si>
    <t>CTR009246</t>
  </si>
  <si>
    <t>Sale of Redband (1264 joints)</t>
  </si>
  <si>
    <t>Wabasca/Pelican Lake/Brintnell</t>
  </si>
  <si>
    <t>Week 49</t>
  </si>
  <si>
    <t>LMK001, LMK002</t>
  </si>
  <si>
    <t>Consignment Sales for November</t>
  </si>
  <si>
    <t>Lenmark Yard Nisku</t>
  </si>
  <si>
    <t xml:space="preserve">Conv </t>
  </si>
  <si>
    <t>CTR009713</t>
  </si>
  <si>
    <t>Rife Resources</t>
  </si>
  <si>
    <t>10 - Control valves</t>
  </si>
  <si>
    <t>CTR009753</t>
  </si>
  <si>
    <t>Ralf Wollmann Consutling</t>
  </si>
  <si>
    <t>4 - freezers</t>
  </si>
  <si>
    <t>N. Brintnell Camp</t>
  </si>
  <si>
    <t>Blake Cancowny</t>
  </si>
  <si>
    <t>6 - 400 bbl tanks</t>
  </si>
  <si>
    <t>Knopcik yard</t>
  </si>
  <si>
    <t xml:space="preserve">Devon Line Pipe (406.4mm x 9.5mm, 2,268m) </t>
  </si>
  <si>
    <t>Jackfish (14-9-75-6W4)</t>
  </si>
  <si>
    <t xml:space="preserve">Devon Line Pipe (508mm x 11.1mm, 2,286m) </t>
  </si>
  <si>
    <t>Line Pipe (88.9mm x 4.0mm, 40m, UBRA)</t>
  </si>
  <si>
    <t>Ferrier (09-16-039-07W5)</t>
  </si>
  <si>
    <t>Halo</t>
  </si>
  <si>
    <t>no</t>
  </si>
  <si>
    <t>Halo Ventures</t>
  </si>
  <si>
    <t>808534
CTR 1912</t>
  </si>
  <si>
    <t>Western Field Operations</t>
  </si>
  <si>
    <t>Liquid Edge, Westma, H2Oil, Nordic Energy, Rolson, High Gear, Clean Harbors, Fluid Pro, Energetic</t>
  </si>
  <si>
    <t>Energetic, Tempest, RBS</t>
  </si>
  <si>
    <t>817612-3
813777-5
818236-4</t>
  </si>
  <si>
    <t>Horizon Sulphur Block</t>
  </si>
  <si>
    <t>$8,448,000 (over three years)</t>
  </si>
  <si>
    <t>$30,857.04 (over three years)</t>
  </si>
  <si>
    <t>cost savings</t>
  </si>
  <si>
    <t>Conducted an RFP and the incumbent (Tervita) can in with a discounted truck rate, allowing for savings to be realized and continuity of service to continue</t>
  </si>
  <si>
    <t>Horizon - operations</t>
  </si>
  <si>
    <t>CTR004746</t>
  </si>
  <si>
    <t>Dorian Sinclair and Candice MacLean</t>
  </si>
  <si>
    <t>Cascade Energy; Star West Trucking, H.Christianson Trucking</t>
  </si>
  <si>
    <t>RFP 134 for Western Field Operations went to market and included the new FSC formula. The implementation of the FSC helped with the vendors reducing their base rates recognizing $116,137.98 annually over a 2 year contract totalling $232,275.96.</t>
  </si>
  <si>
    <t>Week 50</t>
  </si>
  <si>
    <t>Guest Controls (2001) Ltd</t>
  </si>
  <si>
    <t>Guest Controls (2001) LTD. provides mechanical &amp; repair services to burners at Canadian Natural facilities, including its former Devon facilities. The commercial review indicated that Devon received a 6% discount on labour rates, and an 8.64% discount on vehicle rates compared to Canadian Natural.  Guest Controls have agreed to honor Devon’s previous labour and vehicle rates resulting in an average invoice discount of 5.064%.  Based on Canadian Natural’s first 6 months spend to Guest Controls, cost savings are calculated as: $556,025.50/year x 5.064% = $28,157.13</t>
  </si>
  <si>
    <t>Conventional/Thermal</t>
  </si>
  <si>
    <t>Garda Canada Security Corp</t>
  </si>
  <si>
    <t>Security Services</t>
  </si>
  <si>
    <t xml:space="preserve">Garda Canada Security Corp. provides security guards to the former Devon Jackfish properties.  After reviewing the current Garda rates to Xpera Risk Mitigation &amp; Investigation LP, which was Canadian Natural’s security provider at Kirby North and South, the commercial review revealed that it is more advantageous to utilize Garda as the single provider of security services at CNRL’s Kirby North &amp; South, and Jackfish sites.  $839,750 in cost savings and avoidance were calculated based on: 1) Base rate per security guard with Garda is lower than Xpera by $437.92/week. Cost savings calculated as ($437.92/week x 15 guards x 52 weeks/year = $341,578)
2) Garda will need to train nine (9) less security guards resulting in net cost savings of $30,172.
3) Garda will not require Canadian Natural flights to and from site resulting in cost avoidance calculated as (15 guards x $600/flight/week x 52 weeks/year = $468,000/year)
</t>
  </si>
  <si>
    <t>CTR009710</t>
  </si>
  <si>
    <t>Sale of 88.9mm Redband (3298 joints)</t>
  </si>
  <si>
    <t>Tuboscope Lloydminster</t>
  </si>
  <si>
    <t>2019 December</t>
  </si>
  <si>
    <t>Note - Added Feb 27 as counted in 2019 year</t>
  </si>
  <si>
    <t>compression</t>
  </si>
  <si>
    <t>OCTG + Redband</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</si>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</sst>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409]d\-mmm\-yy;@"/>
    <numFmt numFmtId="167" formatCode="_(&quot;$&quot;* #,##0_);_(&quot;$&quot;* \(#,##0\);_(&quot;$&quot;* &quot;-&quot;??_);_(@_)"/>
    <numFmt numFmtId="168" formatCode="_-&quot;$&quot;* #,##0.00_-;\-&quot;$&quot;* #,##0.00_-;_-&quot;$&quot;* &quot;-&quot;??_-;_-@_-"/>
    <numFmt numFmtId="169" formatCode="_-* #,##0.00_-;\-* #,##0.00_-;_-* &quot;-&quot;??_-;_-@_-"/>
    <numFmt numFmtId="170" formatCode="[$-C0C]General"/>
    <numFmt numFmtId="171" formatCode="0.0000"/>
    <numFmt numFmtId="172" formatCode="_ * #,##0.00_)\ &quot;$&quot;_ ;_ * \(#,##0.00\)\ &quot;$&quot;_ ;_ * &quot;-&quot;??_)\ &quot;$&quot;_ ;_ @_ "/>
    <numFmt numFmtId="173" formatCode="General_)"/>
    <numFmt numFmtId="174" formatCode="[$-409]d\-mmm;@"/>
  </numFmts>
  <fonts count="97">
    <font>
      <sz val="11"/>
      <color theme="1"/>
      <name val="Calibri"/>
      <family val="2"/>
      <scheme val="minor"/>
    </font>
    <font>
      <sz val="11"/>
      <color theme="1"/>
      <name val="Calibri"/>
      <family val="2"/>
      <scheme val="minor"/>
    </font>
    <font>
      <sz val="11"/>
      <color rgb="FFFF0000"/>
      <name val="Calibri"/>
      <family val="2"/>
      <scheme val="minor"/>
    </font>
    <font>
      <sz val="8"/>
      <color theme="1"/>
      <name val="Calibri"/>
      <family val="2"/>
      <scheme val="minor"/>
    </font>
    <font>
      <sz val="8"/>
      <color rgb="FFFF0000"/>
      <name val="Calibri"/>
      <family val="2"/>
      <scheme val="minor"/>
    </font>
    <font>
      <b/>
      <sz val="11"/>
      <color rgb="FFFF0000"/>
      <name val="Calibri"/>
      <family val="2"/>
      <scheme val="minor"/>
    </font>
    <font>
      <sz val="8"/>
      <name val="Calibri"/>
      <family val="2"/>
      <scheme val="minor"/>
    </font>
    <font>
      <b/>
      <sz val="8"/>
      <color theme="1"/>
      <name val="Calibri"/>
      <family val="2"/>
      <scheme val="minor"/>
    </font>
    <font>
      <b/>
      <sz val="8"/>
      <color theme="0"/>
      <name val="Calibri"/>
      <family val="2"/>
      <scheme val="minor"/>
    </font>
    <font>
      <b/>
      <sz val="8"/>
      <color rgb="FFFF0000"/>
      <name val="Calibri"/>
      <family val="2"/>
      <scheme val="minor"/>
    </font>
    <font>
      <b/>
      <sz val="8"/>
      <color rgb="FF0000FF"/>
      <name val="Calibri"/>
      <family val="2"/>
      <scheme val="minor"/>
    </font>
    <font>
      <b/>
      <sz val="16"/>
      <color rgb="FFFF0000"/>
      <name val="Calibri"/>
      <family val="2"/>
      <scheme val="minor"/>
    </font>
    <font>
      <sz val="8"/>
      <color theme="0"/>
      <name val="Calibri"/>
      <family val="2"/>
      <scheme val="minor"/>
    </font>
    <font>
      <b/>
      <sz val="10"/>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Tahoma"/>
      <family val="2"/>
    </font>
    <font>
      <sz val="10"/>
      <color theme="1"/>
      <name val="Times New Roman"/>
      <family val="2"/>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indexed="12"/>
      <name val="Arial"/>
      <family val="2"/>
    </font>
    <font>
      <sz val="10"/>
      <color indexed="14"/>
      <name val="Arial"/>
      <family val="2"/>
    </font>
    <font>
      <sz val="10"/>
      <color rgb="FF000000"/>
      <name val="Times New Roman"/>
      <family val="1"/>
    </font>
    <font>
      <sz val="10"/>
      <color theme="1"/>
      <name val="Arial1"/>
    </font>
    <font>
      <sz val="12"/>
      <color rgb="FF9C6500"/>
      <name val="Bookman Old Style"/>
      <family val="2"/>
    </font>
    <font>
      <sz val="12"/>
      <color theme="1"/>
      <name val="Bookman Old Style"/>
      <family val="2"/>
    </font>
    <font>
      <u/>
      <sz val="11"/>
      <color theme="10"/>
      <name val="Calibri"/>
      <family val="2"/>
      <scheme val="minor"/>
    </font>
    <font>
      <sz val="11"/>
      <color indexed="8"/>
      <name val="Calibri"/>
      <family val="2"/>
    </font>
    <font>
      <sz val="10"/>
      <name val="Arial Narrow"/>
      <family val="2"/>
    </font>
    <font>
      <u/>
      <sz val="10"/>
      <color indexed="12"/>
      <name val="Arial"/>
      <family val="2"/>
    </font>
    <font>
      <sz val="10"/>
      <color indexed="8"/>
      <name val="Arial"/>
      <family val="2"/>
    </font>
    <font>
      <sz val="12"/>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1"/>
      <name val="Calibri"/>
      <family val="2"/>
    </font>
    <font>
      <b/>
      <sz val="12"/>
      <color indexed="12"/>
      <name val="Arial"/>
      <family val="2"/>
    </font>
    <font>
      <sz val="18"/>
      <color theme="3"/>
      <name val="Cambria"/>
      <family val="2"/>
      <scheme val="major"/>
    </font>
    <font>
      <sz val="10"/>
      <name val="MS Sans Serif"/>
      <family val="2"/>
    </font>
    <font>
      <u/>
      <sz val="12"/>
      <color indexed="12"/>
      <name val="Arial Narrow"/>
      <family val="2"/>
    </font>
    <font>
      <u/>
      <sz val="10"/>
      <color indexed="12"/>
      <name val="MS Sans Serif"/>
      <family val="2"/>
    </font>
    <font>
      <sz val="12"/>
      <name val="Arial Narrow"/>
      <family val="2"/>
    </font>
    <font>
      <sz val="10"/>
      <name val="Courier"/>
      <family val="3"/>
    </font>
    <font>
      <b/>
      <sz val="16"/>
      <color theme="1"/>
      <name val="Calibri"/>
      <family val="2"/>
      <scheme val="minor"/>
    </font>
    <font>
      <sz val="11"/>
      <name val="Calibri"/>
      <family val="2"/>
      <scheme val="minor"/>
    </font>
    <font>
      <b/>
      <sz val="8"/>
      <name val="Calibri"/>
      <family val="2"/>
      <scheme val="minor"/>
    </font>
    <font>
      <b/>
      <sz val="8"/>
      <color rgb="FF7030A0"/>
      <name val="Calibri"/>
      <family val="2"/>
      <scheme val="minor"/>
    </font>
    <font>
      <b/>
      <sz val="8"/>
      <color rgb="FFFF6600"/>
      <name val="Calibri"/>
      <family val="2"/>
      <scheme val="minor"/>
    </font>
    <font>
      <sz val="10"/>
      <color theme="1"/>
      <name val="Calibri"/>
      <family val="2"/>
      <scheme val="minor"/>
    </font>
    <font>
      <b/>
      <sz val="24"/>
      <color theme="1"/>
      <name val="Calibri"/>
      <family val="2"/>
      <scheme val="minor"/>
    </font>
    <font>
      <b/>
      <sz val="12"/>
      <color theme="1"/>
      <name val="Calibri"/>
      <family val="2"/>
      <scheme val="minor"/>
    </font>
    <font>
      <b/>
      <u val="doubleAccounting"/>
      <sz val="12"/>
      <color theme="1"/>
      <name val="Calibri"/>
      <family val="2"/>
      <scheme val="minor"/>
    </font>
    <font>
      <sz val="10"/>
      <name val="Arial"/>
      <family val="2"/>
    </font>
    <font>
      <u/>
      <sz val="7.5"/>
      <color indexed="12"/>
      <name val="Arial"/>
      <family val="2"/>
    </font>
    <font>
      <u/>
      <sz val="11"/>
      <color theme="10"/>
      <name val="Calibri"/>
      <family val="2"/>
    </font>
    <font>
      <sz val="11"/>
      <color rgb="FF000000"/>
      <name val="Calibri"/>
      <family val="2"/>
    </font>
    <font>
      <sz val="10"/>
      <name val="Calibri"/>
      <family val="2"/>
      <scheme val="minor"/>
    </font>
    <font>
      <sz val="6"/>
      <color theme="1"/>
      <name val="Calibri"/>
      <family val="2"/>
      <scheme val="minor"/>
    </font>
    <font>
      <sz val="8"/>
      <color rgb="FF000000"/>
      <name val="Calibri"/>
      <family val="2"/>
      <scheme val="minor"/>
    </font>
    <font>
      <sz val="11"/>
      <color rgb="FF1F497D"/>
      <name val="Calibri"/>
      <family val="2"/>
      <scheme val="minor"/>
    </font>
    <font>
      <u/>
      <sz val="8"/>
      <color theme="1"/>
      <name val="Calibri"/>
      <family val="2"/>
      <scheme val="minor"/>
    </font>
    <font>
      <sz val="11"/>
      <color theme="1"/>
      <name val="Calibri"/>
      <family val="2"/>
      <scheme val="minor"/>
    </font>
    <font>
      <sz val="11"/>
      <color theme="1"/>
      <name val="Calibri"/>
      <family val="2"/>
      <scheme val="minor"/>
    </font>
    <font>
      <b/>
      <u val="doubleAccounting"/>
      <sz val="11"/>
      <color theme="1"/>
      <name val="Calibri"/>
      <family val="2"/>
      <scheme val="minor"/>
    </font>
    <font>
      <sz val="14"/>
      <color rgb="FF222222"/>
      <name val="Arial"/>
      <family val="2"/>
    </font>
    <font>
      <sz val="11"/>
      <color theme="1"/>
      <name val="Calibri"/>
      <family val="2"/>
      <scheme val="minor"/>
    </font>
    <font>
      <sz val="8"/>
      <name val="Times New Roman"/>
      <family val="1"/>
    </font>
    <font>
      <i/>
      <sz val="11"/>
      <color theme="1"/>
      <name val="Calibri"/>
      <family val="2"/>
      <scheme val="minor"/>
    </font>
  </fonts>
  <fills count="69">
    <fill>
      <patternFill patternType="none"/>
    </fill>
    <fill>
      <patternFill patternType="gray125"/>
    </fill>
    <fill>
      <patternFill patternType="solid">
        <fgColor theme="6" tint="0.39997558519241921"/>
        <bgColor indexed="64"/>
      </patternFill>
    </fill>
    <fill>
      <patternFill patternType="solid">
        <fgColor theme="6" tint="0.79998168889431442"/>
        <bgColor indexed="64"/>
      </patternFill>
    </fill>
    <fill>
      <patternFill patternType="solid">
        <fgColor theme="3"/>
        <bgColor indexed="64"/>
      </patternFill>
    </fill>
    <fill>
      <patternFill patternType="solid">
        <fgColor rgb="FF00206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63"/>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s>
  <borders count="4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auto="1"/>
      </bottom>
      <diagonal/>
    </border>
    <border>
      <left/>
      <right style="thick">
        <color auto="1"/>
      </right>
      <top/>
      <bottom/>
      <diagonal/>
    </border>
    <border>
      <left/>
      <right style="thin">
        <color indexed="64"/>
      </right>
      <top style="thin">
        <color indexed="64"/>
      </top>
      <bottom style="thin">
        <color auto="1"/>
      </bottom>
      <diagonal/>
    </border>
    <border>
      <left style="thin">
        <color indexed="64"/>
      </left>
      <right style="thick">
        <color auto="1"/>
      </right>
      <top style="thin">
        <color indexed="64"/>
      </top>
      <bottom style="thin">
        <color auto="1"/>
      </bottom>
      <diagonal/>
    </border>
    <border>
      <left/>
      <right style="thick">
        <color auto="1"/>
      </right>
      <top/>
      <bottom style="thin">
        <color indexed="64"/>
      </bottom>
      <diagonal/>
    </border>
    <border>
      <left style="thin">
        <color rgb="FF0070C0"/>
      </left>
      <right style="thin">
        <color rgb="FF0070C0"/>
      </right>
      <top style="thin">
        <color rgb="FF0070C0"/>
      </top>
      <bottom style="thin">
        <color rgb="FF0070C0"/>
      </bottom>
      <diagonal/>
    </border>
    <border>
      <left/>
      <right/>
      <top style="thin">
        <color rgb="FF0070C0"/>
      </top>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auto="1"/>
      </bottom>
      <diagonal/>
    </border>
    <border>
      <left/>
      <right style="thin">
        <color indexed="64"/>
      </right>
      <top/>
      <bottom style="thin">
        <color auto="1"/>
      </bottom>
      <diagonal/>
    </border>
    <border>
      <left style="thick">
        <color auto="1"/>
      </left>
      <right style="thin">
        <color indexed="64"/>
      </right>
      <top style="thin">
        <color indexed="64"/>
      </top>
      <bottom style="medium">
        <color indexed="64"/>
      </bottom>
      <diagonal/>
    </border>
    <border>
      <left style="thin">
        <color rgb="FF0070C0"/>
      </left>
      <right style="thin">
        <color rgb="FF0070C0"/>
      </right>
      <top/>
      <bottom style="thin">
        <color rgb="FF0070C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rgb="FF0070C0"/>
      </left>
      <right style="thin">
        <color rgb="FF0070C0"/>
      </right>
      <top style="thin">
        <color rgb="FF0070C0"/>
      </top>
      <bottom/>
      <diagonal/>
    </border>
    <border>
      <left/>
      <right/>
      <top/>
      <bottom style="thin">
        <color rgb="FF0070C0"/>
      </bottom>
      <diagonal/>
    </border>
  </borders>
  <cellStyleXfs count="55184">
    <xf numFmtId="0" fontId="0" fillId="0" borderId="0"/>
    <xf numFmtId="44" fontId="1" fillId="0" borderId="0" applyFont="0" applyFill="0" applyBorder="0" applyAlignment="0" applyProtection="0"/>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10"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1" fillId="13" borderId="13" applyNumberFormat="0" applyAlignment="0" applyProtection="0"/>
    <xf numFmtId="0" fontId="22" fillId="14" borderId="14" applyNumberFormat="0" applyAlignment="0" applyProtection="0"/>
    <xf numFmtId="0" fontId="23" fillId="14" borderId="13" applyNumberFormat="0" applyAlignment="0" applyProtection="0"/>
    <xf numFmtId="0" fontId="24" fillId="0" borderId="15" applyNumberFormat="0" applyFill="0" applyAlignment="0" applyProtection="0"/>
    <xf numFmtId="0" fontId="25" fillId="15" borderId="16" applyNumberFormat="0" applyAlignment="0" applyProtection="0"/>
    <xf numFmtId="0" fontId="2" fillId="0" borderId="0" applyNumberFormat="0" applyFill="0" applyBorder="0" applyAlignment="0" applyProtection="0"/>
    <xf numFmtId="0" fontId="1" fillId="16" borderId="17" applyNumberFormat="0" applyFont="0" applyAlignment="0" applyProtection="0"/>
    <xf numFmtId="0" fontId="26" fillId="0" borderId="0" applyNumberFormat="0" applyFill="0" applyBorder="0" applyAlignment="0" applyProtection="0"/>
    <xf numFmtId="0" fontId="27" fillId="0" borderId="18" applyNumberFormat="0" applyFill="0" applyAlignment="0" applyProtection="0"/>
    <xf numFmtId="0" fontId="2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40" borderId="0" applyNumberFormat="0" applyBorder="0" applyAlignment="0" applyProtection="0"/>
    <xf numFmtId="0" fontId="29" fillId="0" borderId="0"/>
    <xf numFmtId="44" fontId="1" fillId="0" borderId="0" applyFont="0" applyFill="0" applyBorder="0" applyAlignment="0" applyProtection="0"/>
    <xf numFmtId="0" fontId="1" fillId="0" borderId="0"/>
    <xf numFmtId="9" fontId="29" fillId="0" borderId="0" applyFont="0" applyFill="0" applyBorder="0" applyAlignment="0" applyProtection="0"/>
    <xf numFmtId="0" fontId="30" fillId="0" borderId="0"/>
    <xf numFmtId="0" fontId="30" fillId="0" borderId="0"/>
    <xf numFmtId="44" fontId="1" fillId="0" borderId="0" applyFont="0" applyFill="0" applyBorder="0" applyAlignment="0" applyProtection="0"/>
    <xf numFmtId="0" fontId="30" fillId="0" borderId="0"/>
    <xf numFmtId="0" fontId="1"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168" fontId="1" fillId="0" borderId="0" applyFont="0" applyFill="0" applyBorder="0" applyAlignment="0" applyProtection="0"/>
    <xf numFmtId="169" fontId="1"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9" fillId="0" borderId="0"/>
    <xf numFmtId="44" fontId="1" fillId="0" borderId="0" applyFont="0" applyFill="0" applyBorder="0" applyAlignment="0" applyProtection="0"/>
    <xf numFmtId="0" fontId="1" fillId="16" borderId="17" applyNumberFormat="0" applyFont="0" applyAlignment="0" applyProtection="0"/>
    <xf numFmtId="0" fontId="31" fillId="0" borderId="0"/>
    <xf numFmtId="44" fontId="31" fillId="0" borderId="0" applyFont="0" applyFill="0" applyBorder="0" applyAlignment="0" applyProtection="0"/>
    <xf numFmtId="0" fontId="31" fillId="0" borderId="0"/>
    <xf numFmtId="0" fontId="32" fillId="0" borderId="10" applyNumberFormat="0" applyFill="0" applyAlignment="0" applyProtection="0"/>
    <xf numFmtId="0" fontId="33" fillId="0" borderId="11" applyNumberFormat="0" applyFill="0" applyAlignment="0" applyProtection="0"/>
    <xf numFmtId="0" fontId="34" fillId="0" borderId="12" applyNumberFormat="0" applyFill="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13" applyNumberFormat="0" applyAlignment="0" applyProtection="0"/>
    <xf numFmtId="0" fontId="39" fillId="14" borderId="14" applyNumberFormat="0" applyAlignment="0" applyProtection="0"/>
    <xf numFmtId="0" fontId="40" fillId="14" borderId="13" applyNumberFormat="0" applyAlignment="0" applyProtection="0"/>
    <xf numFmtId="0" fontId="41" fillId="0" borderId="15" applyNumberFormat="0" applyFill="0" applyAlignment="0" applyProtection="0"/>
    <xf numFmtId="0" fontId="42" fillId="15" borderId="16" applyNumberFormat="0" applyAlignment="0" applyProtection="0"/>
    <xf numFmtId="0" fontId="43" fillId="0" borderId="0" applyNumberFormat="0" applyFill="0" applyBorder="0" applyAlignment="0" applyProtection="0"/>
    <xf numFmtId="0" fontId="31" fillId="16" borderId="17" applyNumberFormat="0" applyFont="0" applyAlignment="0" applyProtection="0"/>
    <xf numFmtId="0" fontId="44" fillId="0" borderId="0" applyNumberFormat="0" applyFill="0" applyBorder="0" applyAlignment="0" applyProtection="0"/>
    <xf numFmtId="0" fontId="45" fillId="0" borderId="18" applyNumberFormat="0" applyFill="0" applyAlignment="0" applyProtection="0"/>
    <xf numFmtId="0" fontId="46"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46" fillId="40" borderId="0" applyNumberFormat="0" applyBorder="0" applyAlignment="0" applyProtection="0"/>
    <xf numFmtId="0" fontId="1" fillId="0" borderId="0"/>
    <xf numFmtId="0" fontId="1" fillId="0" borderId="0"/>
    <xf numFmtId="0" fontId="29" fillId="0" borderId="0"/>
    <xf numFmtId="0" fontId="31" fillId="0" borderId="0"/>
    <xf numFmtId="9" fontId="29" fillId="0" borderId="0" applyFont="0" applyFill="0" applyBorder="0" applyAlignment="0" applyProtection="0"/>
    <xf numFmtId="0" fontId="29" fillId="0" borderId="0"/>
    <xf numFmtId="0" fontId="47" fillId="0" borderId="0"/>
    <xf numFmtId="0" fontId="47" fillId="0" borderId="0"/>
    <xf numFmtId="0" fontId="47" fillId="0" borderId="0"/>
    <xf numFmtId="43" fontId="29" fillId="0" borderId="0" applyFont="0" applyFill="0" applyBorder="0" applyAlignment="0" applyProtection="0"/>
    <xf numFmtId="0" fontId="29" fillId="0" borderId="7"/>
    <xf numFmtId="0" fontId="1" fillId="0" borderId="0"/>
    <xf numFmtId="0" fontId="29" fillId="0" borderId="7"/>
    <xf numFmtId="0" fontId="29" fillId="0" borderId="7"/>
    <xf numFmtId="0" fontId="29" fillId="0" borderId="7"/>
    <xf numFmtId="0" fontId="29" fillId="0" borderId="7"/>
    <xf numFmtId="0" fontId="48" fillId="0" borderId="0"/>
    <xf numFmtId="0" fontId="1" fillId="16" borderId="17" applyNumberFormat="0" applyFont="0" applyAlignment="0" applyProtection="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44"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168" fontId="1" fillId="0" borderId="0" applyFont="0" applyFill="0" applyBorder="0" applyAlignment="0" applyProtection="0"/>
    <xf numFmtId="0" fontId="48" fillId="0" borderId="0"/>
    <xf numFmtId="0" fontId="29" fillId="0" borderId="0"/>
    <xf numFmtId="0" fontId="29" fillId="0" borderId="0"/>
    <xf numFmtId="0" fontId="47" fillId="0" borderId="0"/>
    <xf numFmtId="0" fontId="47" fillId="0" borderId="0"/>
    <xf numFmtId="43" fontId="29" fillId="0" borderId="0" applyFont="0" applyFill="0" applyBorder="0" applyAlignment="0" applyProtection="0"/>
    <xf numFmtId="43" fontId="29" fillId="0" borderId="0" applyFont="0" applyFill="0" applyBorder="0" applyAlignment="0" applyProtection="0"/>
    <xf numFmtId="0" fontId="29" fillId="0" borderId="7"/>
    <xf numFmtId="0" fontId="29" fillId="0" borderId="7"/>
    <xf numFmtId="0" fontId="29" fillId="0" borderId="7"/>
    <xf numFmtId="0" fontId="29" fillId="0" borderId="7"/>
    <xf numFmtId="0" fontId="29" fillId="0" borderId="7"/>
    <xf numFmtId="0" fontId="29" fillId="0" borderId="0"/>
    <xf numFmtId="0" fontId="29" fillId="0" borderId="0"/>
    <xf numFmtId="0" fontId="29" fillId="0" borderId="0"/>
    <xf numFmtId="0" fontId="48" fillId="0" borderId="0"/>
    <xf numFmtId="0" fontId="1" fillId="0" borderId="0"/>
    <xf numFmtId="0" fontId="29" fillId="0" borderId="7"/>
    <xf numFmtId="0" fontId="29" fillId="0" borderId="7"/>
    <xf numFmtId="0" fontId="29" fillId="0" borderId="7"/>
    <xf numFmtId="0" fontId="29" fillId="0" borderId="7"/>
    <xf numFmtId="43" fontId="29" fillId="0" borderId="0" applyFont="0" applyFill="0" applyBorder="0" applyAlignment="0" applyProtection="0"/>
    <xf numFmtId="0" fontId="29" fillId="0" borderId="7"/>
    <xf numFmtId="0" fontId="29" fillId="0" borderId="7"/>
    <xf numFmtId="0" fontId="29" fillId="0" borderId="7"/>
    <xf numFmtId="0" fontId="48" fillId="0" borderId="0"/>
    <xf numFmtId="0" fontId="49" fillId="0" borderId="0"/>
    <xf numFmtId="0" fontId="29" fillId="0" borderId="0"/>
    <xf numFmtId="0" fontId="29" fillId="0" borderId="0"/>
    <xf numFmtId="0" fontId="48" fillId="0" borderId="0"/>
    <xf numFmtId="0" fontId="48" fillId="0" borderId="0"/>
    <xf numFmtId="0" fontId="29" fillId="0" borderId="0"/>
    <xf numFmtId="170" fontId="50" fillId="0" borderId="0"/>
    <xf numFmtId="0" fontId="29" fillId="0" borderId="0"/>
    <xf numFmtId="0" fontId="29" fillId="0" borderId="0"/>
    <xf numFmtId="0" fontId="29" fillId="0" borderId="0"/>
    <xf numFmtId="168" fontId="29" fillId="0" borderId="0" applyFont="0" applyFill="0" applyBorder="0" applyAlignment="0" applyProtection="0"/>
    <xf numFmtId="168" fontId="29" fillId="0" borderId="0" applyFont="0" applyFill="0" applyBorder="0" applyAlignment="0" applyProtection="0"/>
    <xf numFmtId="0" fontId="51" fillId="12"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1"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7" fillId="0" borderId="0"/>
    <xf numFmtId="0" fontId="47" fillId="0" borderId="0"/>
    <xf numFmtId="0" fontId="48" fillId="0" borderId="0"/>
    <xf numFmtId="0" fontId="48" fillId="0" borderId="0"/>
    <xf numFmtId="0" fontId="48" fillId="0" borderId="0"/>
    <xf numFmtId="0" fontId="48" fillId="0" borderId="0"/>
    <xf numFmtId="0" fontId="47" fillId="0" borderId="0"/>
    <xf numFmtId="0" fontId="29" fillId="0" borderId="0"/>
    <xf numFmtId="0" fontId="29" fillId="0" borderId="0"/>
    <xf numFmtId="0" fontId="48" fillId="0" borderId="0"/>
    <xf numFmtId="0" fontId="48" fillId="0" borderId="0"/>
    <xf numFmtId="0" fontId="48" fillId="0" borderId="0"/>
    <xf numFmtId="0" fontId="48" fillId="0" borderId="0"/>
    <xf numFmtId="0" fontId="29" fillId="0" borderId="0"/>
    <xf numFmtId="0" fontId="47" fillId="0" borderId="0"/>
    <xf numFmtId="0" fontId="47" fillId="0" borderId="0"/>
    <xf numFmtId="0" fontId="29" fillId="0" borderId="0"/>
    <xf numFmtId="0" fontId="29" fillId="0" borderId="0"/>
    <xf numFmtId="0" fontId="47" fillId="0" borderId="0"/>
    <xf numFmtId="0" fontId="47" fillId="0" borderId="0"/>
    <xf numFmtId="0" fontId="47"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0" fontId="1" fillId="0" borderId="0"/>
    <xf numFmtId="0" fontId="52"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1"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48" fillId="0" borderId="0"/>
    <xf numFmtId="0" fontId="29" fillId="0" borderId="0"/>
    <xf numFmtId="0" fontId="29" fillId="0" borderId="0"/>
    <xf numFmtId="0" fontId="1" fillId="0" borderId="0"/>
    <xf numFmtId="0" fontId="48" fillId="0" borderId="0"/>
    <xf numFmtId="0" fontId="1"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48" fillId="0" borderId="0"/>
    <xf numFmtId="0" fontId="1" fillId="0" borderId="0"/>
    <xf numFmtId="0" fontId="48" fillId="0" borderId="0"/>
    <xf numFmtId="0" fontId="1" fillId="0" borderId="0"/>
    <xf numFmtId="0" fontId="1" fillId="0" borderId="0"/>
    <xf numFmtId="0" fontId="48" fillId="0" borderId="0"/>
    <xf numFmtId="0" fontId="48" fillId="0" borderId="0"/>
    <xf numFmtId="0" fontId="48" fillId="0" borderId="0"/>
    <xf numFmtId="0" fontId="29" fillId="0" borderId="0"/>
    <xf numFmtId="0" fontId="48" fillId="0" borderId="0"/>
    <xf numFmtId="0" fontId="29" fillId="0" borderId="0"/>
    <xf numFmtId="0" fontId="29" fillId="0" borderId="0"/>
    <xf numFmtId="0" fontId="1" fillId="0" borderId="0"/>
    <xf numFmtId="0" fontId="1" fillId="0" borderId="0"/>
    <xf numFmtId="0" fontId="29" fillId="0" borderId="0"/>
    <xf numFmtId="0" fontId="1" fillId="0" borderId="0"/>
    <xf numFmtId="0" fontId="48" fillId="0" borderId="0"/>
    <xf numFmtId="0" fontId="29" fillId="0" borderId="0"/>
    <xf numFmtId="0" fontId="1" fillId="0" borderId="0"/>
    <xf numFmtId="0" fontId="1" fillId="0" borderId="0"/>
    <xf numFmtId="0" fontId="48" fillId="0" borderId="0"/>
    <xf numFmtId="0" fontId="29" fillId="0" borderId="0"/>
    <xf numFmtId="0" fontId="48" fillId="0" borderId="0"/>
    <xf numFmtId="0" fontId="1" fillId="0" borderId="0"/>
    <xf numFmtId="0" fontId="1" fillId="0" borderId="0"/>
    <xf numFmtId="0" fontId="48" fillId="0" borderId="0"/>
    <xf numFmtId="44" fontId="29" fillId="0" borderId="0" applyFont="0" applyFill="0" applyBorder="0" applyAlignment="0" applyProtection="0"/>
    <xf numFmtId="44" fontId="29" fillId="0" borderId="0" applyFont="0" applyFill="0" applyBorder="0" applyAlignment="0" applyProtection="0"/>
    <xf numFmtId="0" fontId="48" fillId="0" borderId="0"/>
    <xf numFmtId="0" fontId="29" fillId="0" borderId="0"/>
    <xf numFmtId="0" fontId="1" fillId="0" borderId="0"/>
    <xf numFmtId="0" fontId="1" fillId="0" borderId="0"/>
    <xf numFmtId="0" fontId="1" fillId="0" borderId="0"/>
    <xf numFmtId="0" fontId="1" fillId="0" borderId="0"/>
    <xf numFmtId="168" fontId="29" fillId="0" borderId="0" applyFont="0" applyFill="0" applyBorder="0" applyAlignment="0" applyProtection="0"/>
    <xf numFmtId="168" fontId="29" fillId="0" borderId="0" applyFont="0" applyFill="0" applyBorder="0" applyAlignment="0" applyProtection="0"/>
    <xf numFmtId="0" fontId="29" fillId="0" borderId="0"/>
    <xf numFmtId="0" fontId="29"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44" fontId="29" fillId="0" borderId="0" applyFont="0" applyFill="0" applyBorder="0" applyAlignment="0" applyProtection="0"/>
    <xf numFmtId="0" fontId="48" fillId="0" borderId="0"/>
    <xf numFmtId="0" fontId="48" fillId="0" borderId="0"/>
    <xf numFmtId="0" fontId="29" fillId="0" borderId="0"/>
    <xf numFmtId="0" fontId="48" fillId="0" borderId="0"/>
    <xf numFmtId="0" fontId="29" fillId="0" borderId="0"/>
    <xf numFmtId="0" fontId="29"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29" fillId="0" borderId="0"/>
    <xf numFmtId="0" fontId="29"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168" fontId="29" fillId="0" borderId="0" applyFont="0" applyFill="0" applyBorder="0" applyAlignment="0" applyProtection="0"/>
    <xf numFmtId="0" fontId="29" fillId="0" borderId="0"/>
    <xf numFmtId="0" fontId="29" fillId="0" borderId="0"/>
    <xf numFmtId="0" fontId="48" fillId="0" borderId="0"/>
    <xf numFmtId="0" fontId="1" fillId="0" borderId="0"/>
    <xf numFmtId="0" fontId="29" fillId="0" borderId="0"/>
    <xf numFmtId="0" fontId="48" fillId="0" borderId="0"/>
    <xf numFmtId="0" fontId="48" fillId="0" borderId="0"/>
    <xf numFmtId="0" fontId="48"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47" fillId="0" borderId="0"/>
    <xf numFmtId="0" fontId="29" fillId="0" borderId="0"/>
    <xf numFmtId="0" fontId="48" fillId="0" borderId="0"/>
    <xf numFmtId="0" fontId="29" fillId="0" borderId="0"/>
    <xf numFmtId="0" fontId="48" fillId="0" borderId="0"/>
    <xf numFmtId="0" fontId="48" fillId="0" borderId="0"/>
    <xf numFmtId="0" fontId="47" fillId="0" borderId="0"/>
    <xf numFmtId="0" fontId="29" fillId="0" borderId="0"/>
    <xf numFmtId="0" fontId="1" fillId="0" borderId="0"/>
    <xf numFmtId="0" fontId="48" fillId="0" borderId="0"/>
    <xf numFmtId="0" fontId="29" fillId="0" borderId="0"/>
    <xf numFmtId="0" fontId="1" fillId="0" borderId="0"/>
    <xf numFmtId="0" fontId="47" fillId="0" borderId="0"/>
    <xf numFmtId="0" fontId="48" fillId="0" borderId="0"/>
    <xf numFmtId="0" fontId="48" fillId="0" borderId="0"/>
    <xf numFmtId="0" fontId="1" fillId="0" borderId="0"/>
    <xf numFmtId="0" fontId="1" fillId="0" borderId="0"/>
    <xf numFmtId="0" fontId="48" fillId="0" borderId="0"/>
    <xf numFmtId="0" fontId="47" fillId="0" borderId="0"/>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0"/>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0"/>
    <xf numFmtId="9" fontId="29" fillId="0" borderId="0" applyFont="0" applyFill="0" applyBorder="0" applyAlignment="0" applyProtection="0"/>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31" fillId="0" borderId="0"/>
    <xf numFmtId="0" fontId="31" fillId="0" borderId="0"/>
    <xf numFmtId="44" fontId="31" fillId="0" borderId="0" applyFont="0" applyFill="0" applyBorder="0" applyAlignment="0" applyProtection="0"/>
    <xf numFmtId="0" fontId="37" fillId="12" borderId="0" applyNumberFormat="0" applyBorder="0" applyAlignment="0" applyProtection="0"/>
    <xf numFmtId="0" fontId="31" fillId="16" borderId="17" applyNumberFormat="0" applyFont="0" applyAlignment="0" applyProtection="0"/>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29" fillId="0" borderId="7"/>
    <xf numFmtId="0" fontId="53"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30" fillId="0" borderId="0"/>
    <xf numFmtId="0" fontId="30" fillId="0" borderId="0"/>
    <xf numFmtId="44" fontId="1" fillId="0" borderId="0" applyFont="0" applyFill="0" applyBorder="0" applyAlignment="0" applyProtection="0"/>
    <xf numFmtId="0" fontId="30" fillId="0" borderId="0"/>
    <xf numFmtId="0" fontId="1" fillId="0" borderId="0"/>
    <xf numFmtId="0" fontId="1" fillId="16" borderId="17"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9" fontId="29"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1" fillId="0" borderId="0"/>
    <xf numFmtId="9" fontId="1" fillId="0" borderId="0" applyFont="0" applyFill="0" applyBorder="0" applyAlignment="0" applyProtection="0"/>
    <xf numFmtId="0" fontId="1" fillId="16" borderId="17" applyNumberFormat="0" applyFont="0" applyAlignment="0" applyProtection="0"/>
    <xf numFmtId="0" fontId="1" fillId="0" borderId="0"/>
    <xf numFmtId="0" fontId="1" fillId="0" borderId="0"/>
    <xf numFmtId="0" fontId="1" fillId="0" borderId="0"/>
    <xf numFmtId="0" fontId="1" fillId="16" borderId="17" applyNumberFormat="0" applyFont="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54" fillId="0" borderId="0" applyFont="0" applyFill="0" applyBorder="0" applyAlignment="0" applyProtection="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29" fillId="0" borderId="0"/>
    <xf numFmtId="43"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29" fillId="0" borderId="0"/>
    <xf numFmtId="44" fontId="29" fillId="0" borderId="0"/>
    <xf numFmtId="44" fontId="29" fillId="0" borderId="0"/>
    <xf numFmtId="44" fontId="29" fillId="0" borderId="0"/>
    <xf numFmtId="44" fontId="29" fillId="0" borderId="0"/>
    <xf numFmtId="44" fontId="29" fillId="0" borderId="0"/>
    <xf numFmtId="44" fontId="55" fillId="0" borderId="0"/>
    <xf numFmtId="44" fontId="55" fillId="0" borderId="0"/>
    <xf numFmtId="44" fontId="55" fillId="0" borderId="0"/>
    <xf numFmtId="44" fontId="55" fillId="0" borderId="0"/>
    <xf numFmtId="44" fontId="1" fillId="0" borderId="0"/>
    <xf numFmtId="44" fontId="29" fillId="0" borderId="0"/>
    <xf numFmtId="44" fontId="29" fillId="0" borderId="0"/>
    <xf numFmtId="44" fontId="1" fillId="0" borderId="0"/>
    <xf numFmtId="44" fontId="1" fillId="0" borderId="0"/>
    <xf numFmtId="44" fontId="29" fillId="0" borderId="0"/>
    <xf numFmtId="44" fontId="55" fillId="0" borderId="0"/>
    <xf numFmtId="44" fontId="55" fillId="0" borderId="0"/>
    <xf numFmtId="44" fontId="29" fillId="0" borderId="0"/>
    <xf numFmtId="171" fontId="29" fillId="0" borderId="0"/>
    <xf numFmtId="171" fontId="29" fillId="0" borderId="0"/>
    <xf numFmtId="44" fontId="29" fillId="0" borderId="0"/>
    <xf numFmtId="44" fontId="29" fillId="0" borderId="0"/>
    <xf numFmtId="44" fontId="29" fillId="0" borderId="0"/>
    <xf numFmtId="44" fontId="29" fillId="0" borderId="0"/>
    <xf numFmtId="44" fontId="1" fillId="0" borderId="0"/>
    <xf numFmtId="44" fontId="1" fillId="0" borderId="0"/>
    <xf numFmtId="44" fontId="29" fillId="0" borderId="0"/>
    <xf numFmtId="44" fontId="1" fillId="0" borderId="0"/>
    <xf numFmtId="44" fontId="1" fillId="0" borderId="0"/>
    <xf numFmtId="0" fontId="56" fillId="0" borderId="0">
      <alignment vertical="top"/>
      <protection locked="0"/>
    </xf>
    <xf numFmtId="0" fontId="56" fillId="0" borderId="0">
      <alignment vertical="top"/>
      <protection locked="0"/>
    </xf>
    <xf numFmtId="0" fontId="56" fillId="0" borderId="0">
      <alignment vertical="top"/>
      <protection locked="0"/>
    </xf>
    <xf numFmtId="0" fontId="56" fillId="0" borderId="0">
      <alignment vertical="top"/>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57"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55" fillId="0" borderId="0"/>
    <xf numFmtId="0" fontId="55"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29" fillId="0" borderId="0"/>
    <xf numFmtId="9" fontId="29" fillId="0" borderId="0"/>
    <xf numFmtId="9" fontId="1" fillId="0" borderId="0"/>
    <xf numFmtId="9" fontId="1" fillId="0" borderId="0"/>
    <xf numFmtId="9" fontId="1" fillId="0" borderId="0"/>
    <xf numFmtId="9" fontId="1" fillId="0" borderId="0"/>
    <xf numFmtId="9" fontId="1"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29" fillId="0" borderId="0"/>
    <xf numFmtId="9" fontId="29" fillId="0" borderId="0"/>
    <xf numFmtId="9" fontId="1" fillId="0" borderId="0"/>
    <xf numFmtId="9" fontId="1" fillId="0" borderId="0"/>
    <xf numFmtId="9" fontId="55" fillId="0" borderId="0"/>
    <xf numFmtId="9" fontId="55" fillId="0" borderId="0"/>
    <xf numFmtId="9" fontId="29" fillId="0" borderId="0"/>
    <xf numFmtId="9" fontId="1" fillId="0" borderId="0"/>
    <xf numFmtId="9" fontId="29" fillId="0" borderId="0"/>
    <xf numFmtId="9" fontId="29" fillId="0" borderId="0"/>
    <xf numFmtId="9" fontId="29" fillId="0" borderId="0"/>
    <xf numFmtId="9" fontId="29" fillId="0" borderId="0"/>
    <xf numFmtId="9" fontId="29" fillId="0" borderId="0"/>
    <xf numFmtId="9" fontId="29" fillId="0" borderId="0"/>
    <xf numFmtId="9" fontId="29" fillId="0" borderId="0"/>
    <xf numFmtId="9" fontId="1" fillId="0" borderId="0"/>
    <xf numFmtId="9" fontId="1" fillId="0" borderId="0"/>
    <xf numFmtId="9" fontId="1" fillId="0" borderId="0"/>
    <xf numFmtId="9" fontId="58" fillId="0" borderId="0"/>
    <xf numFmtId="9" fontId="1" fillId="0" borderId="0"/>
    <xf numFmtId="9" fontId="1" fillId="0" borderId="0"/>
    <xf numFmtId="9" fontId="29" fillId="0" borderId="0"/>
    <xf numFmtId="9" fontId="1" fillId="0" borderId="0"/>
    <xf numFmtId="9" fontId="1" fillId="0" borderId="0"/>
    <xf numFmtId="9" fontId="1" fillId="0" borderId="0"/>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61" fillId="55" borderId="0">
      <alignment horizontal="left" vertical="center" indent="1"/>
    </xf>
    <xf numFmtId="4" fontId="61" fillId="55" borderId="0">
      <alignment horizontal="left" vertical="center" indent="1"/>
    </xf>
    <xf numFmtId="4" fontId="61" fillId="55" borderId="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62" fillId="0" borderId="0"/>
    <xf numFmtId="4" fontId="63" fillId="54" borderId="19">
      <alignment horizontal="right" vertical="center"/>
    </xf>
    <xf numFmtId="4" fontId="63" fillId="54" borderId="19">
      <alignment horizontal="right" vertical="center"/>
    </xf>
    <xf numFmtId="4" fontId="63" fillId="54" borderId="19">
      <alignment horizontal="right" vertical="center"/>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29" fillId="60" borderId="0">
      <alignment horizontal="left"/>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64" fillId="0" borderId="0"/>
    <xf numFmtId="0" fontId="64" fillId="0" borderId="0"/>
    <xf numFmtId="0" fontId="64" fillId="0" borderId="0"/>
    <xf numFmtId="0" fontId="64" fillId="0" borderId="0"/>
    <xf numFmtId="0" fontId="64"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29" fillId="0" borderId="0"/>
    <xf numFmtId="0" fontId="1" fillId="0" borderId="0"/>
    <xf numFmtId="0" fontId="29" fillId="0" borderId="0">
      <alignment vertical="center"/>
    </xf>
    <xf numFmtId="22" fontId="29" fillId="0" borderId="0" applyFont="0" applyFill="0" applyBorder="0" applyProtection="0">
      <alignment horizontal="left" vertical="center"/>
    </xf>
    <xf numFmtId="2" fontId="29" fillId="0" borderId="0" applyFont="0" applyFill="0" applyBorder="0" applyProtection="0">
      <alignment horizontal="right" vertical="center"/>
    </xf>
    <xf numFmtId="1" fontId="29" fillId="0" borderId="0" applyFont="0" applyFill="0" applyBorder="0" applyProtection="0">
      <alignment horizontal="right" vertical="center"/>
    </xf>
    <xf numFmtId="49" fontId="29" fillId="0" borderId="0" applyFont="0" applyFill="0" applyBorder="0" applyProtection="0">
      <alignment horizontal="left" vertical="center"/>
    </xf>
    <xf numFmtId="0" fontId="65" fillId="61" borderId="0" applyNumberFormat="0" applyFont="0" applyFill="0" applyBorder="0" applyAlignment="0" applyProtection="0">
      <alignment vertical="center"/>
    </xf>
    <xf numFmtId="168" fontId="29" fillId="0" borderId="0" applyFont="0" applyFill="0" applyBorder="0" applyAlignment="0" applyProtection="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44"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9" fillId="0" borderId="0" applyNumberFormat="0" applyFill="0" applyBorder="0" applyAlignment="0" applyProtection="0"/>
    <xf numFmtId="0" fontId="67" fillId="0" borderId="0"/>
    <xf numFmtId="44" fontId="1" fillId="0" borderId="0" applyFont="0" applyFill="0" applyBorder="0" applyAlignment="0" applyProtection="0"/>
    <xf numFmtId="44" fontId="64" fillId="0" borderId="0" applyFont="0" applyFill="0" applyBorder="0" applyAlignment="0" applyProtection="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9" fontId="67" fillId="0" borderId="0" applyFont="0" applyFill="0" applyBorder="0" applyAlignment="0" applyProtection="0"/>
    <xf numFmtId="0" fontId="1" fillId="0" borderId="0"/>
    <xf numFmtId="44" fontId="67"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67"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67" fillId="0" borderId="0" applyFont="0" applyFill="0" applyBorder="0" applyAlignment="0" applyProtection="0"/>
    <xf numFmtId="0" fontId="1" fillId="0" borderId="0"/>
    <xf numFmtId="0" fontId="56" fillId="0" borderId="0" applyNumberFormat="0" applyFill="0" applyBorder="0" applyAlignment="0" applyProtection="0">
      <alignment vertical="top"/>
      <protection locked="0"/>
    </xf>
    <xf numFmtId="0" fontId="1" fillId="0" borderId="0"/>
    <xf numFmtId="172"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44" fontId="67" fillId="0" borderId="0" applyFont="0" applyFill="0" applyBorder="0" applyAlignment="0" applyProtection="0"/>
    <xf numFmtId="0" fontId="64" fillId="0" borderId="0"/>
    <xf numFmtId="0" fontId="1" fillId="0" borderId="0"/>
    <xf numFmtId="0" fontId="1" fillId="0" borderId="0"/>
    <xf numFmtId="44" fontId="67" fillId="0" borderId="0" applyFont="0" applyFill="0" applyBorder="0" applyAlignment="0" applyProtection="0"/>
    <xf numFmtId="0" fontId="1" fillId="0" borderId="0"/>
    <xf numFmtId="172"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29" fillId="0" borderId="0"/>
    <xf numFmtId="9" fontId="1" fillId="0" borderId="0" applyFont="0" applyFill="0" applyBorder="0" applyAlignment="0" applyProtection="0"/>
    <xf numFmtId="0" fontId="1" fillId="0" borderId="0"/>
    <xf numFmtId="0" fontId="1" fillId="0" borderId="0"/>
    <xf numFmtId="0" fontId="1" fillId="0" borderId="0"/>
    <xf numFmtId="0" fontId="67" fillId="0" borderId="0"/>
    <xf numFmtId="0" fontId="1" fillId="0" borderId="0"/>
    <xf numFmtId="4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67" fillId="0" borderId="0"/>
    <xf numFmtId="0" fontId="67" fillId="0" borderId="0"/>
    <xf numFmtId="0" fontId="1" fillId="0" borderId="0"/>
    <xf numFmtId="0" fontId="29" fillId="0" borderId="0">
      <alignment wrapText="1"/>
    </xf>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29" fillId="0" borderId="0"/>
    <xf numFmtId="0" fontId="1" fillId="0" borderId="0"/>
    <xf numFmtId="0" fontId="66" fillId="0" borderId="0" applyNumberForma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3" fontId="29" fillId="0" borderId="0"/>
    <xf numFmtId="43" fontId="29" fillId="0" borderId="0"/>
    <xf numFmtId="43" fontId="29" fillId="0" borderId="0"/>
    <xf numFmtId="44" fontId="1" fillId="0" borderId="0"/>
    <xf numFmtId="44"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alignment vertical="top"/>
      <protection locked="0"/>
    </xf>
    <xf numFmtId="4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xf numFmtId="44" fontId="1" fillId="0" borderId="0"/>
    <xf numFmtId="0" fontId="29" fillId="0" borderId="0"/>
    <xf numFmtId="0" fontId="29" fillId="0" borderId="0"/>
    <xf numFmtId="44" fontId="1" fillId="0" borderId="0" applyFont="0" applyFill="0" applyBorder="0" applyAlignment="0" applyProtection="0"/>
    <xf numFmtId="44" fontId="67" fillId="0" borderId="0" applyFont="0" applyFill="0" applyBorder="0" applyAlignment="0" applyProtection="0"/>
    <xf numFmtId="0" fontId="1" fillId="0" borderId="0"/>
    <xf numFmtId="0" fontId="1" fillId="0" borderId="0"/>
    <xf numFmtId="0" fontId="29" fillId="0" borderId="0">
      <alignment wrapText="1"/>
    </xf>
    <xf numFmtId="0" fontId="1" fillId="0" borderId="0"/>
    <xf numFmtId="0" fontId="1" fillId="0" borderId="0"/>
    <xf numFmtId="44" fontId="1" fillId="0" borderId="0" applyFont="0" applyFill="0" applyBorder="0" applyAlignment="0" applyProtection="0"/>
    <xf numFmtId="44" fontId="67"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29" fillId="0" borderId="0"/>
    <xf numFmtId="0" fontId="1" fillId="0" borderId="0"/>
    <xf numFmtId="0" fontId="1" fillId="0" borderId="0"/>
    <xf numFmtId="0" fontId="1" fillId="0" borderId="0"/>
    <xf numFmtId="9" fontId="58" fillId="0" borderId="0"/>
    <xf numFmtId="9" fontId="29" fillId="0" borderId="0"/>
    <xf numFmtId="0" fontId="1" fillId="0" borderId="0"/>
    <xf numFmtId="0" fontId="29" fillId="0" borderId="0">
      <alignment wrapText="1"/>
    </xf>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0" fillId="0" borderId="0"/>
    <xf numFmtId="0" fontId="1" fillId="0" borderId="0"/>
    <xf numFmtId="0" fontId="70" fillId="0" borderId="0"/>
    <xf numFmtId="0" fontId="1" fillId="0" borderId="0"/>
    <xf numFmtId="0" fontId="67" fillId="0" borderId="0"/>
    <xf numFmtId="44" fontId="29" fillId="0" borderId="0" applyFont="0" applyFill="0" applyBorder="0" applyAlignment="0" applyProtection="0">
      <alignment wrapText="1"/>
    </xf>
    <xf numFmtId="44"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67" fillId="0" borderId="0"/>
    <xf numFmtId="0" fontId="1" fillId="0" borderId="0"/>
    <xf numFmtId="9" fontId="1" fillId="0" borderId="0" applyFont="0" applyFill="0" applyBorder="0" applyAlignment="0" applyProtection="0"/>
    <xf numFmtId="0" fontId="67" fillId="0" borderId="0"/>
    <xf numFmtId="0" fontId="1" fillId="0" borderId="0"/>
    <xf numFmtId="0" fontId="1" fillId="0" borderId="0"/>
    <xf numFmtId="44" fontId="29" fillId="0" borderId="0" applyFont="0" applyFill="0" applyBorder="0" applyAlignment="0" applyProtection="0">
      <alignment wrapText="1"/>
    </xf>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7" fillId="0" borderId="0"/>
    <xf numFmtId="0" fontId="70" fillId="0" borderId="0"/>
    <xf numFmtId="44" fontId="1" fillId="0" borderId="0" applyFont="0" applyFill="0" applyBorder="0" applyAlignment="0" applyProtection="0"/>
    <xf numFmtId="0" fontId="29" fillId="0" borderId="0">
      <alignment vertical="center"/>
    </xf>
    <xf numFmtId="0" fontId="1" fillId="0" borderId="0"/>
    <xf numFmtId="0" fontId="1" fillId="0" borderId="0"/>
    <xf numFmtId="44" fontId="29"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67"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44" fontId="67" fillId="0" borderId="0" applyFont="0" applyFill="0" applyBorder="0" applyAlignment="0" applyProtection="0"/>
    <xf numFmtId="0" fontId="29" fillId="0" borderId="0">
      <alignment wrapText="1"/>
    </xf>
    <xf numFmtId="0" fontId="1" fillId="0" borderId="0"/>
    <xf numFmtId="0" fontId="1" fillId="0" borderId="0"/>
    <xf numFmtId="0" fontId="1" fillId="0" borderId="0"/>
    <xf numFmtId="44" fontId="67" fillId="0" borderId="0" applyFont="0" applyFill="0" applyBorder="0" applyAlignment="0" applyProtection="0"/>
    <xf numFmtId="0" fontId="29" fillId="0" borderId="0">
      <alignment wrapText="1"/>
    </xf>
    <xf numFmtId="0" fontId="1" fillId="0" borderId="0"/>
    <xf numFmtId="0" fontId="1" fillId="0" borderId="0"/>
    <xf numFmtId="0" fontId="1" fillId="0" borderId="0"/>
    <xf numFmtId="0" fontId="1" fillId="0" borderId="0"/>
    <xf numFmtId="0" fontId="29" fillId="0" borderId="0"/>
    <xf numFmtId="0" fontId="67" fillId="0" borderId="0"/>
    <xf numFmtId="0" fontId="67" fillId="0" borderId="0"/>
    <xf numFmtId="0" fontId="1" fillId="0" borderId="0"/>
    <xf numFmtId="0" fontId="1" fillId="0" borderId="0"/>
    <xf numFmtId="0" fontId="1" fillId="0" borderId="0"/>
    <xf numFmtId="44" fontId="1" fillId="0" borderId="0" applyFont="0" applyFill="0" applyBorder="0" applyAlignment="0" applyProtection="0"/>
    <xf numFmtId="0" fontId="29" fillId="0" borderId="0">
      <alignment wrapText="1"/>
    </xf>
    <xf numFmtId="0" fontId="1" fillId="0" borderId="0"/>
    <xf numFmtId="0" fontId="29"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29" fillId="0" borderId="0" applyFont="0" applyFill="0" applyBorder="0" applyAlignment="0" applyProtection="0">
      <alignment wrapText="1"/>
    </xf>
    <xf numFmtId="0" fontId="67" fillId="0" borderId="0"/>
    <xf numFmtId="44" fontId="29" fillId="0" borderId="0" applyFont="0" applyFill="0" applyBorder="0" applyAlignment="0" applyProtection="0">
      <alignment wrapText="1"/>
    </xf>
    <xf numFmtId="44" fontId="67"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0" fontId="67" fillId="0" borderId="0"/>
    <xf numFmtId="0" fontId="1" fillId="0" borderId="0"/>
    <xf numFmtId="0" fontId="1" fillId="0" borderId="0"/>
    <xf numFmtId="44" fontId="67"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67" fillId="0" borderId="0" applyFont="0" applyFill="0" applyBorder="0" applyAlignment="0" applyProtection="0"/>
    <xf numFmtId="0" fontId="29" fillId="0" borderId="0"/>
    <xf numFmtId="44" fontId="67"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6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168" fontId="1" fillId="0" borderId="0" applyFont="0" applyFill="0" applyBorder="0" applyAlignment="0" applyProtection="0"/>
    <xf numFmtId="44" fontId="29" fillId="0" borderId="0" applyFont="0" applyFill="0" applyBorder="0" applyAlignment="0" applyProtection="0">
      <alignment wrapText="1"/>
    </xf>
    <xf numFmtId="0" fontId="1"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54" fillId="0" borderId="0" applyFont="0" applyFill="0" applyBorder="0" applyAlignment="0" applyProtection="0"/>
    <xf numFmtId="43" fontId="29" fillId="0" borderId="0"/>
    <xf numFmtId="43" fontId="29" fillId="0" borderId="0"/>
    <xf numFmtId="43" fontId="29" fillId="0" borderId="0"/>
    <xf numFmtId="44" fontId="1" fillId="0" borderId="0"/>
    <xf numFmtId="44" fontId="1" fillId="0" borderId="0"/>
    <xf numFmtId="44" fontId="1" fillId="0" borderId="0"/>
    <xf numFmtId="44" fontId="1" fillId="0" borderId="0"/>
    <xf numFmtId="0" fontId="29" fillId="0" borderId="0"/>
    <xf numFmtId="0" fontId="29" fillId="0" borderId="0"/>
    <xf numFmtId="0" fontId="29" fillId="0" borderId="0"/>
    <xf numFmtId="9" fontId="58" fillId="0" borderId="0"/>
    <xf numFmtId="9" fontId="29" fillId="0" borderId="0"/>
    <xf numFmtId="0" fontId="29" fillId="0" borderId="0">
      <alignment vertical="center"/>
    </xf>
    <xf numFmtId="44" fontId="54" fillId="0" borderId="0" applyFont="0" applyFill="0" applyBorder="0" applyAlignment="0" applyProtection="0"/>
    <xf numFmtId="43" fontId="29" fillId="0" borderId="0"/>
    <xf numFmtId="43" fontId="29" fillId="0" borderId="0"/>
    <xf numFmtId="43" fontId="29" fillId="0" borderId="0"/>
    <xf numFmtId="44" fontId="1" fillId="0" borderId="0"/>
    <xf numFmtId="44" fontId="1" fillId="0" borderId="0"/>
    <xf numFmtId="44" fontId="1" fillId="0" borderId="0"/>
    <xf numFmtId="44" fontId="1" fillId="0" borderId="0"/>
    <xf numFmtId="0" fontId="29" fillId="0" borderId="0"/>
    <xf numFmtId="0" fontId="29" fillId="0" borderId="0"/>
    <xf numFmtId="0" fontId="29" fillId="0" borderId="0"/>
    <xf numFmtId="9" fontId="58" fillId="0" borderId="0"/>
    <xf numFmtId="9" fontId="29" fillId="0" borderId="0"/>
    <xf numFmtId="0" fontId="29" fillId="0" borderId="0">
      <alignment vertical="center"/>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49" fillId="0" borderId="0"/>
    <xf numFmtId="0" fontId="49" fillId="0" borderId="0"/>
    <xf numFmtId="0" fontId="1" fillId="0" borderId="0"/>
    <xf numFmtId="0" fontId="1" fillId="0" borderId="0"/>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9" fontId="1" fillId="0" borderId="0" applyFont="0" applyFill="0" applyBorder="0" applyAlignment="0" applyProtection="0"/>
    <xf numFmtId="173" fontId="71" fillId="0" borderId="0"/>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0" fontId="29" fillId="0" borderId="21"/>
    <xf numFmtId="4" fontId="57" fillId="42" borderId="19">
      <alignment vertical="center"/>
    </xf>
    <xf numFmtId="4" fontId="57" fillId="42" borderId="19">
      <alignment vertical="center"/>
    </xf>
    <xf numFmtId="4" fontId="57" fillId="42" borderId="19">
      <alignmen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4" fontId="29" fillId="0" borderId="0" applyFont="0" applyFill="0" applyBorder="0" applyAlignment="0" applyProtection="0"/>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3" fontId="29" fillId="0" borderId="0" applyFont="0" applyFill="0" applyBorder="0" applyAlignment="0" applyProtection="0"/>
    <xf numFmtId="43" fontId="1" fillId="0" borderId="0" applyFont="0" applyFill="0" applyBorder="0" applyAlignment="0" applyProtection="0"/>
    <xf numFmtId="0" fontId="29" fillId="0" borderId="22"/>
    <xf numFmtId="0" fontId="29" fillId="0" borderId="22"/>
    <xf numFmtId="0" fontId="29" fillId="0" borderId="22"/>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0" fontId="29" fillId="0" borderId="22"/>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54" borderId="20">
      <alignment horizontal="left" vertical="center" indent="1"/>
    </xf>
    <xf numFmtId="4" fontId="57" fillId="54" borderId="20">
      <alignment horizontal="left" vertical="center" indent="1"/>
    </xf>
    <xf numFmtId="4" fontId="57" fillId="54" borderId="20">
      <alignment horizontal="left" vertical="center" indent="1"/>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4" fontId="57" fillId="42" borderId="19">
      <alignment vertical="center"/>
    </xf>
    <xf numFmtId="4" fontId="57" fillId="42" borderId="19">
      <alignment vertical="center"/>
    </xf>
    <xf numFmtId="4" fontId="57" fillId="42" borderId="19">
      <alignment vertical="center"/>
    </xf>
    <xf numFmtId="4" fontId="59" fillId="42" borderId="19">
      <alignment vertical="center"/>
    </xf>
    <xf numFmtId="4" fontId="59" fillId="42" borderId="19">
      <alignment vertical="center"/>
    </xf>
    <xf numFmtId="4" fontId="59" fillId="42" borderId="19">
      <alignment vertical="center"/>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4" fontId="57" fillId="42"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44" borderId="19">
      <alignment horizontal="right" vertical="center"/>
    </xf>
    <xf numFmtId="4" fontId="57" fillId="44" borderId="19">
      <alignment horizontal="right" vertical="center"/>
    </xf>
    <xf numFmtId="4" fontId="57" fillId="44" borderId="19">
      <alignment horizontal="right" vertical="center"/>
    </xf>
    <xf numFmtId="4" fontId="57" fillId="45" borderId="19">
      <alignment horizontal="right" vertical="center"/>
    </xf>
    <xf numFmtId="4" fontId="57" fillId="45" borderId="19">
      <alignment horizontal="right" vertical="center"/>
    </xf>
    <xf numFmtId="4" fontId="57" fillId="45" borderId="19">
      <alignment horizontal="right" vertical="center"/>
    </xf>
    <xf numFmtId="4" fontId="57" fillId="46" borderId="19">
      <alignment horizontal="right" vertical="center"/>
    </xf>
    <xf numFmtId="4" fontId="57" fillId="46" borderId="19">
      <alignment horizontal="right" vertical="center"/>
    </xf>
    <xf numFmtId="4" fontId="57" fillId="46" borderId="19">
      <alignment horizontal="right" vertical="center"/>
    </xf>
    <xf numFmtId="4" fontId="57" fillId="47" borderId="19">
      <alignment horizontal="right" vertical="center"/>
    </xf>
    <xf numFmtId="4" fontId="57" fillId="47" borderId="19">
      <alignment horizontal="right" vertical="center"/>
    </xf>
    <xf numFmtId="4" fontId="57" fillId="47" borderId="19">
      <alignment horizontal="right" vertical="center"/>
    </xf>
    <xf numFmtId="4" fontId="57" fillId="48" borderId="19">
      <alignment horizontal="right" vertical="center"/>
    </xf>
    <xf numFmtId="4" fontId="57" fillId="48" borderId="19">
      <alignment horizontal="right" vertical="center"/>
    </xf>
    <xf numFmtId="4" fontId="57" fillId="48" borderId="19">
      <alignment horizontal="right" vertical="center"/>
    </xf>
    <xf numFmtId="4" fontId="57" fillId="49" borderId="19">
      <alignment horizontal="right" vertical="center"/>
    </xf>
    <xf numFmtId="4" fontId="57" fillId="49" borderId="19">
      <alignment horizontal="right" vertical="center"/>
    </xf>
    <xf numFmtId="4" fontId="57" fillId="49" borderId="19">
      <alignment horizontal="right" vertical="center"/>
    </xf>
    <xf numFmtId="4" fontId="57" fillId="50" borderId="19">
      <alignment horizontal="right" vertical="center"/>
    </xf>
    <xf numFmtId="4" fontId="57" fillId="50" borderId="19">
      <alignment horizontal="right" vertical="center"/>
    </xf>
    <xf numFmtId="4" fontId="57" fillId="50" borderId="19">
      <alignment horizontal="right" vertical="center"/>
    </xf>
    <xf numFmtId="4" fontId="57" fillId="51" borderId="19">
      <alignment horizontal="right" vertical="center"/>
    </xf>
    <xf numFmtId="4" fontId="57" fillId="51" borderId="19">
      <alignment horizontal="right" vertical="center"/>
    </xf>
    <xf numFmtId="4" fontId="57" fillId="51" borderId="19">
      <alignment horizontal="right" vertical="center"/>
    </xf>
    <xf numFmtId="4" fontId="57" fillId="52" borderId="19">
      <alignment horizontal="right" vertical="center"/>
    </xf>
    <xf numFmtId="4" fontId="57" fillId="52" borderId="19">
      <alignment horizontal="right" vertical="center"/>
    </xf>
    <xf numFmtId="4" fontId="57" fillId="52" borderId="19">
      <alignment horizontal="right" vertical="center"/>
    </xf>
    <xf numFmtId="4" fontId="60" fillId="53" borderId="19">
      <alignment horizontal="left" vertical="center" indent="1"/>
    </xf>
    <xf numFmtId="4" fontId="60" fillId="53" borderId="19">
      <alignment horizontal="left" vertical="center" indent="1"/>
    </xf>
    <xf numFmtId="4" fontId="60" fillId="5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4"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4" fontId="57"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6"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7"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58"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57" fillId="59" borderId="19">
      <alignment vertical="center"/>
    </xf>
    <xf numFmtId="4" fontId="57" fillId="59" borderId="19">
      <alignment vertical="center"/>
    </xf>
    <xf numFmtId="4" fontId="57" fillId="59" borderId="19">
      <alignment vertical="center"/>
    </xf>
    <xf numFmtId="4" fontId="59" fillId="59" borderId="19">
      <alignment vertical="center"/>
    </xf>
    <xf numFmtId="4" fontId="59" fillId="59" borderId="19">
      <alignment vertical="center"/>
    </xf>
    <xf numFmtId="4" fontId="59" fillId="59" borderId="19">
      <alignment vertical="center"/>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9" borderId="19">
      <alignment horizontal="left" vertical="center" indent="1"/>
    </xf>
    <xf numFmtId="4" fontId="57" fillId="54" borderId="19">
      <alignment horizontal="right" vertical="center"/>
    </xf>
    <xf numFmtId="4" fontId="57" fillId="54" borderId="19">
      <alignment horizontal="right" vertical="center"/>
    </xf>
    <xf numFmtId="4" fontId="57" fillId="54" borderId="19">
      <alignment horizontal="right" vertical="center"/>
    </xf>
    <xf numFmtId="4" fontId="59" fillId="54" borderId="19">
      <alignment horizontal="right" vertical="center"/>
    </xf>
    <xf numFmtId="4" fontId="59" fillId="54" borderId="19">
      <alignment horizontal="right" vertical="center"/>
    </xf>
    <xf numFmtId="4" fontId="59" fillId="54" borderId="19">
      <alignment horizontal="right" vertical="center"/>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0" fontId="29" fillId="43" borderId="19">
      <alignment horizontal="left" vertical="center" indent="1"/>
    </xf>
    <xf numFmtId="4" fontId="63" fillId="54" borderId="19">
      <alignment horizontal="right" vertical="center"/>
    </xf>
    <xf numFmtId="4" fontId="63" fillId="54" borderId="19">
      <alignment horizontal="right" vertical="center"/>
    </xf>
    <xf numFmtId="4" fontId="63" fillId="54" borderId="19">
      <alignment horizontal="right" vertical="center"/>
    </xf>
    <xf numFmtId="0" fontId="81" fillId="0" borderId="0"/>
    <xf numFmtId="0" fontId="29"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40" borderId="0" applyNumberFormat="0" applyBorder="0" applyAlignment="0" applyProtection="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53" fillId="0" borderId="0" applyNumberFormat="0" applyFill="0" applyBorder="0" applyAlignment="0" applyProtection="0"/>
    <xf numFmtId="0" fontId="83" fillId="0" borderId="0" applyNumberFormat="0" applyFill="0" applyBorder="0" applyAlignment="0" applyProtection="0"/>
    <xf numFmtId="0" fontId="84" fillId="0" borderId="0"/>
    <xf numFmtId="0" fontId="57" fillId="0" borderId="0">
      <alignment vertical="top"/>
    </xf>
    <xf numFmtId="0" fontId="29"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7" applyNumberFormat="0" applyFont="0" applyAlignment="0" applyProtection="0"/>
    <xf numFmtId="0" fontId="1" fillId="16" borderId="17" applyNumberFormat="0" applyFont="0" applyAlignment="0" applyProtection="0"/>
  </cellStyleXfs>
  <cellXfs count="416">
    <xf numFmtId="0" fontId="0" fillId="0" borderId="0" xfId="0"/>
    <xf numFmtId="0" fontId="3" fillId="0" borderId="0" xfId="0" applyFont="1" applyAlignment="1" applyProtection="1">
      <alignment horizontal="left" vertical="top" wrapText="1"/>
    </xf>
    <xf numFmtId="0" fontId="3" fillId="0" borderId="0" xfId="0" applyFont="1" applyAlignment="1" applyProtection="1">
      <alignment horizontal="left" vertical="top"/>
    </xf>
    <xf numFmtId="0" fontId="0" fillId="0" borderId="0" xfId="0" applyAlignment="1" applyProtection="1">
      <alignment horizontal="left" vertical="top"/>
    </xf>
    <xf numFmtId="0" fontId="3" fillId="0" borderId="0" xfId="0" applyFont="1" applyFill="1" applyBorder="1" applyAlignment="1" applyProtection="1">
      <alignment horizontal="left" vertical="top" wrapText="1"/>
    </xf>
    <xf numFmtId="0" fontId="3" fillId="0" borderId="0" xfId="0" applyFont="1" applyAlignment="1"/>
    <xf numFmtId="0" fontId="9" fillId="0" borderId="0" xfId="0" applyFont="1" applyBorder="1" applyAlignment="1" applyProtection="1">
      <alignment horizontal="left" wrapText="1"/>
    </xf>
    <xf numFmtId="0" fontId="10" fillId="0" borderId="0" xfId="0" applyFont="1" applyBorder="1" applyAlignment="1" applyProtection="1">
      <alignment horizontal="left" wrapText="1"/>
    </xf>
    <xf numFmtId="164" fontId="3" fillId="0" borderId="0" xfId="0" applyNumberFormat="1" applyFont="1" applyAlignment="1" applyProtection="1">
      <alignment horizontal="left" wrapText="1"/>
    </xf>
    <xf numFmtId="164" fontId="7" fillId="0" borderId="0" xfId="0" applyNumberFormat="1" applyFont="1" applyBorder="1" applyAlignment="1" applyProtection="1">
      <alignment horizontal="left" wrapText="1"/>
    </xf>
    <xf numFmtId="165" fontId="7" fillId="0" borderId="0" xfId="0" applyNumberFormat="1" applyFont="1" applyBorder="1" applyAlignment="1">
      <alignment horizontal="center" wrapText="1"/>
    </xf>
    <xf numFmtId="0" fontId="3" fillId="0" borderId="0" xfId="0" applyFont="1" applyAlignment="1">
      <alignment wrapText="1"/>
    </xf>
    <xf numFmtId="0" fontId="3" fillId="0" borderId="0" xfId="0" applyFont="1" applyAlignment="1">
      <alignment horizontal="left" vertical="top"/>
    </xf>
    <xf numFmtId="0" fontId="3" fillId="5" borderId="0" xfId="0" applyFont="1" applyFill="1" applyBorder="1" applyAlignment="1" applyProtection="1">
      <alignment horizontal="left" wrapText="1"/>
    </xf>
    <xf numFmtId="0" fontId="3" fillId="0" borderId="0" xfId="0" applyFont="1" applyBorder="1" applyAlignment="1" applyProtection="1">
      <alignment horizontal="left" wrapText="1"/>
    </xf>
    <xf numFmtId="0" fontId="3" fillId="0" borderId="7" xfId="0" applyFont="1" applyBorder="1" applyAlignment="1">
      <alignment horizontal="left" vertical="top" wrapText="1"/>
    </xf>
    <xf numFmtId="0" fontId="3" fillId="0" borderId="0" xfId="0" applyFont="1" applyAlignment="1">
      <alignment horizontal="left" vertical="top" wrapText="1"/>
    </xf>
    <xf numFmtId="0" fontId="3" fillId="0" borderId="7" xfId="0" applyFont="1" applyFill="1" applyBorder="1" applyAlignment="1">
      <alignment horizontal="left" vertical="top" wrapText="1"/>
    </xf>
    <xf numFmtId="0" fontId="3" fillId="0" borderId="0" xfId="0" applyFont="1" applyFill="1" applyBorder="1" applyAlignment="1">
      <alignment horizontal="left" vertical="top" wrapText="1"/>
    </xf>
    <xf numFmtId="0" fontId="7" fillId="6" borderId="7" xfId="0" applyFont="1" applyFill="1" applyBorder="1" applyAlignment="1">
      <alignment horizontal="center" vertical="top" wrapText="1"/>
    </xf>
    <xf numFmtId="4" fontId="7" fillId="6" borderId="7" xfId="0" applyNumberFormat="1" applyFont="1" applyFill="1" applyBorder="1" applyAlignment="1">
      <alignment horizontal="center" vertical="top" wrapText="1"/>
    </xf>
    <xf numFmtId="166" fontId="7" fillId="6" borderId="7" xfId="0" applyNumberFormat="1" applyFont="1" applyFill="1" applyBorder="1" applyAlignment="1">
      <alignment horizontal="center" vertical="top" wrapText="1"/>
    </xf>
    <xf numFmtId="0" fontId="3" fillId="0" borderId="0" xfId="0" applyFont="1" applyBorder="1" applyAlignment="1">
      <alignment horizontal="center" vertical="top" wrapText="1"/>
    </xf>
    <xf numFmtId="0" fontId="7" fillId="8" borderId="7" xfId="0" applyFont="1" applyFill="1" applyBorder="1" applyAlignment="1">
      <alignment horizontal="center" vertical="top" wrapText="1"/>
    </xf>
    <xf numFmtId="0" fontId="11" fillId="0" borderId="0" xfId="0" applyFont="1" applyAlignment="1">
      <alignment horizontal="left" vertical="top"/>
    </xf>
    <xf numFmtId="167" fontId="3" fillId="0" borderId="0" xfId="0" applyNumberFormat="1" applyFont="1" applyAlignment="1">
      <alignment horizontal="left" vertical="top"/>
    </xf>
    <xf numFmtId="0" fontId="3" fillId="0" borderId="0" xfId="0" applyNumberFormat="1" applyFont="1" applyAlignment="1">
      <alignment horizontal="left" vertical="top"/>
    </xf>
    <xf numFmtId="0" fontId="3" fillId="0" borderId="0" xfId="0" applyFont="1" applyFill="1" applyBorder="1" applyAlignment="1" applyProtection="1">
      <alignment horizontal="left" vertical="top" wrapText="1"/>
      <protection locked="0"/>
    </xf>
    <xf numFmtId="0" fontId="3" fillId="0" borderId="0" xfId="0" applyFont="1" applyFill="1" applyAlignment="1" applyProtection="1">
      <alignment horizontal="left" vertical="top" wrapText="1"/>
      <protection locked="0"/>
    </xf>
    <xf numFmtId="0" fontId="3" fillId="0" borderId="0" xfId="0" applyFont="1" applyFill="1" applyAlignment="1" applyProtection="1">
      <alignment horizontal="left" vertical="top"/>
      <protection locked="0"/>
    </xf>
    <xf numFmtId="0" fontId="8" fillId="4" borderId="9" xfId="0" applyFont="1" applyFill="1" applyBorder="1" applyAlignment="1" applyProtection="1">
      <alignment horizontal="left" vertical="top" wrapText="1"/>
    </xf>
    <xf numFmtId="167" fontId="8" fillId="4" borderId="9" xfId="1" applyNumberFormat="1" applyFont="1" applyFill="1" applyBorder="1" applyAlignment="1" applyProtection="1">
      <alignment horizontal="left" vertical="top" wrapText="1"/>
    </xf>
    <xf numFmtId="0" fontId="8" fillId="4" borderId="9" xfId="1" applyNumberFormat="1" applyFont="1" applyFill="1" applyBorder="1" applyAlignment="1" applyProtection="1">
      <alignment horizontal="left" vertical="top" wrapText="1"/>
    </xf>
    <xf numFmtId="167" fontId="12" fillId="4" borderId="9" xfId="1" applyNumberFormat="1" applyFont="1" applyFill="1" applyBorder="1" applyAlignment="1" applyProtection="1">
      <alignment horizontal="left" vertical="top" wrapText="1"/>
    </xf>
    <xf numFmtId="0" fontId="8" fillId="9" borderId="9" xfId="0" applyFont="1" applyFill="1" applyBorder="1" applyAlignment="1" applyProtection="1">
      <alignment horizontal="left" vertical="top" wrapText="1"/>
    </xf>
    <xf numFmtId="0" fontId="5" fillId="4" borderId="0" xfId="0" applyFont="1" applyFill="1" applyBorder="1" applyAlignment="1" applyProtection="1">
      <alignment horizontal="left" vertical="top" wrapText="1"/>
    </xf>
    <xf numFmtId="167" fontId="13" fillId="4" borderId="0" xfId="1" applyNumberFormat="1" applyFont="1" applyFill="1" applyBorder="1" applyAlignment="1" applyProtection="1">
      <alignment horizontal="left" vertical="top" wrapText="1"/>
    </xf>
    <xf numFmtId="0" fontId="5" fillId="4" borderId="0" xfId="1" applyNumberFormat="1" applyFont="1" applyFill="1" applyBorder="1" applyAlignment="1" applyProtection="1">
      <alignment horizontal="left" vertical="top" wrapText="1"/>
    </xf>
    <xf numFmtId="164" fontId="13" fillId="4" borderId="0" xfId="1" applyNumberFormat="1" applyFont="1" applyFill="1" applyBorder="1" applyAlignment="1" applyProtection="1">
      <alignment horizontal="left" vertical="top" wrapText="1"/>
    </xf>
    <xf numFmtId="0" fontId="5" fillId="9"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Alignment="1" applyProtection="1">
      <alignment horizontal="left" vertical="top" wrapText="1"/>
    </xf>
    <xf numFmtId="0" fontId="4" fillId="7" borderId="7" xfId="0" applyFont="1" applyFill="1" applyBorder="1" applyAlignment="1" applyProtection="1">
      <alignment horizontal="left" vertical="top" wrapText="1"/>
    </xf>
    <xf numFmtId="164" fontId="4" fillId="7" borderId="7" xfId="1" applyNumberFormat="1" applyFont="1" applyFill="1" applyBorder="1" applyAlignment="1" applyProtection="1">
      <alignment horizontal="left" vertical="top" wrapText="1"/>
    </xf>
    <xf numFmtId="0" fontId="4" fillId="7" borderId="7" xfId="1" applyNumberFormat="1" applyFont="1" applyFill="1" applyBorder="1" applyAlignment="1" applyProtection="1">
      <alignment horizontal="left" vertical="top" wrapText="1"/>
    </xf>
    <xf numFmtId="16" fontId="4" fillId="7" borderId="7" xfId="0" applyNumberFormat="1" applyFont="1" applyFill="1" applyBorder="1" applyAlignment="1" applyProtection="1">
      <alignment horizontal="left" vertical="top" wrapText="1"/>
    </xf>
    <xf numFmtId="16" fontId="0" fillId="0" borderId="0" xfId="1" applyNumberFormat="1" applyFont="1" applyFill="1" applyBorder="1" applyAlignment="1" applyProtection="1">
      <alignment horizontal="left" wrapText="1"/>
    </xf>
    <xf numFmtId="0" fontId="4" fillId="0" borderId="0" xfId="0" applyFont="1" applyFill="1" applyBorder="1" applyAlignment="1" applyProtection="1">
      <alignment horizontal="left" vertical="top" wrapText="1"/>
    </xf>
    <xf numFmtId="164" fontId="3" fillId="0" borderId="7" xfId="0" applyNumberFormat="1" applyFont="1" applyBorder="1" applyAlignment="1">
      <alignment horizontal="left" vertical="top" wrapText="1"/>
    </xf>
    <xf numFmtId="0" fontId="7" fillId="0" borderId="0" xfId="0" applyFont="1" applyAlignment="1">
      <alignment wrapText="1"/>
    </xf>
    <xf numFmtId="0" fontId="3" fillId="0" borderId="0" xfId="0" applyFont="1" applyAlignment="1" applyProtection="1">
      <alignment horizontal="left" wrapText="1"/>
    </xf>
    <xf numFmtId="0" fontId="3" fillId="0" borderId="22" xfId="0" applyFont="1" applyBorder="1" applyAlignment="1">
      <alignment wrapText="1"/>
    </xf>
    <xf numFmtId="0" fontId="7" fillId="63" borderId="22" xfId="0" applyFont="1" applyFill="1" applyBorder="1" applyAlignment="1">
      <alignment horizontal="center" wrapText="1"/>
    </xf>
    <xf numFmtId="0" fontId="7" fillId="41" borderId="22" xfId="0" applyFont="1" applyFill="1" applyBorder="1" applyAlignment="1">
      <alignment horizontal="center" wrapText="1"/>
    </xf>
    <xf numFmtId="0" fontId="7" fillId="62" borderId="22" xfId="0" applyFont="1" applyFill="1" applyBorder="1" applyAlignment="1">
      <alignment horizontal="center" wrapText="1"/>
    </xf>
    <xf numFmtId="0" fontId="7" fillId="62" borderId="25" xfId="0" applyFont="1" applyFill="1" applyBorder="1" applyAlignment="1">
      <alignment horizontal="center" wrapText="1"/>
    </xf>
    <xf numFmtId="0" fontId="7" fillId="64" borderId="24" xfId="0" applyFont="1" applyFill="1" applyBorder="1" applyAlignment="1">
      <alignment horizontal="center" wrapText="1"/>
    </xf>
    <xf numFmtId="0" fontId="7" fillId="64" borderId="22" xfId="0" applyFont="1" applyFill="1" applyBorder="1" applyAlignment="1">
      <alignment horizontal="center" wrapText="1"/>
    </xf>
    <xf numFmtId="0" fontId="0" fillId="0" borderId="0" xfId="0" applyFill="1" applyBorder="1"/>
    <xf numFmtId="0" fontId="0" fillId="0" borderId="0" xfId="0" applyBorder="1"/>
    <xf numFmtId="0" fontId="4" fillId="3" borderId="7" xfId="0" applyFont="1" applyFill="1" applyBorder="1" applyAlignment="1" applyProtection="1">
      <alignment horizontal="left" vertical="top" wrapText="1"/>
    </xf>
    <xf numFmtId="16" fontId="4" fillId="3" borderId="7" xfId="0" applyNumberFormat="1" applyFont="1" applyFill="1" applyBorder="1" applyAlignment="1" applyProtection="1">
      <alignment horizontal="left" vertical="top" wrapText="1"/>
    </xf>
    <xf numFmtId="0" fontId="9" fillId="3" borderId="7" xfId="0" applyFont="1" applyFill="1" applyBorder="1" applyAlignment="1" applyProtection="1">
      <alignment horizontal="left" vertical="top"/>
    </xf>
    <xf numFmtId="0" fontId="0" fillId="0" borderId="22" xfId="0" applyBorder="1"/>
    <xf numFmtId="0" fontId="6" fillId="0" borderId="7" xfId="0" applyFont="1" applyFill="1" applyBorder="1" applyAlignment="1" applyProtection="1">
      <alignment horizontal="left" vertical="top" wrapText="1"/>
    </xf>
    <xf numFmtId="16" fontId="6" fillId="0" borderId="7" xfId="0" applyNumberFormat="1" applyFont="1" applyFill="1" applyBorder="1" applyAlignment="1" applyProtection="1">
      <alignment horizontal="left" vertical="top" wrapText="1"/>
    </xf>
    <xf numFmtId="0" fontId="73" fillId="0" borderId="0" xfId="0" applyFont="1"/>
    <xf numFmtId="0" fontId="74" fillId="0" borderId="7" xfId="0" applyFont="1" applyFill="1" applyBorder="1" applyAlignment="1" applyProtection="1">
      <alignment horizontal="left" vertical="top"/>
    </xf>
    <xf numFmtId="0" fontId="7" fillId="0" borderId="22" xfId="0" applyFont="1" applyBorder="1" applyAlignment="1">
      <alignment wrapText="1"/>
    </xf>
    <xf numFmtId="44" fontId="3" fillId="0" borderId="0" xfId="1" applyFont="1" applyAlignment="1">
      <alignment wrapText="1"/>
    </xf>
    <xf numFmtId="174" fontId="3" fillId="0" borderId="0" xfId="1" applyNumberFormat="1" applyFont="1" applyAlignment="1">
      <alignment wrapText="1"/>
    </xf>
    <xf numFmtId="0" fontId="76" fillId="0" borderId="0" xfId="0" applyFont="1" applyAlignment="1">
      <alignment wrapText="1"/>
    </xf>
    <xf numFmtId="0" fontId="75" fillId="0" borderId="0" xfId="0" applyFont="1" applyAlignment="1">
      <alignment horizontal="left" wrapText="1"/>
    </xf>
    <xf numFmtId="0" fontId="4" fillId="62" borderId="7" xfId="0" applyFont="1" applyFill="1" applyBorder="1" applyAlignment="1">
      <alignment horizontal="left" vertical="top" wrapText="1"/>
    </xf>
    <xf numFmtId="164" fontId="4" fillId="62" borderId="7" xfId="0" applyNumberFormat="1" applyFont="1" applyFill="1" applyBorder="1" applyAlignment="1">
      <alignment horizontal="left" vertical="top" wrapText="1"/>
    </xf>
    <xf numFmtId="164" fontId="3" fillId="0" borderId="22" xfId="0" applyNumberFormat="1" applyFont="1" applyBorder="1" applyAlignment="1">
      <alignment wrapText="1"/>
    </xf>
    <xf numFmtId="164" fontId="3" fillId="2" borderId="0" xfId="1" applyNumberFormat="1" applyFont="1" applyFill="1" applyAlignment="1">
      <alignment wrapText="1"/>
    </xf>
    <xf numFmtId="164" fontId="7" fillId="0" borderId="22" xfId="0" applyNumberFormat="1" applyFont="1" applyBorder="1" applyAlignment="1">
      <alignment wrapText="1"/>
    </xf>
    <xf numFmtId="164" fontId="3" fillId="41" borderId="0" xfId="0" applyNumberFormat="1" applyFont="1" applyFill="1" applyAlignment="1">
      <alignment wrapText="1"/>
    </xf>
    <xf numFmtId="0" fontId="7" fillId="41" borderId="0" xfId="0" applyFont="1" applyFill="1" applyAlignment="1">
      <alignment wrapText="1"/>
    </xf>
    <xf numFmtId="0" fontId="3" fillId="66" borderId="22" xfId="0" applyFont="1" applyFill="1" applyBorder="1" applyAlignment="1">
      <alignment wrapText="1"/>
    </xf>
    <xf numFmtId="164" fontId="3" fillId="66" borderId="22" xfId="0" applyNumberFormat="1" applyFont="1" applyFill="1" applyBorder="1" applyAlignment="1">
      <alignment wrapText="1"/>
    </xf>
    <xf numFmtId="14" fontId="3" fillId="66" borderId="22" xfId="0" applyNumberFormat="1" applyFont="1" applyFill="1" applyBorder="1" applyAlignment="1">
      <alignment wrapText="1"/>
    </xf>
    <xf numFmtId="0" fontId="3" fillId="66" borderId="32" xfId="0" applyFont="1" applyFill="1" applyBorder="1" applyAlignment="1">
      <alignment wrapText="1"/>
    </xf>
    <xf numFmtId="0" fontId="4" fillId="0" borderId="0" xfId="0" applyFont="1" applyFill="1" applyAlignment="1">
      <alignment horizontal="left" vertical="top" wrapText="1"/>
    </xf>
    <xf numFmtId="14" fontId="4" fillId="62" borderId="7" xfId="0" applyNumberFormat="1" applyFont="1" applyFill="1" applyBorder="1" applyAlignment="1">
      <alignment horizontal="left" vertical="top" wrapText="1"/>
    </xf>
    <xf numFmtId="14" fontId="3" fillId="0" borderId="7" xfId="0" applyNumberFormat="1" applyFont="1" applyBorder="1" applyAlignment="1">
      <alignment horizontal="left" vertical="top" wrapText="1"/>
    </xf>
    <xf numFmtId="0" fontId="3" fillId="0" borderId="33" xfId="0" applyFont="1" applyBorder="1" applyAlignment="1">
      <alignment wrapText="1"/>
    </xf>
    <xf numFmtId="15" fontId="3" fillId="66" borderId="24" xfId="0" applyNumberFormat="1" applyFont="1" applyFill="1" applyBorder="1" applyAlignment="1">
      <alignment wrapText="1"/>
    </xf>
    <xf numFmtId="164" fontId="3" fillId="66" borderId="32" xfId="0" applyNumberFormat="1" applyFont="1" applyFill="1" applyBorder="1" applyAlignment="1">
      <alignment wrapText="1"/>
    </xf>
    <xf numFmtId="14" fontId="3" fillId="66" borderId="32" xfId="0" applyNumberFormat="1" applyFont="1" applyFill="1" applyBorder="1" applyAlignment="1">
      <alignment wrapText="1"/>
    </xf>
    <xf numFmtId="15" fontId="3" fillId="66" borderId="35" xfId="0" applyNumberFormat="1" applyFont="1" applyFill="1" applyBorder="1" applyAlignment="1">
      <alignment wrapText="1"/>
    </xf>
    <xf numFmtId="0" fontId="3" fillId="0" borderId="33" xfId="0" applyFont="1" applyFill="1" applyBorder="1" applyAlignment="1">
      <alignment wrapText="1"/>
    </xf>
    <xf numFmtId="0" fontId="3" fillId="0" borderId="34" xfId="0" applyFont="1" applyBorder="1" applyAlignment="1">
      <alignment wrapText="1"/>
    </xf>
    <xf numFmtId="0" fontId="3" fillId="0" borderId="22" xfId="0" applyFont="1" applyFill="1" applyBorder="1" applyAlignment="1">
      <alignment wrapText="1"/>
    </xf>
    <xf numFmtId="14" fontId="3" fillId="0" borderId="22" xfId="0" applyNumberFormat="1" applyFont="1" applyBorder="1" applyAlignment="1">
      <alignment wrapText="1"/>
    </xf>
    <xf numFmtId="0" fontId="3" fillId="0" borderId="24" xfId="0" applyFont="1" applyBorder="1" applyAlignment="1">
      <alignment wrapText="1"/>
    </xf>
    <xf numFmtId="0" fontId="3" fillId="0" borderId="23" xfId="0" applyFont="1" applyBorder="1" applyAlignment="1">
      <alignment wrapText="1"/>
    </xf>
    <xf numFmtId="0" fontId="3" fillId="0" borderId="32" xfId="0" applyFont="1" applyFill="1" applyBorder="1" applyAlignment="1">
      <alignment wrapText="1"/>
    </xf>
    <xf numFmtId="0" fontId="6" fillId="0" borderId="7" xfId="0" applyFont="1" applyFill="1" applyBorder="1" applyAlignment="1">
      <alignment horizontal="left" vertical="top" wrapText="1"/>
    </xf>
    <xf numFmtId="0" fontId="3" fillId="66" borderId="33" xfId="0" applyFont="1" applyFill="1" applyBorder="1" applyAlignment="1">
      <alignment wrapText="1"/>
    </xf>
    <xf numFmtId="0" fontId="3" fillId="0" borderId="0" xfId="0" applyFont="1" applyFill="1" applyAlignment="1">
      <alignment wrapText="1"/>
    </xf>
    <xf numFmtId="0" fontId="3" fillId="68" borderId="0" xfId="0" applyFont="1" applyFill="1" applyAlignment="1">
      <alignment horizontal="left" vertical="top" wrapText="1"/>
    </xf>
    <xf numFmtId="0" fontId="3" fillId="68" borderId="33" xfId="0" applyFont="1" applyFill="1" applyBorder="1" applyAlignment="1">
      <alignment wrapText="1"/>
    </xf>
    <xf numFmtId="0" fontId="3" fillId="68" borderId="22" xfId="0" applyFont="1" applyFill="1" applyBorder="1" applyAlignment="1">
      <alignment wrapText="1"/>
    </xf>
    <xf numFmtId="164" fontId="3" fillId="66" borderId="33" xfId="0" applyNumberFormat="1" applyFont="1" applyFill="1" applyBorder="1" applyAlignment="1">
      <alignment wrapText="1"/>
    </xf>
    <xf numFmtId="14" fontId="3" fillId="66" borderId="33" xfId="0" applyNumberFormat="1" applyFont="1" applyFill="1" applyBorder="1" applyAlignment="1">
      <alignment wrapText="1"/>
    </xf>
    <xf numFmtId="0" fontId="0" fillId="0" borderId="0" xfId="0" applyProtection="1">
      <protection locked="0"/>
    </xf>
    <xf numFmtId="0" fontId="0" fillId="0" borderId="0" xfId="0" applyAlignment="1" applyProtection="1">
      <alignment horizontal="center" vertical="center"/>
      <protection locked="0"/>
    </xf>
    <xf numFmtId="0" fontId="0" fillId="0" borderId="0" xfId="0" applyAlignment="1" applyProtection="1">
      <alignment horizontal="left" indent="1"/>
      <protection locked="0"/>
    </xf>
    <xf numFmtId="0" fontId="0" fillId="0" borderId="0" xfId="0" applyAlignment="1" applyProtection="1">
      <alignment horizontal="center"/>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66" borderId="27" xfId="0" applyFont="1" applyFill="1" applyBorder="1" applyAlignment="1" applyProtection="1">
      <alignment horizontal="center" vertical="center" wrapText="1"/>
    </xf>
    <xf numFmtId="0" fontId="77" fillId="66" borderId="27" xfId="0" applyFont="1" applyFill="1" applyBorder="1" applyAlignment="1" applyProtection="1">
      <alignment horizontal="center" vertical="center"/>
    </xf>
    <xf numFmtId="15" fontId="77" fillId="66" borderId="27" xfId="0" applyNumberFormat="1" applyFont="1" applyFill="1" applyBorder="1" applyAlignment="1" applyProtection="1">
      <alignment horizontal="center" vertical="center" wrapText="1"/>
    </xf>
    <xf numFmtId="0" fontId="77" fillId="66" borderId="36" xfId="0" applyFont="1" applyFill="1" applyBorder="1" applyAlignment="1" applyProtection="1">
      <alignment horizontal="center" vertical="center" wrapText="1"/>
    </xf>
    <xf numFmtId="0" fontId="77" fillId="66" borderId="36" xfId="0" applyFont="1" applyFill="1" applyBorder="1" applyAlignment="1" applyProtection="1">
      <alignment horizontal="center" vertical="center"/>
    </xf>
    <xf numFmtId="15" fontId="77" fillId="66" borderId="36" xfId="0" applyNumberFormat="1" applyFont="1" applyFill="1" applyBorder="1" applyAlignment="1" applyProtection="1">
      <alignment horizontal="center" vertical="center" wrapText="1"/>
    </xf>
    <xf numFmtId="0" fontId="77" fillId="0" borderId="27" xfId="0" applyFont="1" applyFill="1" applyBorder="1" applyAlignment="1" applyProtection="1">
      <alignment horizontal="center" vertical="center" wrapText="1"/>
    </xf>
    <xf numFmtId="14" fontId="3" fillId="0" borderId="22" xfId="0" applyNumberFormat="1" applyFont="1" applyBorder="1" applyAlignment="1">
      <alignment horizontal="right" wrapText="1"/>
    </xf>
    <xf numFmtId="0" fontId="77" fillId="0" borderId="0" xfId="0" applyFont="1" applyProtection="1">
      <protection locked="0"/>
    </xf>
    <xf numFmtId="0" fontId="77" fillId="0" borderId="0" xfId="0" applyFont="1" applyAlignment="1" applyProtection="1">
      <alignment horizontal="left" indent="1"/>
      <protection locked="0"/>
    </xf>
    <xf numFmtId="0" fontId="77" fillId="0" borderId="0" xfId="0" applyFont="1" applyAlignment="1" applyProtection="1">
      <alignment horizontal="center"/>
      <protection locked="0"/>
    </xf>
    <xf numFmtId="4" fontId="3" fillId="66" borderId="32" xfId="0" applyNumberFormat="1" applyFont="1" applyFill="1" applyBorder="1" applyAlignment="1">
      <alignment wrapText="1"/>
    </xf>
    <xf numFmtId="0" fontId="3" fillId="67" borderId="37" xfId="0" applyFont="1" applyFill="1" applyBorder="1" applyAlignment="1">
      <alignment horizontal="left" vertical="top" wrapText="1"/>
    </xf>
    <xf numFmtId="164" fontId="3" fillId="67" borderId="37" xfId="0" applyNumberFormat="1" applyFont="1" applyFill="1" applyBorder="1" applyAlignment="1">
      <alignment horizontal="left" vertical="top" wrapText="1"/>
    </xf>
    <xf numFmtId="0" fontId="6" fillId="67" borderId="37" xfId="0" applyFont="1" applyFill="1" applyBorder="1" applyAlignment="1">
      <alignment horizontal="left" vertical="top" wrapText="1"/>
    </xf>
    <xf numFmtId="14" fontId="3" fillId="67" borderId="37" xfId="0" applyNumberFormat="1" applyFont="1" applyFill="1" applyBorder="1" applyAlignment="1">
      <alignment horizontal="left" vertical="top" wrapText="1"/>
    </xf>
    <xf numFmtId="0" fontId="3" fillId="67" borderId="22" xfId="0" applyFont="1" applyFill="1" applyBorder="1" applyAlignment="1">
      <alignment wrapText="1"/>
    </xf>
    <xf numFmtId="44" fontId="3" fillId="67" borderId="22" xfId="1" applyFont="1" applyFill="1" applyBorder="1" applyAlignment="1">
      <alignment wrapText="1"/>
    </xf>
    <xf numFmtId="15" fontId="3" fillId="67" borderId="22" xfId="0" applyNumberFormat="1" applyFont="1" applyFill="1" applyBorder="1" applyAlignment="1">
      <alignment wrapText="1"/>
    </xf>
    <xf numFmtId="0" fontId="4" fillId="62" borderId="22" xfId="0" applyFont="1" applyFill="1" applyBorder="1" applyAlignment="1">
      <alignment horizontal="left" vertical="top" wrapText="1"/>
    </xf>
    <xf numFmtId="15" fontId="3" fillId="66" borderId="22" xfId="0" applyNumberFormat="1" applyFont="1" applyFill="1" applyBorder="1" applyAlignment="1">
      <alignment wrapText="1"/>
    </xf>
    <xf numFmtId="0" fontId="3" fillId="66" borderId="22" xfId="0" applyFont="1" applyFill="1" applyBorder="1" applyAlignment="1">
      <alignment horizontal="right" wrapText="1"/>
    </xf>
    <xf numFmtId="0" fontId="7" fillId="6" borderId="7" xfId="0" applyFont="1" applyFill="1" applyBorder="1" applyAlignment="1" applyProtection="1">
      <alignment horizontal="center" vertical="top" wrapText="1"/>
    </xf>
    <xf numFmtId="4" fontId="7" fillId="6" borderId="7" xfId="0" applyNumberFormat="1" applyFont="1" applyFill="1" applyBorder="1" applyAlignment="1" applyProtection="1">
      <alignment horizontal="center" vertical="top" wrapText="1"/>
    </xf>
    <xf numFmtId="0" fontId="7" fillId="8" borderId="7" xfId="0" applyFont="1" applyFill="1" applyBorder="1" applyAlignment="1" applyProtection="1">
      <alignment horizontal="center" vertical="top" wrapText="1"/>
    </xf>
    <xf numFmtId="166" fontId="7" fillId="6" borderId="7" xfId="0" applyNumberFormat="1" applyFont="1" applyFill="1" applyBorder="1" applyAlignment="1" applyProtection="1">
      <alignment horizontal="center" vertical="top" wrapText="1"/>
    </xf>
    <xf numFmtId="0" fontId="3" fillId="66" borderId="22" xfId="0" applyFont="1" applyFill="1" applyBorder="1" applyAlignment="1" applyProtection="1">
      <alignment horizontal="left" vertical="top"/>
    </xf>
    <xf numFmtId="165" fontId="3" fillId="66" borderId="22" xfId="0" applyNumberFormat="1" applyFont="1" applyFill="1" applyBorder="1" applyAlignment="1" applyProtection="1">
      <alignment horizontal="left" vertical="top"/>
    </xf>
    <xf numFmtId="0" fontId="3" fillId="66" borderId="22" xfId="0" applyFont="1" applyFill="1" applyBorder="1" applyAlignment="1" applyProtection="1">
      <alignment horizontal="left" vertical="top" wrapText="1"/>
    </xf>
    <xf numFmtId="0" fontId="3" fillId="66" borderId="22" xfId="0" quotePrefix="1" applyFont="1" applyFill="1" applyBorder="1" applyAlignment="1" applyProtection="1">
      <alignment horizontal="left" vertical="top"/>
    </xf>
    <xf numFmtId="17" fontId="3" fillId="66" borderId="22" xfId="0" applyNumberFormat="1" applyFont="1" applyFill="1" applyBorder="1" applyAlignment="1" applyProtection="1">
      <alignment horizontal="left" vertical="top"/>
    </xf>
    <xf numFmtId="15" fontId="3" fillId="66" borderId="22" xfId="0" applyNumberFormat="1" applyFont="1" applyFill="1" applyBorder="1" applyAlignment="1" applyProtection="1">
      <alignment horizontal="left" vertical="top"/>
    </xf>
    <xf numFmtId="0" fontId="3" fillId="66" borderId="7" xfId="0" applyFont="1" applyFill="1" applyBorder="1" applyAlignment="1" applyProtection="1">
      <alignment horizontal="left" vertical="top" wrapText="1"/>
    </xf>
    <xf numFmtId="164" fontId="3" fillId="66" borderId="7" xfId="0" applyNumberFormat="1" applyFont="1" applyFill="1" applyBorder="1" applyAlignment="1" applyProtection="1">
      <alignment horizontal="left" vertical="top" wrapText="1"/>
    </xf>
    <xf numFmtId="0" fontId="6" fillId="66" borderId="7" xfId="0" applyFont="1" applyFill="1" applyBorder="1" applyAlignment="1" applyProtection="1">
      <alignment horizontal="left" vertical="top" wrapText="1"/>
    </xf>
    <xf numFmtId="10" fontId="3" fillId="66" borderId="7" xfId="0" applyNumberFormat="1" applyFont="1" applyFill="1" applyBorder="1" applyAlignment="1" applyProtection="1">
      <alignment horizontal="left" vertical="top" wrapText="1"/>
    </xf>
    <xf numFmtId="14" fontId="3" fillId="66" borderId="7" xfId="0" applyNumberFormat="1" applyFont="1" applyFill="1" applyBorder="1" applyAlignment="1" applyProtection="1">
      <alignment horizontal="left" vertical="top" wrapText="1"/>
    </xf>
    <xf numFmtId="165" fontId="3" fillId="66" borderId="22" xfId="0" applyNumberFormat="1" applyFont="1" applyFill="1" applyBorder="1" applyAlignment="1" applyProtection="1">
      <alignment horizontal="left" vertical="top" wrapText="1"/>
    </xf>
    <xf numFmtId="0" fontId="3" fillId="66" borderId="22" xfId="0" quotePrefix="1" applyFont="1" applyFill="1" applyBorder="1" applyAlignment="1" applyProtection="1">
      <alignment horizontal="left" vertical="top" wrapText="1"/>
    </xf>
    <xf numFmtId="0" fontId="3" fillId="0" borderId="0" xfId="0" applyFont="1"/>
    <xf numFmtId="0" fontId="3" fillId="66" borderId="7" xfId="0" applyFont="1" applyFill="1" applyBorder="1" applyAlignment="1">
      <alignment horizontal="left" vertical="top" wrapText="1"/>
    </xf>
    <xf numFmtId="164" fontId="3" fillId="66" borderId="7" xfId="0" applyNumberFormat="1" applyFont="1" applyFill="1" applyBorder="1" applyAlignment="1">
      <alignment horizontal="left" vertical="top" wrapText="1"/>
    </xf>
    <xf numFmtId="0" fontId="6" fillId="66" borderId="7" xfId="0" applyFont="1" applyFill="1" applyBorder="1" applyAlignment="1">
      <alignment horizontal="left" vertical="top" wrapText="1"/>
    </xf>
    <xf numFmtId="0" fontId="3" fillId="66" borderId="22" xfId="0" applyFont="1" applyFill="1" applyBorder="1" applyAlignment="1">
      <alignment horizontal="left" vertical="top" wrapText="1"/>
    </xf>
    <xf numFmtId="0" fontId="6" fillId="66" borderId="33" xfId="0" applyFont="1" applyFill="1" applyBorder="1" applyAlignment="1" applyProtection="1">
      <alignment horizontal="left" vertical="top" wrapText="1"/>
    </xf>
    <xf numFmtId="164" fontId="6" fillId="66" borderId="33" xfId="1" applyNumberFormat="1" applyFont="1" applyFill="1" applyBorder="1" applyAlignment="1" applyProtection="1">
      <alignment horizontal="left" vertical="top" wrapText="1"/>
    </xf>
    <xf numFmtId="0" fontId="6" fillId="66" borderId="33" xfId="1" applyNumberFormat="1" applyFont="1" applyFill="1" applyBorder="1" applyAlignment="1" applyProtection="1">
      <alignment horizontal="left" vertical="top" wrapText="1"/>
    </xf>
    <xf numFmtId="0" fontId="6" fillId="66" borderId="39" xfId="0" applyFont="1" applyFill="1" applyBorder="1" applyAlignment="1" applyProtection="1">
      <alignment horizontal="left" vertical="top" wrapText="1"/>
    </xf>
    <xf numFmtId="0" fontId="3" fillId="41" borderId="22" xfId="0" applyFont="1" applyFill="1" applyBorder="1" applyAlignment="1">
      <alignment wrapText="1"/>
    </xf>
    <xf numFmtId="0" fontId="3" fillId="41" borderId="33" xfId="0" applyFont="1" applyFill="1" applyBorder="1" applyAlignment="1">
      <alignment wrapText="1"/>
    </xf>
    <xf numFmtId="0" fontId="86" fillId="66" borderId="22" xfId="0" applyFont="1" applyFill="1" applyBorder="1" applyAlignment="1">
      <alignment wrapText="1"/>
    </xf>
    <xf numFmtId="164" fontId="3" fillId="41" borderId="22" xfId="0" applyNumberFormat="1" applyFont="1" applyFill="1" applyBorder="1" applyAlignment="1">
      <alignment wrapText="1"/>
    </xf>
    <xf numFmtId="0" fontId="86" fillId="66" borderId="33" xfId="0" applyFont="1" applyFill="1" applyBorder="1" applyAlignment="1">
      <alignment wrapText="1"/>
    </xf>
    <xf numFmtId="0" fontId="0" fillId="68" borderId="0" xfId="0" applyFill="1" applyProtection="1">
      <protection locked="0"/>
    </xf>
    <xf numFmtId="0" fontId="0" fillId="66" borderId="27" xfId="0" applyFont="1" applyFill="1" applyBorder="1" applyAlignment="1" applyProtection="1">
      <alignment horizontal="left"/>
    </xf>
    <xf numFmtId="0" fontId="0" fillId="66" borderId="27" xfId="0" applyFont="1" applyFill="1" applyBorder="1" applyAlignment="1" applyProtection="1">
      <alignment horizontal="left" vertical="center"/>
    </xf>
    <xf numFmtId="0" fontId="0" fillId="66" borderId="27" xfId="0" applyFont="1" applyFill="1" applyBorder="1" applyAlignment="1" applyProtection="1">
      <alignment horizontal="left" vertical="top"/>
    </xf>
    <xf numFmtId="44" fontId="0" fillId="66" borderId="27" xfId="0" applyNumberFormat="1" applyFont="1" applyFill="1" applyBorder="1" applyAlignment="1" applyProtection="1">
      <alignment horizontal="left" vertical="center"/>
    </xf>
    <xf numFmtId="44" fontId="0" fillId="66" borderId="27" xfId="0" applyNumberFormat="1" applyFont="1" applyFill="1" applyBorder="1" applyAlignment="1" applyProtection="1">
      <alignment horizontal="left"/>
    </xf>
    <xf numFmtId="16" fontId="3" fillId="0" borderId="22" xfId="0" applyNumberFormat="1" applyFont="1" applyBorder="1" applyAlignment="1">
      <alignment wrapText="1"/>
    </xf>
    <xf numFmtId="0" fontId="3" fillId="41" borderId="33" xfId="0" applyFont="1" applyFill="1" applyBorder="1" applyAlignment="1">
      <alignment horizontal="left" vertical="top" wrapText="1"/>
    </xf>
    <xf numFmtId="164" fontId="3" fillId="41" borderId="33" xfId="0" applyNumberFormat="1" applyFont="1" applyFill="1" applyBorder="1" applyAlignment="1">
      <alignment horizontal="left" vertical="top" wrapText="1"/>
    </xf>
    <xf numFmtId="0" fontId="6" fillId="41" borderId="33" xfId="0" applyFont="1" applyFill="1" applyBorder="1" applyAlignment="1">
      <alignment horizontal="left" vertical="top" wrapText="1"/>
    </xf>
    <xf numFmtId="14" fontId="3" fillId="41" borderId="33" xfId="0" applyNumberFormat="1" applyFont="1" applyFill="1" applyBorder="1" applyAlignment="1">
      <alignment horizontal="left" vertical="top" wrapText="1"/>
    </xf>
    <xf numFmtId="0" fontId="3" fillId="41" borderId="0" xfId="0" applyFont="1" applyFill="1" applyAlignment="1">
      <alignment horizontal="left" vertical="top" wrapText="1"/>
    </xf>
    <xf numFmtId="0" fontId="88" fillId="0" borderId="0" xfId="0" applyFont="1"/>
    <xf numFmtId="9" fontId="3" fillId="0" borderId="0" xfId="0" applyNumberFormat="1" applyFont="1" applyAlignment="1">
      <alignment wrapText="1"/>
    </xf>
    <xf numFmtId="44" fontId="3" fillId="0" borderId="0" xfId="0" applyNumberFormat="1" applyFont="1" applyAlignment="1">
      <alignment wrapText="1"/>
    </xf>
    <xf numFmtId="0" fontId="3" fillId="0" borderId="24" xfId="0" applyFont="1" applyFill="1" applyBorder="1" applyAlignment="1">
      <alignment wrapText="1"/>
    </xf>
    <xf numFmtId="164" fontId="3" fillId="66" borderId="22" xfId="0" applyNumberFormat="1" applyFont="1" applyFill="1" applyBorder="1" applyAlignment="1">
      <alignment horizontal="center" wrapText="1"/>
    </xf>
    <xf numFmtId="0" fontId="3" fillId="66" borderId="22" xfId="0" applyFont="1" applyFill="1" applyBorder="1" applyAlignment="1">
      <alignment vertical="center" wrapText="1"/>
    </xf>
    <xf numFmtId="0" fontId="3" fillId="0" borderId="0" xfId="0" applyFont="1" applyAlignment="1">
      <alignment vertical="top" wrapText="1"/>
    </xf>
    <xf numFmtId="0" fontId="4" fillId="0" borderId="22" xfId="0" applyFont="1" applyBorder="1" applyAlignment="1">
      <alignment wrapText="1"/>
    </xf>
    <xf numFmtId="0" fontId="3" fillId="66" borderId="22" xfId="0" applyFont="1" applyFill="1" applyBorder="1" applyAlignment="1">
      <alignment horizontal="left" vertical="center" wrapText="1"/>
    </xf>
    <xf numFmtId="14" fontId="3" fillId="66" borderId="7" xfId="0" applyNumberFormat="1" applyFont="1" applyFill="1" applyBorder="1" applyAlignment="1">
      <alignment horizontal="left" vertical="top" wrapText="1"/>
    </xf>
    <xf numFmtId="14" fontId="0" fillId="0" borderId="0" xfId="0" applyNumberFormat="1" applyProtection="1">
      <protection locked="0"/>
    </xf>
    <xf numFmtId="0" fontId="0" fillId="66" borderId="27" xfId="0" applyNumberFormat="1" applyFont="1" applyFill="1" applyBorder="1" applyAlignment="1" applyProtection="1">
      <alignment horizontal="left" vertical="center"/>
    </xf>
    <xf numFmtId="0" fontId="90" fillId="66" borderId="27" xfId="0" applyFont="1" applyFill="1" applyBorder="1" applyAlignment="1" applyProtection="1">
      <alignment horizontal="left" vertical="center"/>
    </xf>
    <xf numFmtId="0" fontId="90" fillId="66" borderId="27" xfId="0" applyFont="1" applyFill="1" applyBorder="1" applyAlignment="1" applyProtection="1">
      <alignment horizontal="left" vertical="top"/>
    </xf>
    <xf numFmtId="0" fontId="7" fillId="6" borderId="22" xfId="0" applyFont="1" applyFill="1" applyBorder="1" applyAlignment="1">
      <alignment horizontal="center" vertical="top" wrapText="1"/>
    </xf>
    <xf numFmtId="0" fontId="3" fillId="0" borderId="22" xfId="0" applyFont="1" applyBorder="1" applyAlignment="1">
      <alignment horizontal="left" vertical="top" wrapText="1"/>
    </xf>
    <xf numFmtId="0" fontId="91" fillId="66" borderId="27" xfId="0" applyFont="1" applyFill="1" applyBorder="1" applyAlignment="1" applyProtection="1">
      <alignment horizontal="left" vertical="center"/>
    </xf>
    <xf numFmtId="0" fontId="73" fillId="66" borderId="27" xfId="0" applyFont="1" applyFill="1" applyBorder="1" applyAlignment="1" applyProtection="1">
      <alignment horizontal="left" vertical="top"/>
    </xf>
    <xf numFmtId="0" fontId="73" fillId="66" borderId="27" xfId="0" applyFont="1" applyFill="1" applyBorder="1" applyAlignment="1" applyProtection="1">
      <alignment horizontal="left" vertical="center"/>
    </xf>
    <xf numFmtId="0" fontId="91" fillId="66" borderId="27" xfId="0" applyFont="1" applyFill="1" applyBorder="1" applyAlignment="1" applyProtection="1">
      <alignment horizontal="left" vertical="top"/>
    </xf>
    <xf numFmtId="0" fontId="85" fillId="66" borderId="27" xfId="0" applyFont="1" applyFill="1" applyBorder="1" applyAlignment="1" applyProtection="1">
      <alignment horizontal="left" vertical="center"/>
    </xf>
    <xf numFmtId="44" fontId="0" fillId="66" borderId="27" xfId="0" applyNumberFormat="1" applyFont="1" applyFill="1" applyBorder="1" applyAlignment="1" applyProtection="1">
      <alignment horizontal="left" vertical="top"/>
    </xf>
    <xf numFmtId="44" fontId="73" fillId="66" borderId="27" xfId="0" applyNumberFormat="1" applyFont="1" applyFill="1" applyBorder="1" applyAlignment="1" applyProtection="1">
      <alignment horizontal="left" vertical="top"/>
    </xf>
    <xf numFmtId="44" fontId="0" fillId="0" borderId="0" xfId="0" applyNumberFormat="1" applyFont="1" applyProtection="1">
      <protection locked="0"/>
    </xf>
    <xf numFmtId="0" fontId="0" fillId="0" borderId="0" xfId="0" applyFont="1" applyProtection="1">
      <protection locked="0"/>
    </xf>
    <xf numFmtId="44" fontId="73" fillId="66" borderId="27" xfId="0" applyNumberFormat="1" applyFont="1" applyFill="1" applyBorder="1" applyAlignment="1" applyProtection="1">
      <alignment horizontal="left" vertical="center"/>
    </xf>
    <xf numFmtId="44" fontId="0" fillId="0" borderId="0" xfId="0" applyNumberFormat="1" applyFont="1" applyAlignment="1" applyProtection="1">
      <alignment horizontal="center" vertical="center"/>
      <protection locked="0"/>
    </xf>
    <xf numFmtId="0" fontId="73" fillId="0" borderId="27" xfId="0" applyFont="1" applyFill="1" applyBorder="1" applyAlignment="1" applyProtection="1">
      <alignment horizontal="left" vertical="center"/>
      <protection locked="0"/>
    </xf>
    <xf numFmtId="0" fontId="0" fillId="0" borderId="0" xfId="0" applyNumberFormat="1" applyProtection="1">
      <protection locked="0"/>
    </xf>
    <xf numFmtId="14" fontId="0" fillId="68" borderId="0" xfId="0" applyNumberFormat="1" applyFill="1" applyProtection="1">
      <protection locked="0"/>
    </xf>
    <xf numFmtId="44" fontId="3" fillId="66" borderId="22" xfId="0" applyNumberFormat="1" applyFont="1" applyFill="1" applyBorder="1" applyAlignment="1" applyProtection="1">
      <alignment horizontal="left" vertical="top"/>
    </xf>
    <xf numFmtId="44" fontId="3" fillId="66" borderId="7" xfId="0" applyNumberFormat="1" applyFont="1" applyFill="1" applyBorder="1" applyAlignment="1" applyProtection="1">
      <alignment horizontal="left" vertical="top" wrapText="1"/>
    </xf>
    <xf numFmtId="44" fontId="6" fillId="66" borderId="33" xfId="1" applyNumberFormat="1" applyFont="1" applyFill="1" applyBorder="1" applyAlignment="1" applyProtection="1">
      <alignment horizontal="left" vertical="top" wrapText="1"/>
    </xf>
    <xf numFmtId="0" fontId="3" fillId="0" borderId="7" xfId="0" applyFont="1" applyBorder="1" applyAlignment="1">
      <alignment horizontal="left" wrapText="1"/>
    </xf>
    <xf numFmtId="0" fontId="6" fillId="0" borderId="7" xfId="0" applyFont="1" applyFill="1" applyBorder="1" applyAlignment="1">
      <alignment horizontal="left" wrapText="1"/>
    </xf>
    <xf numFmtId="0" fontId="3" fillId="0" borderId="7" xfId="0" applyFont="1" applyFill="1" applyBorder="1" applyAlignment="1">
      <alignment horizontal="left" wrapText="1"/>
    </xf>
    <xf numFmtId="0" fontId="0" fillId="0" borderId="22" xfId="0" applyFill="1" applyBorder="1" applyAlignment="1"/>
    <xf numFmtId="14" fontId="3" fillId="0" borderId="7" xfId="0" applyNumberFormat="1" applyFont="1" applyFill="1" applyBorder="1" applyAlignment="1">
      <alignment horizontal="left" wrapText="1"/>
    </xf>
    <xf numFmtId="164" fontId="3" fillId="0" borderId="7" xfId="0" applyNumberFormat="1" applyFont="1" applyFill="1" applyBorder="1" applyAlignment="1">
      <alignment horizontal="left" wrapText="1"/>
    </xf>
    <xf numFmtId="44" fontId="3" fillId="0" borderId="7" xfId="0" applyNumberFormat="1" applyFont="1" applyFill="1" applyBorder="1" applyAlignment="1">
      <alignment horizontal="left" wrapText="1"/>
    </xf>
    <xf numFmtId="0" fontId="3" fillId="0" borderId="22" xfId="0" applyFont="1" applyFill="1" applyBorder="1" applyAlignment="1">
      <alignment horizontal="left"/>
    </xf>
    <xf numFmtId="165" fontId="3" fillId="0" borderId="22" xfId="0" applyNumberFormat="1" applyFont="1" applyFill="1" applyBorder="1" applyAlignment="1">
      <alignment horizontal="left"/>
    </xf>
    <xf numFmtId="0" fontId="3" fillId="0" borderId="22" xfId="0" applyFont="1" applyFill="1" applyBorder="1" applyAlignment="1">
      <alignment horizontal="left" wrapText="1"/>
    </xf>
    <xf numFmtId="0" fontId="3" fillId="0" borderId="22" xfId="0" quotePrefix="1" applyFont="1" applyFill="1" applyBorder="1" applyAlignment="1">
      <alignment horizontal="left"/>
    </xf>
    <xf numFmtId="17" fontId="3" fillId="0" borderId="22" xfId="0" applyNumberFormat="1" applyFont="1" applyFill="1" applyBorder="1" applyAlignment="1">
      <alignment horizontal="left"/>
    </xf>
    <xf numFmtId="17" fontId="3" fillId="0" borderId="22" xfId="0" quotePrefix="1" applyNumberFormat="1" applyFont="1" applyFill="1" applyBorder="1" applyAlignment="1">
      <alignment horizontal="left"/>
    </xf>
    <xf numFmtId="15" fontId="3" fillId="0" borderId="22" xfId="0" applyNumberFormat="1" applyFont="1" applyFill="1" applyBorder="1" applyAlignment="1">
      <alignment horizontal="left"/>
    </xf>
    <xf numFmtId="15" fontId="0" fillId="0" borderId="22" xfId="0" applyNumberFormat="1" applyFill="1" applyBorder="1" applyAlignment="1">
      <alignment horizontal="left"/>
    </xf>
    <xf numFmtId="0" fontId="79" fillId="41" borderId="0" xfId="0" applyFont="1" applyFill="1" applyAlignment="1" applyProtection="1">
      <alignment vertical="top" wrapText="1"/>
    </xf>
    <xf numFmtId="164" fontId="79" fillId="41" borderId="0" xfId="0" applyNumberFormat="1" applyFont="1" applyFill="1" applyAlignment="1" applyProtection="1">
      <alignment vertical="top" wrapText="1"/>
    </xf>
    <xf numFmtId="0" fontId="3" fillId="0" borderId="0" xfId="0" applyFont="1" applyAlignment="1" applyProtection="1">
      <alignment vertical="top" wrapText="1"/>
    </xf>
    <xf numFmtId="0" fontId="7" fillId="0" borderId="0" xfId="0" applyFont="1" applyAlignment="1" applyProtection="1">
      <alignment vertical="top" wrapText="1"/>
    </xf>
    <xf numFmtId="0" fontId="7" fillId="0" borderId="22" xfId="0" applyFont="1" applyBorder="1" applyAlignment="1" applyProtection="1">
      <alignment vertical="top" wrapText="1"/>
    </xf>
    <xf numFmtId="0" fontId="4" fillId="0" borderId="1" xfId="0" applyFont="1" applyFill="1" applyBorder="1" applyAlignment="1" applyProtection="1">
      <alignment horizontal="left" vertical="top" wrapText="1"/>
    </xf>
    <xf numFmtId="164" fontId="4" fillId="0" borderId="2" xfId="0" applyNumberFormat="1" applyFont="1" applyFill="1" applyBorder="1" applyAlignment="1" applyProtection="1">
      <alignment horizontal="left" vertical="top" wrapText="1"/>
    </xf>
    <xf numFmtId="164" fontId="7" fillId="0" borderId="22" xfId="0" applyNumberFormat="1" applyFont="1" applyBorder="1" applyAlignment="1" applyProtection="1">
      <alignment vertical="top" wrapText="1"/>
    </xf>
    <xf numFmtId="164" fontId="3" fillId="0" borderId="22" xfId="0" applyNumberFormat="1" applyFont="1" applyBorder="1" applyAlignment="1" applyProtection="1">
      <alignment vertical="top" wrapText="1"/>
    </xf>
    <xf numFmtId="0" fontId="3" fillId="66" borderId="3" xfId="0" applyFont="1" applyFill="1" applyBorder="1" applyAlignment="1" applyProtection="1">
      <alignment horizontal="left" vertical="top" wrapText="1"/>
    </xf>
    <xf numFmtId="164" fontId="6" fillId="66" borderId="4" xfId="1" applyNumberFormat="1" applyFont="1" applyFill="1" applyBorder="1" applyAlignment="1" applyProtection="1">
      <alignment horizontal="left" vertical="top" wrapText="1"/>
    </xf>
    <xf numFmtId="164" fontId="3" fillId="0" borderId="0" xfId="0" applyNumberFormat="1" applyFont="1" applyAlignment="1" applyProtection="1">
      <alignment vertical="top" wrapText="1"/>
    </xf>
    <xf numFmtId="164" fontId="3" fillId="2" borderId="0" xfId="1" applyNumberFormat="1" applyFont="1" applyFill="1" applyAlignment="1" applyProtection="1">
      <alignment vertical="top" wrapText="1"/>
    </xf>
    <xf numFmtId="174" fontId="3" fillId="0" borderId="0" xfId="1" applyNumberFormat="1" applyFont="1" applyAlignment="1" applyProtection="1">
      <alignment vertical="top" wrapText="1"/>
    </xf>
    <xf numFmtId="44" fontId="3" fillId="0" borderId="0" xfId="1" applyFont="1" applyAlignment="1" applyProtection="1">
      <alignment vertical="top" wrapText="1"/>
    </xf>
    <xf numFmtId="0" fontId="9" fillId="0" borderId="0" xfId="0" applyFont="1" applyAlignment="1" applyProtection="1">
      <alignment horizontal="left" vertical="top" wrapText="1"/>
    </xf>
    <xf numFmtId="0" fontId="9" fillId="0" borderId="0" xfId="0" applyFont="1" applyBorder="1" applyAlignment="1" applyProtection="1">
      <alignment horizontal="left" vertical="top" wrapText="1"/>
    </xf>
    <xf numFmtId="0" fontId="9" fillId="0" borderId="0" xfId="0" quotePrefix="1" applyFont="1" applyFill="1" applyBorder="1" applyAlignment="1" applyProtection="1">
      <alignment horizontal="left" vertical="top"/>
    </xf>
    <xf numFmtId="0" fontId="10" fillId="0" borderId="0" xfId="0" applyFont="1" applyAlignment="1" applyProtection="1">
      <alignment horizontal="left" vertical="top" wrapText="1"/>
    </xf>
    <xf numFmtId="0" fontId="10" fillId="0" borderId="0" xfId="0" applyFont="1" applyBorder="1" applyAlignment="1" applyProtection="1">
      <alignment horizontal="left" vertical="top" wrapText="1"/>
    </xf>
    <xf numFmtId="167" fontId="10" fillId="0" borderId="0" xfId="0" applyNumberFormat="1" applyFont="1" applyFill="1" applyBorder="1" applyAlignment="1" applyProtection="1">
      <alignment horizontal="left" vertical="top"/>
    </xf>
    <xf numFmtId="0" fontId="76" fillId="0" borderId="0" xfId="0" applyFont="1" applyAlignment="1" applyProtection="1">
      <alignment vertical="top" wrapText="1"/>
    </xf>
    <xf numFmtId="164" fontId="7" fillId="0" borderId="0" xfId="0" applyNumberFormat="1" applyFont="1" applyBorder="1" applyAlignment="1" applyProtection="1">
      <alignment horizontal="left" vertical="top" wrapText="1"/>
    </xf>
    <xf numFmtId="165" fontId="7" fillId="0" borderId="0" xfId="0" applyNumberFormat="1" applyFont="1" applyBorder="1" applyAlignment="1" applyProtection="1">
      <alignment horizontal="center" vertical="top" wrapText="1"/>
    </xf>
    <xf numFmtId="164" fontId="3" fillId="0" borderId="0" xfId="0" applyNumberFormat="1" applyFont="1" applyAlignment="1" applyProtection="1">
      <alignment horizontal="left" vertical="top" wrapText="1"/>
    </xf>
    <xf numFmtId="0" fontId="3" fillId="5" borderId="0" xfId="0" applyFont="1" applyFill="1" applyBorder="1" applyAlignment="1" applyProtection="1">
      <alignment horizontal="left" vertical="top" wrapText="1"/>
    </xf>
    <xf numFmtId="0" fontId="3" fillId="66" borderId="22" xfId="0" applyFont="1" applyFill="1" applyBorder="1" applyAlignment="1" applyProtection="1">
      <alignment vertical="top"/>
    </xf>
    <xf numFmtId="0" fontId="3" fillId="0" borderId="0" xfId="0" applyFont="1" applyAlignment="1" applyProtection="1">
      <alignment vertical="top" wrapText="1"/>
      <protection locked="0"/>
    </xf>
    <xf numFmtId="0" fontId="3" fillId="68" borderId="0" xfId="0" applyFont="1" applyFill="1" applyAlignment="1" applyProtection="1">
      <alignment vertical="top" wrapText="1"/>
      <protection locked="0"/>
    </xf>
    <xf numFmtId="0" fontId="3" fillId="68" borderId="0" xfId="0" applyFont="1" applyFill="1" applyAlignment="1" applyProtection="1">
      <alignment horizontal="left" vertical="top" wrapText="1"/>
      <protection locked="0"/>
    </xf>
    <xf numFmtId="16" fontId="3" fillId="66" borderId="7" xfId="0" applyNumberFormat="1" applyFont="1" applyFill="1" applyBorder="1" applyAlignment="1" applyProtection="1">
      <alignment horizontal="left" vertical="top" wrapText="1"/>
    </xf>
    <xf numFmtId="15" fontId="3" fillId="66" borderId="7" xfId="0" applyNumberFormat="1" applyFont="1" applyFill="1" applyBorder="1" applyAlignment="1" applyProtection="1">
      <alignment horizontal="left" vertical="top" wrapText="1"/>
    </xf>
    <xf numFmtId="0" fontId="3" fillId="66" borderId="33" xfId="0" applyFont="1" applyFill="1" applyBorder="1" applyAlignment="1" applyProtection="1">
      <alignment horizontal="left" vertical="top" wrapText="1"/>
    </xf>
    <xf numFmtId="16" fontId="7" fillId="66" borderId="22" xfId="0" applyNumberFormat="1" applyFont="1" applyFill="1" applyBorder="1" applyAlignment="1" applyProtection="1">
      <alignment horizontal="left" vertical="top" wrapText="1"/>
    </xf>
    <xf numFmtId="0" fontId="3" fillId="66" borderId="33" xfId="0" applyFont="1" applyFill="1" applyBorder="1" applyAlignment="1" applyProtection="1">
      <alignment vertical="top" wrapText="1"/>
    </xf>
    <xf numFmtId="0" fontId="0" fillId="66" borderId="22" xfId="0" applyFill="1" applyBorder="1" applyAlignment="1" applyProtection="1">
      <alignment vertical="top"/>
    </xf>
    <xf numFmtId="0" fontId="87" fillId="66" borderId="22" xfId="0" applyFont="1" applyFill="1" applyBorder="1" applyAlignment="1" applyProtection="1">
      <alignment horizontal="left" vertical="top" wrapText="1"/>
    </xf>
    <xf numFmtId="44" fontId="3" fillId="66" borderId="22" xfId="0" applyNumberFormat="1" applyFont="1" applyFill="1" applyBorder="1" applyAlignment="1" applyProtection="1">
      <alignment horizontal="left" vertical="top" wrapText="1"/>
    </xf>
    <xf numFmtId="0" fontId="3" fillId="66" borderId="0" xfId="0" applyFont="1" applyFill="1" applyAlignment="1" applyProtection="1">
      <alignment vertical="top" wrapText="1"/>
    </xf>
    <xf numFmtId="0" fontId="6" fillId="66" borderId="22" xfId="0" applyFont="1" applyFill="1" applyBorder="1" applyAlignment="1" applyProtection="1">
      <alignment horizontal="left" vertical="top" wrapText="1"/>
    </xf>
    <xf numFmtId="0" fontId="6" fillId="66" borderId="0" xfId="0" applyFont="1" applyFill="1" applyBorder="1" applyAlignment="1" applyProtection="1">
      <alignment horizontal="justify" vertical="top"/>
    </xf>
    <xf numFmtId="9" fontId="3" fillId="66" borderId="7" xfId="0" applyNumberFormat="1" applyFont="1" applyFill="1" applyBorder="1" applyAlignment="1" applyProtection="1">
      <alignment horizontal="left" vertical="top" wrapText="1"/>
    </xf>
    <xf numFmtId="164" fontId="6" fillId="66" borderId="22" xfId="0" applyNumberFormat="1" applyFont="1" applyFill="1" applyBorder="1" applyAlignment="1" applyProtection="1">
      <alignment horizontal="left" vertical="top" wrapText="1"/>
    </xf>
    <xf numFmtId="44" fontId="6" fillId="66" borderId="22" xfId="0" applyNumberFormat="1" applyFont="1" applyFill="1" applyBorder="1" applyAlignment="1" applyProtection="1">
      <alignment horizontal="left" vertical="top" wrapText="1"/>
    </xf>
    <xf numFmtId="0" fontId="6" fillId="66" borderId="22" xfId="0" applyFont="1" applyFill="1" applyBorder="1" applyAlignment="1" applyProtection="1">
      <alignment horizontal="justify" vertical="top"/>
    </xf>
    <xf numFmtId="14" fontId="6" fillId="66" borderId="22" xfId="0" applyNumberFormat="1" applyFont="1" applyFill="1" applyBorder="1" applyAlignment="1" applyProtection="1">
      <alignment horizontal="left" vertical="top" wrapText="1"/>
    </xf>
    <xf numFmtId="164" fontId="3" fillId="66" borderId="22" xfId="0" applyNumberFormat="1" applyFont="1" applyFill="1" applyBorder="1" applyAlignment="1" applyProtection="1">
      <alignment horizontal="left" vertical="top" wrapText="1"/>
    </xf>
    <xf numFmtId="0" fontId="6" fillId="66" borderId="22" xfId="0" applyFont="1" applyFill="1" applyBorder="1" applyAlignment="1" applyProtection="1">
      <alignment vertical="top" wrapText="1"/>
    </xf>
    <xf numFmtId="14" fontId="3" fillId="66" borderId="22" xfId="0" applyNumberFormat="1" applyFont="1" applyFill="1" applyBorder="1" applyAlignment="1" applyProtection="1">
      <alignment horizontal="left" vertical="top" wrapText="1"/>
    </xf>
    <xf numFmtId="0" fontId="3" fillId="0" borderId="7" xfId="0" applyFont="1" applyBorder="1" applyAlignment="1" applyProtection="1">
      <alignment horizontal="left" vertical="top" wrapText="1"/>
      <protection locked="0"/>
    </xf>
    <xf numFmtId="164" fontId="3" fillId="0" borderId="7" xfId="0" applyNumberFormat="1" applyFont="1" applyBorder="1" applyAlignment="1" applyProtection="1">
      <alignment horizontal="left" vertical="top" wrapText="1"/>
      <protection locked="0"/>
    </xf>
    <xf numFmtId="0" fontId="6" fillId="0" borderId="7" xfId="0" applyFont="1" applyFill="1" applyBorder="1" applyAlignment="1" applyProtection="1">
      <alignment horizontal="left" vertical="top" wrapText="1"/>
      <protection locked="0"/>
    </xf>
    <xf numFmtId="0" fontId="3" fillId="0" borderId="7" xfId="0" applyFont="1" applyFill="1" applyBorder="1" applyAlignment="1" applyProtection="1">
      <alignment horizontal="left" vertical="top" wrapText="1"/>
      <protection locked="0"/>
    </xf>
    <xf numFmtId="0" fontId="3" fillId="0" borderId="7" xfId="0" applyFont="1" applyFill="1" applyBorder="1" applyAlignment="1" applyProtection="1">
      <alignment horizontal="left" wrapText="1"/>
      <protection locked="0"/>
    </xf>
    <xf numFmtId="164" fontId="3" fillId="0" borderId="7" xfId="0" applyNumberFormat="1" applyFont="1" applyFill="1" applyBorder="1" applyAlignment="1" applyProtection="1">
      <alignment horizontal="left" wrapText="1"/>
      <protection locked="0"/>
    </xf>
    <xf numFmtId="44" fontId="3" fillId="0" borderId="7" xfId="0" applyNumberFormat="1" applyFont="1" applyFill="1" applyBorder="1" applyAlignment="1" applyProtection="1">
      <alignment horizontal="left" wrapText="1"/>
      <protection locked="0"/>
    </xf>
    <xf numFmtId="0" fontId="6" fillId="0" borderId="7" xfId="0" applyFont="1" applyFill="1" applyBorder="1" applyAlignment="1" applyProtection="1">
      <alignment horizontal="left" wrapText="1"/>
      <protection locked="0"/>
    </xf>
    <xf numFmtId="14" fontId="3" fillId="0" borderId="7" xfId="0" applyNumberFormat="1" applyFont="1" applyFill="1" applyBorder="1" applyAlignment="1" applyProtection="1">
      <alignment horizontal="left" wrapText="1"/>
      <protection locked="0"/>
    </xf>
    <xf numFmtId="0" fontId="3" fillId="0" borderId="7" xfId="0" applyFont="1" applyBorder="1" applyAlignment="1" applyProtection="1">
      <alignment horizontal="left" wrapText="1"/>
      <protection locked="0"/>
    </xf>
    <xf numFmtId="0" fontId="3" fillId="7" borderId="7" xfId="0" applyFont="1" applyFill="1" applyBorder="1" applyAlignment="1" applyProtection="1">
      <alignment horizontal="left" vertical="top" wrapText="1"/>
    </xf>
    <xf numFmtId="164" fontId="3" fillId="7" borderId="7" xfId="0" applyNumberFormat="1" applyFont="1" applyFill="1" applyBorder="1" applyAlignment="1" applyProtection="1">
      <alignment horizontal="left" vertical="top" wrapText="1"/>
    </xf>
    <xf numFmtId="44" fontId="3" fillId="7" borderId="7" xfId="0" applyNumberFormat="1" applyFont="1" applyFill="1" applyBorder="1" applyAlignment="1" applyProtection="1">
      <alignment horizontal="left" vertical="top" wrapText="1"/>
    </xf>
    <xf numFmtId="0" fontId="3" fillId="7" borderId="22" xfId="0" applyFont="1" applyFill="1" applyBorder="1" applyAlignment="1" applyProtection="1">
      <alignment horizontal="left" vertical="top"/>
    </xf>
    <xf numFmtId="14" fontId="3" fillId="7" borderId="7" xfId="0" applyNumberFormat="1" applyFont="1" applyFill="1" applyBorder="1" applyAlignment="1" applyProtection="1">
      <alignment horizontal="left" vertical="top" wrapText="1"/>
    </xf>
    <xf numFmtId="0" fontId="6" fillId="7" borderId="7" xfId="0" applyFont="1" applyFill="1" applyBorder="1" applyAlignment="1" applyProtection="1">
      <alignment horizontal="left" vertical="top" wrapText="1"/>
    </xf>
    <xf numFmtId="164" fontId="3" fillId="66" borderId="0" xfId="0" applyNumberFormat="1" applyFont="1" applyFill="1" applyAlignment="1">
      <alignment horizontal="left" vertical="top" wrapText="1"/>
    </xf>
    <xf numFmtId="0" fontId="0" fillId="65" borderId="0" xfId="0" applyFont="1" applyFill="1" applyBorder="1" applyAlignment="1" applyProtection="1">
      <alignment horizontal="center" vertical="center"/>
    </xf>
    <xf numFmtId="0" fontId="6" fillId="66" borderId="0" xfId="0" applyFont="1" applyFill="1" applyAlignment="1">
      <alignment wrapText="1"/>
    </xf>
    <xf numFmtId="0" fontId="3" fillId="66" borderId="22" xfId="0" applyFont="1" applyFill="1" applyBorder="1"/>
    <xf numFmtId="44" fontId="3" fillId="66" borderId="22" xfId="1" applyFont="1" applyFill="1" applyBorder="1"/>
    <xf numFmtId="0" fontId="3" fillId="66" borderId="38" xfId="0" applyFont="1" applyFill="1" applyBorder="1"/>
    <xf numFmtId="8" fontId="3" fillId="66" borderId="0" xfId="0" applyNumberFormat="1" applyFont="1" applyFill="1"/>
    <xf numFmtId="16" fontId="6" fillId="66" borderId="7" xfId="0" applyNumberFormat="1" applyFont="1" applyFill="1" applyBorder="1" applyAlignment="1" applyProtection="1">
      <alignment horizontal="left" vertical="top" wrapText="1"/>
    </xf>
    <xf numFmtId="15" fontId="3" fillId="66" borderId="22" xfId="0" applyNumberFormat="1" applyFont="1" applyFill="1" applyBorder="1"/>
    <xf numFmtId="0" fontId="74" fillId="66" borderId="7" xfId="0" applyFont="1" applyFill="1" applyBorder="1" applyAlignment="1" applyProtection="1">
      <alignment horizontal="left" vertical="top"/>
    </xf>
    <xf numFmtId="0" fontId="6" fillId="66" borderId="0" xfId="0" applyFont="1" applyFill="1" applyAlignment="1">
      <alignment horizontal="left" vertical="top"/>
    </xf>
    <xf numFmtId="8" fontId="3" fillId="66" borderId="22" xfId="0" applyNumberFormat="1" applyFont="1" applyFill="1" applyBorder="1" applyAlignment="1">
      <alignment wrapText="1"/>
    </xf>
    <xf numFmtId="0" fontId="73" fillId="0" borderId="27" xfId="0" applyFont="1" applyFill="1" applyBorder="1" applyAlignment="1" applyProtection="1">
      <alignment horizontal="left"/>
      <protection locked="0"/>
    </xf>
    <xf numFmtId="14" fontId="93" fillId="0" borderId="0" xfId="0" applyNumberFormat="1" applyFont="1" applyProtection="1">
      <protection locked="0"/>
    </xf>
    <xf numFmtId="44" fontId="92" fillId="0" borderId="0" xfId="0" applyNumberFormat="1" applyFont="1" applyAlignment="1" applyProtection="1">
      <alignment horizontal="center" vertical="center"/>
      <protection locked="0"/>
    </xf>
    <xf numFmtId="0" fontId="94" fillId="66" borderId="27" xfId="0" applyFont="1" applyFill="1" applyBorder="1" applyAlignment="1" applyProtection="1">
      <alignment horizontal="left" vertical="top"/>
    </xf>
    <xf numFmtId="0" fontId="94" fillId="66" borderId="27" xfId="0" applyFont="1" applyFill="1" applyBorder="1" applyAlignment="1" applyProtection="1">
      <alignment horizontal="left" vertical="center"/>
    </xf>
    <xf numFmtId="0" fontId="3" fillId="66" borderId="22" xfId="0" applyFont="1" applyFill="1" applyBorder="1" applyAlignment="1" applyProtection="1">
      <alignment horizontal="left"/>
    </xf>
    <xf numFmtId="165" fontId="3" fillId="66" borderId="22" xfId="0" applyNumberFormat="1" applyFont="1" applyFill="1" applyBorder="1" applyAlignment="1" applyProtection="1">
      <alignment horizontal="left"/>
    </xf>
    <xf numFmtId="0" fontId="3" fillId="66" borderId="22" xfId="0" applyFont="1" applyFill="1" applyBorder="1" applyAlignment="1" applyProtection="1">
      <alignment horizontal="left" wrapText="1"/>
    </xf>
    <xf numFmtId="0" fontId="3" fillId="66" borderId="22" xfId="0" quotePrefix="1" applyFont="1" applyFill="1" applyBorder="1" applyAlignment="1" applyProtection="1">
      <alignment horizontal="left"/>
    </xf>
    <xf numFmtId="17" fontId="3" fillId="66" borderId="22" xfId="0" applyNumberFormat="1" applyFont="1" applyFill="1" applyBorder="1" applyAlignment="1" applyProtection="1">
      <alignment horizontal="left"/>
    </xf>
    <xf numFmtId="17" fontId="3" fillId="66" borderId="22" xfId="0" quotePrefix="1" applyNumberFormat="1" applyFont="1" applyFill="1" applyBorder="1" applyAlignment="1" applyProtection="1">
      <alignment horizontal="left"/>
    </xf>
    <xf numFmtId="15" fontId="3" fillId="66" borderId="22" xfId="0" applyNumberFormat="1" applyFont="1" applyFill="1" applyBorder="1" applyAlignment="1" applyProtection="1">
      <alignment horizontal="left"/>
    </xf>
    <xf numFmtId="15" fontId="0" fillId="66" borderId="22" xfId="0" applyNumberFormat="1" applyFill="1" applyBorder="1" applyAlignment="1" applyProtection="1">
      <alignment horizontal="left"/>
    </xf>
    <xf numFmtId="0" fontId="0" fillId="66" borderId="22" xfId="0" applyFill="1" applyBorder="1" applyAlignment="1" applyProtection="1"/>
    <xf numFmtId="0" fontId="6" fillId="66" borderId="0" xfId="0" applyFont="1" applyFill="1" applyAlignment="1" applyProtection="1">
      <alignment wrapText="1"/>
    </xf>
    <xf numFmtId="0" fontId="77" fillId="0" borderId="27" xfId="1" applyNumberFormat="1" applyFont="1" applyFill="1" applyBorder="1" applyAlignment="1" applyProtection="1">
      <alignment horizontal="center" vertical="center" wrapText="1"/>
    </xf>
    <xf numFmtId="0" fontId="77" fillId="0" borderId="0" xfId="1" applyNumberFormat="1" applyFont="1" applyAlignment="1" applyProtection="1">
      <alignment horizontal="center" vertical="center" wrapText="1"/>
      <protection locked="0"/>
    </xf>
    <xf numFmtId="44" fontId="77" fillId="66" borderId="36" xfId="1" applyNumberFormat="1" applyFont="1" applyFill="1" applyBorder="1" applyAlignment="1" applyProtection="1">
      <alignment horizontal="center" vertical="center"/>
    </xf>
    <xf numFmtId="44" fontId="0" fillId="0" borderId="0" xfId="0" applyNumberFormat="1" applyFont="1" applyFill="1" applyBorder="1" applyAlignment="1" applyProtection="1">
      <alignment horizontal="left" vertical="center"/>
      <protection locked="0"/>
    </xf>
    <xf numFmtId="0" fontId="0" fillId="0" borderId="0" xfId="0" applyNumberFormat="1" applyFont="1" applyFill="1" applyBorder="1" applyAlignment="1" applyProtection="1">
      <alignment horizontal="left" vertical="center"/>
      <protection locked="0"/>
    </xf>
    <xf numFmtId="0" fontId="0" fillId="66" borderId="22" xfId="0" applyFill="1" applyBorder="1"/>
    <xf numFmtId="44" fontId="3" fillId="66" borderId="22" xfId="1" applyFont="1" applyFill="1" applyBorder="1" applyAlignment="1">
      <alignment wrapText="1"/>
    </xf>
    <xf numFmtId="0" fontId="74" fillId="0" borderId="7" xfId="0" applyFont="1" applyFill="1" applyBorder="1" applyAlignment="1" applyProtection="1">
      <alignment horizontal="left" vertical="center"/>
    </xf>
    <xf numFmtId="0" fontId="0" fillId="0" borderId="22" xfId="0" applyBorder="1" applyAlignment="1">
      <alignment vertical="center"/>
    </xf>
    <xf numFmtId="0" fontId="0" fillId="0" borderId="0" xfId="0" applyAlignment="1">
      <alignment vertical="center"/>
    </xf>
    <xf numFmtId="6" fontId="3" fillId="66" borderId="22" xfId="0" applyNumberFormat="1" applyFont="1" applyFill="1" applyBorder="1" applyAlignment="1">
      <alignment vertical="center" wrapText="1"/>
    </xf>
    <xf numFmtId="14" fontId="3" fillId="66" borderId="22" xfId="0" applyNumberFormat="1" applyFont="1" applyFill="1" applyBorder="1" applyAlignment="1">
      <alignment vertical="center" wrapText="1"/>
    </xf>
    <xf numFmtId="0" fontId="3" fillId="66" borderId="0" xfId="0" applyFont="1" applyFill="1" applyAlignment="1">
      <alignment horizontal="left" vertical="top" wrapText="1"/>
    </xf>
    <xf numFmtId="14" fontId="3" fillId="66" borderId="22" xfId="0" applyNumberFormat="1" applyFont="1" applyFill="1" applyBorder="1" applyAlignment="1">
      <alignment horizontal="right" wrapText="1"/>
    </xf>
    <xf numFmtId="164" fontId="3" fillId="66" borderId="22" xfId="0" applyNumberFormat="1" applyFont="1" applyFill="1" applyBorder="1" applyAlignment="1" applyProtection="1">
      <alignment horizontal="left" vertical="top"/>
    </xf>
    <xf numFmtId="15" fontId="0" fillId="66" borderId="22" xfId="0" applyNumberFormat="1" applyFill="1" applyBorder="1" applyAlignment="1" applyProtection="1">
      <alignment horizontal="left" vertical="top"/>
    </xf>
    <xf numFmtId="0" fontId="0" fillId="66" borderId="22" xfId="0" applyFill="1" applyBorder="1" applyProtection="1"/>
    <xf numFmtId="0" fontId="73" fillId="66" borderId="27" xfId="0" applyFont="1" applyFill="1" applyBorder="1" applyAlignment="1" applyProtection="1">
      <alignment horizontal="left"/>
    </xf>
    <xf numFmtId="8" fontId="73" fillId="66" borderId="27" xfId="0" applyNumberFormat="1" applyFont="1" applyFill="1" applyBorder="1" applyProtection="1"/>
    <xf numFmtId="44" fontId="0" fillId="66" borderId="27" xfId="0" applyNumberFormat="1" applyFont="1" applyFill="1" applyBorder="1" applyAlignment="1" applyProtection="1">
      <alignment vertical="center"/>
    </xf>
    <xf numFmtId="44" fontId="73" fillId="66" borderId="27" xfId="0" applyNumberFormat="1" applyFont="1" applyFill="1" applyBorder="1" applyAlignment="1" applyProtection="1"/>
    <xf numFmtId="0" fontId="0" fillId="0" borderId="0" xfId="0" applyFill="1" applyProtection="1">
      <protection locked="0"/>
    </xf>
    <xf numFmtId="14" fontId="0" fillId="0" borderId="0" xfId="0" applyNumberFormat="1" applyFill="1" applyProtection="1">
      <protection locked="0"/>
    </xf>
    <xf numFmtId="44" fontId="77" fillId="66" borderId="36" xfId="1" applyNumberFormat="1" applyFont="1" applyFill="1" applyBorder="1" applyAlignment="1" applyProtection="1">
      <alignment horizontal="center" vertical="center" wrapText="1"/>
    </xf>
    <xf numFmtId="0" fontId="0" fillId="65" borderId="0" xfId="0" applyFont="1" applyFill="1" applyBorder="1" applyAlignment="1" applyProtection="1">
      <alignment horizontal="center" vertical="center"/>
      <protection locked="0"/>
    </xf>
    <xf numFmtId="44" fontId="0" fillId="66" borderId="0" xfId="0" applyNumberFormat="1" applyFont="1" applyFill="1" applyBorder="1" applyAlignment="1" applyProtection="1">
      <alignment horizontal="center" vertical="center"/>
      <protection locked="0"/>
    </xf>
    <xf numFmtId="44" fontId="0" fillId="66" borderId="0" xfId="0" applyNumberFormat="1" applyFont="1" applyFill="1" applyBorder="1" applyAlignment="1" applyProtection="1">
      <alignment horizontal="left" vertical="center"/>
      <protection locked="0"/>
    </xf>
    <xf numFmtId="0" fontId="0" fillId="66" borderId="0" xfId="0" applyNumberFormat="1" applyFont="1" applyFill="1" applyBorder="1" applyAlignment="1" applyProtection="1">
      <alignment horizontal="left" vertical="center"/>
      <protection locked="0"/>
    </xf>
    <xf numFmtId="0" fontId="77" fillId="68" borderId="0" xfId="0" applyFont="1" applyFill="1" applyProtection="1">
      <protection locked="0"/>
    </xf>
    <xf numFmtId="0" fontId="77" fillId="0" borderId="0" xfId="0" applyFont="1" applyFill="1" applyProtection="1">
      <protection locked="0"/>
    </xf>
    <xf numFmtId="8" fontId="3" fillId="0" borderId="0" xfId="0" applyNumberFormat="1" applyFont="1" applyAlignment="1">
      <alignment wrapText="1"/>
    </xf>
    <xf numFmtId="0" fontId="73" fillId="0" borderId="27" xfId="0" applyFont="1" applyFill="1" applyBorder="1" applyAlignment="1" applyProtection="1">
      <alignment horizontal="left" vertical="top"/>
      <protection locked="0"/>
    </xf>
    <xf numFmtId="44" fontId="73" fillId="0" borderId="27" xfId="0" applyNumberFormat="1" applyFont="1" applyFill="1" applyBorder="1" applyAlignment="1" applyProtection="1">
      <protection locked="0"/>
    </xf>
    <xf numFmtId="44" fontId="0" fillId="0" borderId="27" xfId="0" applyNumberFormat="1" applyFont="1" applyFill="1" applyBorder="1" applyAlignment="1" applyProtection="1">
      <alignment vertical="center"/>
      <protection locked="0"/>
    </xf>
    <xf numFmtId="44" fontId="73" fillId="66" borderId="27" xfId="0" applyNumberFormat="1" applyFont="1" applyFill="1" applyBorder="1" applyAlignment="1" applyProtection="1">
      <alignment wrapText="1"/>
    </xf>
    <xf numFmtId="8" fontId="77" fillId="66" borderId="36" xfId="1" applyNumberFormat="1" applyFont="1" applyFill="1" applyBorder="1" applyAlignment="1" applyProtection="1">
      <alignment horizontal="center" vertical="center" wrapText="1"/>
    </xf>
    <xf numFmtId="0" fontId="6" fillId="66" borderId="0" xfId="0" applyFont="1" applyFill="1" applyAlignment="1">
      <alignment vertical="top" wrapText="1"/>
    </xf>
    <xf numFmtId="1" fontId="77" fillId="66" borderId="36" xfId="0" applyNumberFormat="1" applyFont="1" applyFill="1" applyBorder="1" applyAlignment="1" applyProtection="1">
      <alignment horizontal="center" vertical="center"/>
    </xf>
    <xf numFmtId="164" fontId="3" fillId="66" borderId="22" xfId="0" quotePrefix="1" applyNumberFormat="1" applyFont="1" applyFill="1" applyBorder="1" applyAlignment="1">
      <alignment wrapText="1"/>
    </xf>
    <xf numFmtId="14" fontId="77" fillId="0" borderId="0" xfId="0" applyNumberFormat="1" applyFont="1" applyAlignment="1" applyProtection="1">
      <alignment horizontal="center" vertical="center" wrapText="1"/>
      <protection locked="0"/>
    </xf>
    <xf numFmtId="0" fontId="77" fillId="0" borderId="27" xfId="0" applyFont="1" applyFill="1" applyBorder="1" applyAlignment="1" applyProtection="1">
      <alignment horizontal="center" vertical="center" wrapText="1"/>
      <protection locked="0"/>
    </xf>
    <xf numFmtId="0" fontId="77" fillId="0" borderId="36" xfId="0" applyFont="1" applyFill="1" applyBorder="1" applyAlignment="1" applyProtection="1">
      <alignment horizontal="center" vertical="center" wrapText="1"/>
      <protection locked="0"/>
    </xf>
    <xf numFmtId="0" fontId="77" fillId="0" borderId="36" xfId="0" applyFont="1" applyFill="1" applyBorder="1" applyAlignment="1" applyProtection="1">
      <alignment horizontal="center" vertical="center"/>
      <protection locked="0"/>
    </xf>
    <xf numFmtId="15" fontId="77" fillId="0" borderId="36" xfId="0" applyNumberFormat="1" applyFont="1" applyFill="1" applyBorder="1" applyAlignment="1" applyProtection="1">
      <alignment horizontal="center" vertical="center" wrapText="1"/>
      <protection locked="0"/>
    </xf>
    <xf numFmtId="44" fontId="77" fillId="0" borderId="36" xfId="1" applyNumberFormat="1" applyFont="1" applyFill="1" applyBorder="1" applyAlignment="1" applyProtection="1">
      <alignment horizontal="center" vertical="center" wrapText="1"/>
      <protection locked="0"/>
    </xf>
    <xf numFmtId="0" fontId="79" fillId="0" borderId="28" xfId="0" applyFont="1" applyBorder="1" applyAlignment="1" applyProtection="1">
      <alignment horizontal="right" vertical="center" wrapText="1"/>
      <protection locked="0"/>
    </xf>
    <xf numFmtId="17" fontId="3" fillId="0" borderId="7" xfId="0" applyNumberFormat="1" applyFont="1" applyFill="1" applyBorder="1" applyAlignment="1">
      <alignment horizontal="left" vertical="top" wrapText="1"/>
    </xf>
    <xf numFmtId="0" fontId="3" fillId="66" borderId="7" xfId="0" applyFont="1" applyFill="1" applyBorder="1" applyAlignment="1" applyProtection="1">
      <alignment horizontal="left" vertical="top" wrapText="1"/>
      <protection locked="0"/>
    </xf>
    <xf numFmtId="164" fontId="3" fillId="66" borderId="7" xfId="0" applyNumberFormat="1" applyFont="1" applyFill="1" applyBorder="1" applyAlignment="1" applyProtection="1">
      <alignment horizontal="left" vertical="top" wrapText="1"/>
      <protection locked="0"/>
    </xf>
    <xf numFmtId="0" fontId="6" fillId="66" borderId="7" xfId="0" applyFont="1" applyFill="1" applyBorder="1" applyAlignment="1" applyProtection="1">
      <alignment horizontal="left" vertical="top" wrapText="1"/>
      <protection locked="0"/>
    </xf>
    <xf numFmtId="0" fontId="3" fillId="66" borderId="5" xfId="0" applyFont="1" applyFill="1" applyBorder="1" applyAlignment="1" applyProtection="1">
      <alignment horizontal="left" vertical="top" wrapText="1"/>
    </xf>
    <xf numFmtId="164" fontId="6" fillId="66" borderId="6" xfId="1" applyNumberFormat="1" applyFont="1" applyFill="1" applyBorder="1" applyAlignment="1" applyProtection="1">
      <alignment horizontal="left" vertical="top" wrapText="1"/>
    </xf>
    <xf numFmtId="0" fontId="0" fillId="66" borderId="27" xfId="0" applyFill="1" applyBorder="1" applyAlignment="1" applyProtection="1">
      <alignment horizontal="center" vertical="center"/>
    </xf>
    <xf numFmtId="14" fontId="3" fillId="66" borderId="7" xfId="0" applyNumberFormat="1" applyFont="1" applyFill="1" applyBorder="1" applyAlignment="1" applyProtection="1">
      <alignment horizontal="left" vertical="top" wrapText="1"/>
      <protection locked="0"/>
    </xf>
    <xf numFmtId="8" fontId="73" fillId="66" borderId="27" xfId="0" applyNumberFormat="1" applyFont="1" applyFill="1" applyBorder="1" applyAlignment="1" applyProtection="1"/>
    <xf numFmtId="0" fontId="75" fillId="0" borderId="0" xfId="0" applyFont="1" applyAlignment="1" applyProtection="1">
      <alignment horizontal="left" vertical="top" wrapText="1"/>
    </xf>
    <xf numFmtId="0" fontId="3" fillId="66" borderId="22" xfId="0" applyFont="1" applyFill="1" applyBorder="1" applyAlignment="1" applyProtection="1">
      <alignment horizontal="left" vertical="top" wrapText="1"/>
      <protection locked="0"/>
    </xf>
    <xf numFmtId="0" fontId="3" fillId="41" borderId="7" xfId="0" applyFont="1" applyFill="1" applyBorder="1" applyAlignment="1">
      <alignment horizontal="left" vertical="top" wrapText="1"/>
    </xf>
    <xf numFmtId="0" fontId="3" fillId="41" borderId="22" xfId="0" applyFont="1" applyFill="1" applyBorder="1" applyAlignment="1" applyProtection="1">
      <alignment horizontal="left" vertical="top" wrapText="1"/>
    </xf>
    <xf numFmtId="0" fontId="3" fillId="41" borderId="7" xfId="0" applyFont="1" applyFill="1" applyBorder="1" applyAlignment="1" applyProtection="1">
      <alignment horizontal="left" vertical="top" wrapText="1"/>
    </xf>
    <xf numFmtId="0" fontId="3" fillId="68" borderId="0" xfId="0" applyFont="1" applyFill="1" applyAlignment="1" applyProtection="1">
      <alignment vertical="top" wrapText="1"/>
    </xf>
    <xf numFmtId="0" fontId="3" fillId="68" borderId="0" xfId="0" applyFont="1" applyFill="1" applyAlignment="1" applyProtection="1">
      <alignment horizontal="left" vertical="top" wrapText="1"/>
    </xf>
    <xf numFmtId="0" fontId="3" fillId="68" borderId="0" xfId="0" applyFont="1" applyFill="1" applyBorder="1" applyAlignment="1" applyProtection="1">
      <alignment horizontal="left" vertical="top" wrapText="1"/>
    </xf>
    <xf numFmtId="0" fontId="3" fillId="68" borderId="0" xfId="0" applyFont="1" applyFill="1" applyBorder="1" applyAlignment="1" applyProtection="1">
      <alignment horizontal="center" vertical="top" wrapText="1"/>
    </xf>
    <xf numFmtId="0" fontId="0" fillId="68" borderId="0" xfId="0" applyFill="1" applyAlignment="1" applyProtection="1">
      <alignment vertical="top"/>
    </xf>
    <xf numFmtId="0" fontId="3" fillId="0" borderId="0" xfId="0" applyFont="1" applyFill="1" applyAlignment="1" applyProtection="1">
      <alignment horizontal="left" vertical="top" wrapText="1"/>
    </xf>
    <xf numFmtId="0" fontId="6" fillId="0" borderId="0" xfId="0" applyFont="1" applyFill="1" applyAlignment="1" applyProtection="1">
      <alignment horizontal="left" vertical="top" wrapText="1"/>
    </xf>
    <xf numFmtId="17" fontId="3" fillId="66" borderId="7" xfId="0" applyNumberFormat="1" applyFont="1" applyFill="1" applyBorder="1" applyAlignment="1" applyProtection="1">
      <alignment horizontal="left" vertical="top" wrapText="1"/>
    </xf>
    <xf numFmtId="0" fontId="96" fillId="68" borderId="0" xfId="0" applyFont="1" applyFill="1" applyProtection="1">
      <protection locked="0"/>
    </xf>
    <xf numFmtId="0" fontId="77" fillId="66" borderId="36" xfId="0" applyFont="1" applyFill="1" applyBorder="1" applyAlignment="1" applyProtection="1">
      <alignment horizontal="center" vertical="center" wrapText="1"/>
      <protection locked="0"/>
    </xf>
    <xf numFmtId="0" fontId="77" fillId="66" borderId="36" xfId="0" applyFont="1" applyFill="1" applyBorder="1" applyAlignment="1" applyProtection="1">
      <alignment horizontal="center" vertical="center"/>
      <protection locked="0"/>
    </xf>
    <xf numFmtId="15" fontId="77" fillId="66" borderId="36" xfId="0" applyNumberFormat="1" applyFont="1" applyFill="1" applyBorder="1" applyAlignment="1" applyProtection="1">
      <alignment horizontal="center" vertical="center" wrapText="1"/>
      <protection locked="0"/>
    </xf>
    <xf numFmtId="44" fontId="77" fillId="66" borderId="36" xfId="1" applyNumberFormat="1" applyFont="1" applyFill="1" applyBorder="1" applyAlignment="1" applyProtection="1">
      <alignment horizontal="center" vertical="center" wrapText="1"/>
      <protection locked="0"/>
    </xf>
    <xf numFmtId="0" fontId="77" fillId="66" borderId="27" xfId="0" applyFont="1" applyFill="1" applyBorder="1" applyAlignment="1" applyProtection="1">
      <alignment horizontal="center" vertical="center" wrapText="1"/>
      <protection locked="0"/>
    </xf>
    <xf numFmtId="0" fontId="8" fillId="4" borderId="8" xfId="0" applyFont="1" applyFill="1" applyBorder="1" applyAlignment="1" applyProtection="1">
      <alignment horizontal="left" vertical="top" wrapText="1"/>
    </xf>
    <xf numFmtId="0" fontId="75" fillId="0" borderId="0" xfId="0" applyFont="1" applyAlignment="1" applyProtection="1">
      <alignment horizontal="left" vertical="top" wrapText="1"/>
    </xf>
    <xf numFmtId="0" fontId="72" fillId="64" borderId="8" xfId="0" applyFont="1" applyFill="1" applyBorder="1" applyAlignment="1">
      <alignment horizontal="center" wrapText="1"/>
    </xf>
    <xf numFmtId="0" fontId="72" fillId="41" borderId="0" xfId="0" applyFont="1" applyFill="1" applyAlignment="1">
      <alignment horizontal="center" wrapText="1"/>
    </xf>
    <xf numFmtId="0" fontId="72" fillId="63" borderId="8" xfId="0" applyFont="1" applyFill="1" applyBorder="1" applyAlignment="1">
      <alignment horizontal="center" wrapText="1"/>
    </xf>
    <xf numFmtId="0" fontId="72" fillId="62" borderId="8" xfId="0" applyFont="1" applyFill="1" applyBorder="1" applyAlignment="1">
      <alignment horizontal="center" wrapText="1"/>
    </xf>
    <xf numFmtId="0" fontId="72" fillId="62" borderId="26" xfId="0" applyFont="1" applyFill="1" applyBorder="1" applyAlignment="1">
      <alignment horizontal="center" wrapText="1"/>
    </xf>
    <xf numFmtId="44" fontId="80" fillId="0" borderId="28" xfId="0" applyNumberFormat="1" applyFont="1" applyBorder="1" applyAlignment="1" applyProtection="1">
      <alignment horizontal="center" vertical="center" wrapText="1"/>
      <protection locked="0"/>
    </xf>
    <xf numFmtId="0" fontId="78" fillId="0" borderId="41" xfId="0" applyFont="1" applyFill="1" applyBorder="1" applyAlignment="1" applyProtection="1">
      <alignment horizontal="center" vertical="center" wrapText="1"/>
    </xf>
    <xf numFmtId="0" fontId="0" fillId="0" borderId="41" xfId="0" applyBorder="1" applyAlignment="1" applyProtection="1"/>
    <xf numFmtId="0" fontId="78" fillId="0" borderId="0" xfId="0" applyFont="1" applyBorder="1" applyAlignment="1" applyProtection="1">
      <alignment horizontal="center" vertical="center"/>
    </xf>
    <xf numFmtId="0" fontId="0" fillId="0" borderId="0" xfId="0" applyAlignment="1" applyProtection="1"/>
    <xf numFmtId="44" fontId="0" fillId="66" borderId="40" xfId="0" applyNumberFormat="1" applyFont="1" applyFill="1" applyBorder="1" applyAlignment="1" applyProtection="1">
      <alignment horizontal="center" vertical="center"/>
    </xf>
    <xf numFmtId="44" fontId="0" fillId="66" borderId="36" xfId="0" applyNumberFormat="1" applyFont="1" applyFill="1" applyBorder="1" applyAlignment="1" applyProtection="1">
      <alignment horizontal="center" vertical="center"/>
    </xf>
    <xf numFmtId="44" fontId="0" fillId="66" borderId="27" xfId="0" applyNumberFormat="1" applyFont="1" applyFill="1" applyBorder="1" applyAlignment="1" applyProtection="1">
      <alignment horizontal="center" vertical="center"/>
    </xf>
    <xf numFmtId="0" fontId="0" fillId="66" borderId="27" xfId="0" applyFont="1" applyFill="1" applyBorder="1" applyAlignment="1" applyProtection="1">
      <alignment horizontal="center" vertical="center"/>
    </xf>
    <xf numFmtId="0" fontId="27" fillId="0" borderId="28" xfId="0" applyFont="1" applyBorder="1" applyAlignment="1" applyProtection="1">
      <alignment horizontal="right" vertical="center"/>
      <protection locked="0"/>
    </xf>
    <xf numFmtId="0" fontId="0" fillId="65" borderId="29" xfId="0" applyFill="1" applyBorder="1" applyAlignment="1" applyProtection="1">
      <alignment horizontal="center"/>
    </xf>
    <xf numFmtId="0" fontId="0" fillId="65" borderId="30" xfId="0" applyFill="1" applyBorder="1" applyAlignment="1" applyProtection="1">
      <alignment horizontal="center"/>
    </xf>
    <xf numFmtId="0" fontId="0" fillId="65" borderId="31" xfId="0" applyFill="1" applyBorder="1" applyAlignment="1" applyProtection="1">
      <alignment horizontal="center"/>
    </xf>
    <xf numFmtId="0" fontId="0" fillId="66" borderId="27" xfId="0" applyFill="1" applyBorder="1" applyAlignment="1" applyProtection="1">
      <alignment horizontal="center" vertical="center"/>
    </xf>
    <xf numFmtId="0" fontId="0" fillId="66" borderId="27" xfId="0" applyFill="1" applyBorder="1" applyAlignment="1" applyProtection="1">
      <alignment horizontal="center" vertical="center" wrapText="1"/>
    </xf>
    <xf numFmtId="0" fontId="8" fillId="4" borderId="8" xfId="0" applyFont="1" applyFill="1" applyBorder="1" applyAlignment="1" applyProtection="1">
      <alignment horizontal="left" wrapText="1"/>
    </xf>
    <xf numFmtId="0" fontId="75" fillId="0" borderId="0" xfId="0" applyFont="1" applyAlignment="1">
      <alignment horizontal="left" wrapText="1"/>
    </xf>
  </cellXfs>
  <cellStyles count="55184">
    <cellStyle name="% 4" xfId="55140"/>
    <cellStyle name="% 4 2" xfId="55162"/>
    <cellStyle name="20% - Accent1" xfId="20" builtinId="30" customBuiltin="1"/>
    <cellStyle name="20% - Accent1 2" xfId="102"/>
    <cellStyle name="20% - Accent1 2 2" xfId="55163"/>
    <cellStyle name="20% - Accent1 2 3" xfId="55141"/>
    <cellStyle name="20% - Accent1 3" xfId="1098"/>
    <cellStyle name="20% - Accent1 3 2" xfId="55164"/>
    <cellStyle name="20% - Accent2" xfId="24" builtinId="34" customBuiltin="1"/>
    <cellStyle name="20% - Accent2 2" xfId="106"/>
    <cellStyle name="20% - Accent2 2 2" xfId="55165"/>
    <cellStyle name="20% - Accent2 2 3" xfId="55142"/>
    <cellStyle name="20% - Accent2 3" xfId="1100"/>
    <cellStyle name="20% - Accent2 3 2" xfId="55166"/>
    <cellStyle name="20% - Accent3" xfId="28" builtinId="38" customBuiltin="1"/>
    <cellStyle name="20% - Accent3 2" xfId="110"/>
    <cellStyle name="20% - Accent3 2 2" xfId="55167"/>
    <cellStyle name="20% - Accent3 2 3" xfId="55143"/>
    <cellStyle name="20% - Accent3 3" xfId="1102"/>
    <cellStyle name="20% - Accent3 3 2" xfId="55168"/>
    <cellStyle name="20% - Accent4" xfId="32" builtinId="42" customBuiltin="1"/>
    <cellStyle name="20% - Accent4 2" xfId="114"/>
    <cellStyle name="20% - Accent4 2 2" xfId="55169"/>
    <cellStyle name="20% - Accent4 2 3" xfId="55144"/>
    <cellStyle name="20% - Accent4 3" xfId="1104"/>
    <cellStyle name="20% - Accent4 3 2" xfId="55170"/>
    <cellStyle name="20% - Accent5" xfId="36" builtinId="46" customBuiltin="1"/>
    <cellStyle name="20% - Accent5 2" xfId="118"/>
    <cellStyle name="20% - Accent5 2 2" xfId="55171"/>
    <cellStyle name="20% - Accent5 2 3" xfId="55145"/>
    <cellStyle name="20% - Accent5 3" xfId="1106"/>
    <cellStyle name="20% - Accent6" xfId="40" builtinId="50" customBuiltin="1"/>
    <cellStyle name="20% - Accent6 2" xfId="122"/>
    <cellStyle name="20% - Accent6 2 2" xfId="55172"/>
    <cellStyle name="20% - Accent6 2 3" xfId="55146"/>
    <cellStyle name="20% - Accent6 3" xfId="1108"/>
    <cellStyle name="40% - Accent1" xfId="21" builtinId="31" customBuiltin="1"/>
    <cellStyle name="40% - Accent1 2" xfId="103"/>
    <cellStyle name="40% - Accent1 2 2" xfId="55173"/>
    <cellStyle name="40% - Accent1 2 3" xfId="55147"/>
    <cellStyle name="40% - Accent1 3" xfId="1099"/>
    <cellStyle name="40% - Accent2" xfId="25" builtinId="35" customBuiltin="1"/>
    <cellStyle name="40% - Accent2 2" xfId="107"/>
    <cellStyle name="40% - Accent2 2 2" xfId="55174"/>
    <cellStyle name="40% - Accent2 2 3" xfId="55148"/>
    <cellStyle name="40% - Accent2 3" xfId="1101"/>
    <cellStyle name="40% - Accent3" xfId="29" builtinId="39" customBuiltin="1"/>
    <cellStyle name="40% - Accent3 2" xfId="111"/>
    <cellStyle name="40% - Accent3 2 2" xfId="55175"/>
    <cellStyle name="40% - Accent3 2 3" xfId="55149"/>
    <cellStyle name="40% - Accent3 3" xfId="1103"/>
    <cellStyle name="40% - Accent3 3 2" xfId="55176"/>
    <cellStyle name="40% - Accent4" xfId="33" builtinId="43" customBuiltin="1"/>
    <cellStyle name="40% - Accent4 2" xfId="115"/>
    <cellStyle name="40% - Accent4 2 2" xfId="55177"/>
    <cellStyle name="40% - Accent4 2 3" xfId="55150"/>
    <cellStyle name="40% - Accent4 3" xfId="1105"/>
    <cellStyle name="40% - Accent5" xfId="37" builtinId="47" customBuiltin="1"/>
    <cellStyle name="40% - Accent5 2" xfId="119"/>
    <cellStyle name="40% - Accent5 2 2" xfId="55178"/>
    <cellStyle name="40% - Accent5 2 3" xfId="55151"/>
    <cellStyle name="40% - Accent5 3" xfId="1107"/>
    <cellStyle name="40% - Accent6" xfId="41" builtinId="51" customBuiltin="1"/>
    <cellStyle name="40% - Accent6 2" xfId="123"/>
    <cellStyle name="40% - Accent6 2 2" xfId="55179"/>
    <cellStyle name="40% - Accent6 2 3" xfId="55152"/>
    <cellStyle name="40% - Accent6 3" xfId="1109"/>
    <cellStyle name="60% - Accent1" xfId="22" builtinId="32" customBuiltin="1"/>
    <cellStyle name="60% - Accent1 2" xfId="104"/>
    <cellStyle name="60% - Accent2" xfId="26" builtinId="36" customBuiltin="1"/>
    <cellStyle name="60% - Accent2 2" xfId="108"/>
    <cellStyle name="60% - Accent3" xfId="30" builtinId="40" customBuiltin="1"/>
    <cellStyle name="60% - Accent3 2" xfId="112"/>
    <cellStyle name="60% - Accent3 2 2" xfId="55153"/>
    <cellStyle name="60% - Accent4" xfId="34" builtinId="44" customBuiltin="1"/>
    <cellStyle name="60% - Accent4 2" xfId="116"/>
    <cellStyle name="60% - Accent4 2 2" xfId="55154"/>
    <cellStyle name="60% - Accent5" xfId="38" builtinId="48" customBuiltin="1"/>
    <cellStyle name="60% - Accent5 2" xfId="120"/>
    <cellStyle name="60% - Accent6" xfId="42" builtinId="52" customBuiltin="1"/>
    <cellStyle name="60% - Accent6 2" xfId="124"/>
    <cellStyle name="60% - Accent6 2 2" xfId="55155"/>
    <cellStyle name="Accent1" xfId="19" builtinId="29" customBuiltin="1"/>
    <cellStyle name="Accent1 2" xfId="101"/>
    <cellStyle name="Accent2" xfId="23" builtinId="33" customBuiltin="1"/>
    <cellStyle name="Accent2 2" xfId="105"/>
    <cellStyle name="Accent3" xfId="27" builtinId="37" customBuiltin="1"/>
    <cellStyle name="Accent3 2" xfId="109"/>
    <cellStyle name="Accent4" xfId="31" builtinId="41" customBuiltin="1"/>
    <cellStyle name="Accent4 2" xfId="113"/>
    <cellStyle name="Accent5" xfId="35" builtinId="45" customBuiltin="1"/>
    <cellStyle name="Accent5 2" xfId="117"/>
    <cellStyle name="Accent6" xfId="39" builtinId="49" customBuiltin="1"/>
    <cellStyle name="Accent6 2" xfId="121"/>
    <cellStyle name="Bad" xfId="8" builtinId="27" customBuiltin="1"/>
    <cellStyle name="Bad 2" xfId="90"/>
    <cellStyle name="Calculation" xfId="12" builtinId="22" customBuiltin="1"/>
    <cellStyle name="Calculation 2" xfId="94"/>
    <cellStyle name="Check Cell" xfId="14" builtinId="23" customBuiltin="1"/>
    <cellStyle name="Check Cell 2" xfId="96"/>
    <cellStyle name="Comma 10" xfId="51398"/>
    <cellStyle name="Comma 2" xfId="53"/>
    <cellStyle name="Comma 2 2" xfId="60"/>
    <cellStyle name="Comma 2 2 2" xfId="1285"/>
    <cellStyle name="Comma 2 2 3" xfId="1286"/>
    <cellStyle name="Comma 2 2 4" xfId="1284"/>
    <cellStyle name="Comma 2 2 5" xfId="1943"/>
    <cellStyle name="Comma 2 2 6" xfId="55180"/>
    <cellStyle name="Comma 2 3" xfId="58"/>
    <cellStyle name="Comma 2 3 2" xfId="1287"/>
    <cellStyle name="Comma 2 4" xfId="1288"/>
    <cellStyle name="Comma 2 5" xfId="1283"/>
    <cellStyle name="Comma 2 6" xfId="1990"/>
    <cellStyle name="Comma 2 7" xfId="55156"/>
    <cellStyle name="Comma 3" xfId="64"/>
    <cellStyle name="Comma 3 2" xfId="68"/>
    <cellStyle name="Comma 3 2 2" xfId="186"/>
    <cellStyle name="Comma 3 2 3" xfId="1290"/>
    <cellStyle name="Comma 3 2 4" xfId="55181"/>
    <cellStyle name="Comma 3 3" xfId="170"/>
    <cellStyle name="Comma 3 3 2" xfId="1291"/>
    <cellStyle name="Comma 3 4" xfId="1292"/>
    <cellStyle name="Comma 3 5" xfId="1289"/>
    <cellStyle name="Comma 3 6" xfId="51399"/>
    <cellStyle name="Comma 4" xfId="72"/>
    <cellStyle name="Comma 4 2" xfId="171"/>
    <cellStyle name="Comma 4 2 2" xfId="1294"/>
    <cellStyle name="Comma 4 3" xfId="134"/>
    <cellStyle name="Comma 4 4" xfId="1293"/>
    <cellStyle name="Comma 5" xfId="1111"/>
    <cellStyle name="Comma 5 2" xfId="1295"/>
    <cellStyle name="Comma 6" xfId="1296"/>
    <cellStyle name="Comma 6 2" xfId="1733"/>
    <cellStyle name="Comma 6 3" xfId="1856"/>
    <cellStyle name="Comma 6 4" xfId="2022"/>
    <cellStyle name="Comma 6 5" xfId="2036"/>
    <cellStyle name="Comma 7" xfId="1297"/>
    <cellStyle name="Comma 7 2" xfId="1298"/>
    <cellStyle name="Comma 7 2 2" xfId="1767"/>
    <cellStyle name="Comma 7 2 3" xfId="1858"/>
    <cellStyle name="Comma 7 2 4" xfId="2024"/>
    <cellStyle name="Comma 7 2 5" xfId="2038"/>
    <cellStyle name="Comma 7 3" xfId="1736"/>
    <cellStyle name="Comma 7 4" xfId="1857"/>
    <cellStyle name="Comma 7 5" xfId="2023"/>
    <cellStyle name="Comma 7 6" xfId="2037"/>
    <cellStyle name="Comma 8" xfId="1299"/>
    <cellStyle name="Currency" xfId="1" builtinId="4"/>
    <cellStyle name="Currency 10" xfId="1300"/>
    <cellStyle name="Currency 10 2" xfId="1734"/>
    <cellStyle name="Currency 10 2 2" xfId="1996"/>
    <cellStyle name="Currency 10 3" xfId="1859"/>
    <cellStyle name="Currency 10 4" xfId="1991"/>
    <cellStyle name="Currency 10 5" xfId="2025"/>
    <cellStyle name="Currency 10 6" xfId="2039"/>
    <cellStyle name="Currency 11" xfId="1301"/>
    <cellStyle name="Currency 11 2" xfId="1735"/>
    <cellStyle name="Currency 11 3" xfId="1761"/>
    <cellStyle name="Currency 11 4" xfId="1860"/>
    <cellStyle name="Currency 11 5" xfId="1979"/>
    <cellStyle name="Currency 11 6" xfId="2026"/>
    <cellStyle name="Currency 11 7" xfId="2040"/>
    <cellStyle name="Currency 12" xfId="1302"/>
    <cellStyle name="Currency 12 2" xfId="1303"/>
    <cellStyle name="Currency 12 3" xfId="1304"/>
    <cellStyle name="Currency 12 4" xfId="1305"/>
    <cellStyle name="Currency 12 5" xfId="1306"/>
    <cellStyle name="Currency 12 6" xfId="2010"/>
    <cellStyle name="Currency 13" xfId="1307"/>
    <cellStyle name="Currency 13 2" xfId="1994"/>
    <cellStyle name="Currency 14" xfId="1308"/>
    <cellStyle name="Currency 15" xfId="1309"/>
    <cellStyle name="Currency 16" xfId="1310"/>
    <cellStyle name="Currency 2" xfId="44"/>
    <cellStyle name="Currency 2 10" xfId="1282"/>
    <cellStyle name="Currency 2 10 2" xfId="1855"/>
    <cellStyle name="Currency 2 10 2 2" xfId="2001"/>
    <cellStyle name="Currency 2 10 3" xfId="1772"/>
    <cellStyle name="Currency 2 10 3 2" xfId="2005"/>
    <cellStyle name="Currency 2 10 4" xfId="2021"/>
    <cellStyle name="Currency 2 10 5" xfId="2035"/>
    <cellStyle name="Currency 2 2" xfId="57"/>
    <cellStyle name="Currency 2 2 2" xfId="354"/>
    <cellStyle name="Currency 2 2 2 2" xfId="1313"/>
    <cellStyle name="Currency 2 2 2 2 2" xfId="1933"/>
    <cellStyle name="Currency 2 2 2 3" xfId="1312"/>
    <cellStyle name="Currency 2 2 2 3 2" xfId="1980"/>
    <cellStyle name="Currency 2 2 3" xfId="362"/>
    <cellStyle name="Currency 2 2 3 2" xfId="1314"/>
    <cellStyle name="Currency 2 2 3 2 2" xfId="2006"/>
    <cellStyle name="Currency 2 2 3 3" xfId="1866"/>
    <cellStyle name="Currency 2 2 4" xfId="202"/>
    <cellStyle name="Currency 2 2 4 2" xfId="1315"/>
    <cellStyle name="Currency 2 2 5" xfId="1112"/>
    <cellStyle name="Currency 2 2 5 2" xfId="1316"/>
    <cellStyle name="Currency 2 2 6" xfId="1311"/>
    <cellStyle name="Currency 2 3" xfId="353"/>
    <cellStyle name="Currency 2 3 2" xfId="379"/>
    <cellStyle name="Currency 2 3 2 2" xfId="1318"/>
    <cellStyle name="Currency 2 3 2 2 2" xfId="1988"/>
    <cellStyle name="Currency 2 3 2 3" xfId="1808"/>
    <cellStyle name="Currency 2 3 2 4" xfId="1822"/>
    <cellStyle name="Currency 2 3 3" xfId="409"/>
    <cellStyle name="Currency 2 3 4" xfId="1317"/>
    <cellStyle name="Currency 2 3 5" xfId="2002"/>
    <cellStyle name="Currency 2 4" xfId="361"/>
    <cellStyle name="Currency 2 4 2" xfId="1319"/>
    <cellStyle name="Currency 2 4 2 2" xfId="1813"/>
    <cellStyle name="Currency 2 4 3" xfId="1882"/>
    <cellStyle name="Currency 2 5" xfId="201"/>
    <cellStyle name="Currency 2 5 2" xfId="1320"/>
    <cellStyle name="Currency 2 5 2 2" xfId="1811"/>
    <cellStyle name="Currency 2 5 2 3" xfId="1789"/>
    <cellStyle name="Currency 2 5 3" xfId="1787"/>
    <cellStyle name="Currency 2 6" xfId="844"/>
    <cellStyle name="Currency 2 6 2" xfId="1321"/>
    <cellStyle name="Currency 2 6 3" xfId="2014"/>
    <cellStyle name="Currency 2 7" xfId="161"/>
    <cellStyle name="Currency 2 7 2" xfId="1322"/>
    <cellStyle name="Currency 2 8" xfId="83"/>
    <cellStyle name="Currency 2 9" xfId="1090"/>
    <cellStyle name="Currency 3" xfId="49"/>
    <cellStyle name="Currency 3 2" xfId="164"/>
    <cellStyle name="Currency 3 2 2" xfId="1126"/>
    <cellStyle name="Currency 3 2 3" xfId="1324"/>
    <cellStyle name="Currency 3 2 4" xfId="2013"/>
    <cellStyle name="Currency 3 3" xfId="1094"/>
    <cellStyle name="Currency 3 3 2" xfId="1325"/>
    <cellStyle name="Currency 3 4" xfId="1326"/>
    <cellStyle name="Currency 3 5" xfId="1323"/>
    <cellStyle name="Currency 3 6" xfId="1984"/>
    <cellStyle name="Currency 4" xfId="54"/>
    <cellStyle name="Currency 4 2" xfId="61"/>
    <cellStyle name="Currency 4 2 2" xfId="1328"/>
    <cellStyle name="Currency 4 2 2 2" xfId="1941"/>
    <cellStyle name="Currency 4 2 3" xfId="1848"/>
    <cellStyle name="Currency 4 2 4" xfId="1989"/>
    <cellStyle name="Currency 4 2 5" xfId="1883"/>
    <cellStyle name="Currency 4 3" xfId="1329"/>
    <cellStyle name="Currency 4 3 2" xfId="1749"/>
    <cellStyle name="Currency 4 3 2 2" xfId="1942"/>
    <cellStyle name="Currency 4 3 3" xfId="2012"/>
    <cellStyle name="Currency 4 4" xfId="1327"/>
    <cellStyle name="Currency 4 4 2" xfId="1854"/>
    <cellStyle name="Currency 4 4 3" xfId="1870"/>
    <cellStyle name="Currency 4 5" xfId="1900"/>
    <cellStyle name="Currency 4 6" xfId="1887"/>
    <cellStyle name="Currency 4 7" xfId="1795"/>
    <cellStyle name="Currency 4 8" xfId="1804"/>
    <cellStyle name="Currency 5" xfId="65"/>
    <cellStyle name="Currency 5 2" xfId="69"/>
    <cellStyle name="Currency 5 2 2" xfId="1331"/>
    <cellStyle name="Currency 5 2 2 2" xfId="2011"/>
    <cellStyle name="Currency 5 2 2 3" xfId="1876"/>
    <cellStyle name="Currency 5 2 2 4" xfId="1771"/>
    <cellStyle name="Currency 5 2 2 5" xfId="1949"/>
    <cellStyle name="Currency 5 2 3" xfId="2015"/>
    <cellStyle name="Currency 5 2 4" xfId="1978"/>
    <cellStyle name="Currency 5 2 5" xfId="1784"/>
    <cellStyle name="Currency 5 3" xfId="80"/>
    <cellStyle name="Currency 5 3 2" xfId="1974"/>
    <cellStyle name="Currency 5 3 3" xfId="2016"/>
    <cellStyle name="Currency 5 3 4" xfId="1823"/>
    <cellStyle name="Currency 5 4" xfId="1115"/>
    <cellStyle name="Currency 5 4 2" xfId="1875"/>
    <cellStyle name="Currency 5 4 3" xfId="1910"/>
    <cellStyle name="Currency 5 5" xfId="1330"/>
    <cellStyle name="Currency 5 5 2" xfId="1925"/>
    <cellStyle name="Currency 5 6" xfId="1929"/>
    <cellStyle name="Currency 5 7" xfId="1923"/>
    <cellStyle name="Currency 5 8" xfId="1909"/>
    <cellStyle name="Currency 5 9" xfId="1800"/>
    <cellStyle name="Currency 58" xfId="50646"/>
    <cellStyle name="Currency 6" xfId="73"/>
    <cellStyle name="Currency 6 2" xfId="1118"/>
    <cellStyle name="Currency 6 2 2" xfId="1333"/>
    <cellStyle name="Currency 6 2 2 2" xfId="1868"/>
    <cellStyle name="Currency 6 2 3" xfId="1810"/>
    <cellStyle name="Currency 6 3" xfId="1332"/>
    <cellStyle name="Currency 6 4" xfId="1837"/>
    <cellStyle name="Currency 7" xfId="1089"/>
    <cellStyle name="Currency 7 2" xfId="1335"/>
    <cellStyle name="Currency 7 2 2" xfId="1966"/>
    <cellStyle name="Currency 7 2 3" xfId="1935"/>
    <cellStyle name="Currency 7 3" xfId="1336"/>
    <cellStyle name="Currency 7 3 2" xfId="1834"/>
    <cellStyle name="Currency 7 4" xfId="1334"/>
    <cellStyle name="Currency 8" xfId="1337"/>
    <cellStyle name="Currency 8 2" xfId="1729"/>
    <cellStyle name="Currency 8 2 2" xfId="1992"/>
    <cellStyle name="Currency 8 3" xfId="1871"/>
    <cellStyle name="Currency 8 3 2" xfId="1884"/>
    <cellStyle name="Currency 8 4" xfId="1915"/>
    <cellStyle name="Currency 8 5" xfId="2027"/>
    <cellStyle name="Currency 8 6" xfId="2041"/>
    <cellStyle name="Currency 9" xfId="1338"/>
    <cellStyle name="Currency 9 2" xfId="1726"/>
    <cellStyle name="Currency 9 2 2" xfId="1977"/>
    <cellStyle name="Currency 9 3" xfId="1872"/>
    <cellStyle name="Currency 9 3 2" xfId="2007"/>
    <cellStyle name="Currency 9 4" xfId="1792"/>
    <cellStyle name="Currency 9 5" xfId="1975"/>
    <cellStyle name="Currency 9 6" xfId="2028"/>
    <cellStyle name="Currency 9 7" xfId="2042"/>
    <cellStyle name="Excel Built-in Normal" xfId="197"/>
    <cellStyle name="Explanatory Text" xfId="17" builtinId="53" customBuiltin="1"/>
    <cellStyle name="Explanatory Text 2" xfId="99"/>
    <cellStyle name="FormatDateAndTime" xfId="1744"/>
    <cellStyle name="FormatDecimal" xfId="1745"/>
    <cellStyle name="FormatInteger" xfId="1746"/>
    <cellStyle name="FormatText" xfId="1747"/>
    <cellStyle name="Good" xfId="7" builtinId="26" customBuiltin="1"/>
    <cellStyle name="Good 2" xfId="89"/>
    <cellStyle name="HeaderStyle" xfId="1748"/>
    <cellStyle name="Heading 1" xfId="3" builtinId="16" customBuiltin="1"/>
    <cellStyle name="Heading 1 2" xfId="85"/>
    <cellStyle name="Heading 2" xfId="4" builtinId="17" customBuiltin="1"/>
    <cellStyle name="Heading 2 2" xfId="86"/>
    <cellStyle name="Heading 3" xfId="5" builtinId="18" customBuiltin="1"/>
    <cellStyle name="Heading 3 2" xfId="87"/>
    <cellStyle name="Heading 4" xfId="6" builtinId="19" customBuiltin="1"/>
    <cellStyle name="Heading 4 2" xfId="88"/>
    <cellStyle name="Hyperlink 2" xfId="1087"/>
    <cellStyle name="Hyperlink 2 2" xfId="1340"/>
    <cellStyle name="Hyperlink 2 3" xfId="1339"/>
    <cellStyle name="Hyperlink 2 4" xfId="1865"/>
    <cellStyle name="Hyperlink 2 5" xfId="55157"/>
    <cellStyle name="Hyperlink 3" xfId="1341"/>
    <cellStyle name="Hyperlink 3 2" xfId="1342"/>
    <cellStyle name="Hyperlink 3 3" xfId="1797"/>
    <cellStyle name="Hyperlink 3 4" xfId="55158"/>
    <cellStyle name="Hyperlink 4" xfId="1769"/>
    <cellStyle name="Hyperlink 4 2" xfId="55159"/>
    <cellStyle name="Input" xfId="10" builtinId="20" customBuiltin="1"/>
    <cellStyle name="Input 2" xfId="92"/>
    <cellStyle name="Linked Cell" xfId="13" builtinId="24" customBuiltin="1"/>
    <cellStyle name="Linked Cell 2" xfId="95"/>
    <cellStyle name="Monétaire 2" xfId="1799"/>
    <cellStyle name="Monétaire 2 2" xfId="1954"/>
    <cellStyle name="Monétaire 2 3" xfId="1912"/>
    <cellStyle name="Neutral" xfId="9" builtinId="28" customBuiltin="1"/>
    <cellStyle name="Neutral 2" xfId="91"/>
    <cellStyle name="Neutral 2 2" xfId="845"/>
    <cellStyle name="Neutral 2 3" xfId="203"/>
    <cellStyle name="Nor_x0004_al" xfId="1741"/>
    <cellStyle name="Normal" xfId="0" builtinId="0"/>
    <cellStyle name="Normal 10" xfId="152"/>
    <cellStyle name="Normal 10 2" xfId="204"/>
    <cellStyle name="Normal 10 2 2" xfId="205"/>
    <cellStyle name="Normal 10 2 2 2" xfId="1959"/>
    <cellStyle name="Normal 10 2 3" xfId="406"/>
    <cellStyle name="Normal 10 2 3 2" xfId="1889"/>
    <cellStyle name="Normal 10 2 4" xfId="1344"/>
    <cellStyle name="Normal 10 2 4 2" xfId="1873"/>
    <cellStyle name="Normal 10 2 4 3" xfId="1777"/>
    <cellStyle name="Normal 10 2 4 4" xfId="2029"/>
    <cellStyle name="Normal 10 2 4 5" xfId="2043"/>
    <cellStyle name="Normal 10 3" xfId="206"/>
    <cellStyle name="Normal 10 3 2" xfId="207"/>
    <cellStyle name="Normal 10 3 2 2" xfId="2003"/>
    <cellStyle name="Normal 10 3 3" xfId="371"/>
    <cellStyle name="Normal 10 3 4" xfId="1345"/>
    <cellStyle name="Normal 10 3 5" xfId="1845"/>
    <cellStyle name="Normal 10 4" xfId="208"/>
    <cellStyle name="Normal 10 4 2" xfId="1346"/>
    <cellStyle name="Normal 10 4 2 2" xfId="1802"/>
    <cellStyle name="Normal 10 4 3" xfId="1850"/>
    <cellStyle name="Normal 10 5" xfId="370"/>
    <cellStyle name="Normal 10 5 2" xfId="1347"/>
    <cellStyle name="Normal 10 5 3" xfId="1794"/>
    <cellStyle name="Normal 10 6" xfId="1348"/>
    <cellStyle name="Normal 10 6 2" xfId="1874"/>
    <cellStyle name="Normal 10 6 3" xfId="1778"/>
    <cellStyle name="Normal 10 6 4" xfId="2030"/>
    <cellStyle name="Normal 10 6 5" xfId="2044"/>
    <cellStyle name="Normal 10 7" xfId="1343"/>
    <cellStyle name="Normal 10 8" xfId="55160"/>
    <cellStyle name="Normal 11" xfId="153"/>
    <cellStyle name="Normal 11 10" xfId="1349"/>
    <cellStyle name="Normal 11 11" xfId="1350"/>
    <cellStyle name="Normal 11 12" xfId="1351"/>
    <cellStyle name="Normal 11 13" xfId="1352"/>
    <cellStyle name="Normal 11 14" xfId="1353"/>
    <cellStyle name="Normal 11 2" xfId="209"/>
    <cellStyle name="Normal 11 2 2" xfId="210"/>
    <cellStyle name="Normal 11 2 2 2" xfId="1355"/>
    <cellStyle name="Normal 11 2 3" xfId="375"/>
    <cellStyle name="Normal 11 2 4" xfId="1354"/>
    <cellStyle name="Normal 11 3" xfId="211"/>
    <cellStyle name="Normal 11 3 2" xfId="212"/>
    <cellStyle name="Normal 11 3 3" xfId="404"/>
    <cellStyle name="Normal 11 4" xfId="213"/>
    <cellStyle name="Normal 11 4 2" xfId="1356"/>
    <cellStyle name="Normal 11 5" xfId="396"/>
    <cellStyle name="Normal 11 5 2" xfId="1357"/>
    <cellStyle name="Normal 11 6" xfId="1358"/>
    <cellStyle name="Normal 11 7" xfId="1359"/>
    <cellStyle name="Normal 11 8" xfId="1360"/>
    <cellStyle name="Normal 11 9" xfId="1361"/>
    <cellStyle name="Normal 12" xfId="214"/>
    <cellStyle name="Normal 12 2" xfId="433"/>
    <cellStyle name="Normal 12 2 2" xfId="1157"/>
    <cellStyle name="Normal 12 2 3" xfId="1363"/>
    <cellStyle name="Normal 12 3" xfId="461"/>
    <cellStyle name="Normal 12 3 2" xfId="1185"/>
    <cellStyle name="Normal 12 3 3" xfId="1364"/>
    <cellStyle name="Normal 12 4" xfId="491"/>
    <cellStyle name="Normal 12 4 2" xfId="1215"/>
    <cellStyle name="Normal 12 4 3" xfId="1365"/>
    <cellStyle name="Normal 12 5" xfId="521"/>
    <cellStyle name="Normal 12 5 2" xfId="571"/>
    <cellStyle name="Normal 12 5 2 2" xfId="1280"/>
    <cellStyle name="Normal 12 5 3" xfId="565"/>
    <cellStyle name="Normal 12 5 4" xfId="1245"/>
    <cellStyle name="Normal 12 5 5" xfId="1366"/>
    <cellStyle name="Normal 12 6" xfId="572"/>
    <cellStyle name="Normal 12 6 2" xfId="1281"/>
    <cellStyle name="Normal 12 7" xfId="1128"/>
    <cellStyle name="Normal 12 8" xfId="1362"/>
    <cellStyle name="Normal 13" xfId="215"/>
    <cellStyle name="Normal 13 2" xfId="216"/>
    <cellStyle name="Normal 13 2 2" xfId="1368"/>
    <cellStyle name="Normal 13 2 2 2" xfId="1812"/>
    <cellStyle name="Normal 13 2 3" xfId="1922"/>
    <cellStyle name="Normal 13 3" xfId="397"/>
    <cellStyle name="Normal 13 3 2" xfId="1369"/>
    <cellStyle name="Normal 13 3 3" xfId="1776"/>
    <cellStyle name="Normal 13 4" xfId="1370"/>
    <cellStyle name="Normal 13 5" xfId="1371"/>
    <cellStyle name="Normal 13 6" xfId="1367"/>
    <cellStyle name="Normal 13 7" xfId="1793"/>
    <cellStyle name="Normal 14" xfId="217"/>
    <cellStyle name="Normal 14 2" xfId="218"/>
    <cellStyle name="Normal 14 2 2" xfId="1373"/>
    <cellStyle name="Normal 14 2 2 2" xfId="1986"/>
    <cellStyle name="Normal 14 2 3" xfId="1807"/>
    <cellStyle name="Normal 14 3" xfId="373"/>
    <cellStyle name="Normal 14 3 2" xfId="1374"/>
    <cellStyle name="Normal 14 3 3" xfId="1843"/>
    <cellStyle name="Normal 14 4" xfId="1375"/>
    <cellStyle name="Normal 14 5" xfId="1376"/>
    <cellStyle name="Normal 14 6" xfId="1372"/>
    <cellStyle name="Normal 14 7" xfId="1937"/>
    <cellStyle name="Normal 15" xfId="219"/>
    <cellStyle name="Normal 15 2" xfId="180"/>
    <cellStyle name="Normal 15 2 2" xfId="165"/>
    <cellStyle name="Normal 15 2 3" xfId="220"/>
    <cellStyle name="Normal 15 2 4" xfId="403"/>
    <cellStyle name="Normal 15 2 5" xfId="1378"/>
    <cellStyle name="Normal 15 2 6" xfId="1963"/>
    <cellStyle name="Normal 15 3" xfId="412"/>
    <cellStyle name="Normal 15 4" xfId="1377"/>
    <cellStyle name="Normal 15 5" xfId="2017"/>
    <cellStyle name="Normal 16" xfId="350"/>
    <cellStyle name="Normal 16 2" xfId="455"/>
    <cellStyle name="Normal 16 2 2" xfId="1179"/>
    <cellStyle name="Normal 16 2 3" xfId="1380"/>
    <cellStyle name="Normal 16 2 4" xfId="1879"/>
    <cellStyle name="Normal 16 3" xfId="483"/>
    <cellStyle name="Normal 16 3 2" xfId="1207"/>
    <cellStyle name="Normal 16 3 3" xfId="1967"/>
    <cellStyle name="Normal 16 4" xfId="513"/>
    <cellStyle name="Normal 16 4 2" xfId="1237"/>
    <cellStyle name="Normal 16 5" xfId="543"/>
    <cellStyle name="Normal 16 5 2" xfId="1267"/>
    <cellStyle name="Normal 16 6" xfId="1150"/>
    <cellStyle name="Normal 16 7" xfId="1379"/>
    <cellStyle name="Normal 16 8" xfId="1830"/>
    <cellStyle name="Normal 17" xfId="190"/>
    <cellStyle name="Normal 17 2" xfId="355"/>
    <cellStyle name="Normal 17 2 2" xfId="380"/>
    <cellStyle name="Normal 17 2 3" xfId="1788"/>
    <cellStyle name="Normal 17 3" xfId="405"/>
    <cellStyle name="Normal 17 3 2" xfId="564"/>
    <cellStyle name="Normal 17 3 2 2" xfId="1278"/>
    <cellStyle name="Normal 17 4" xfId="413"/>
    <cellStyle name="Normal 17 4 2" xfId="1156"/>
    <cellStyle name="Normal 17 5" xfId="1828"/>
    <cellStyle name="Normal 18" xfId="357"/>
    <cellStyle name="Normal 18 2" xfId="457"/>
    <cellStyle name="Normal 18 2 2" xfId="1181"/>
    <cellStyle name="Normal 18 3" xfId="485"/>
    <cellStyle name="Normal 18 3 2" xfId="1209"/>
    <cellStyle name="Normal 18 4" xfId="515"/>
    <cellStyle name="Normal 18 4 2" xfId="1239"/>
    <cellStyle name="Normal 18 5" xfId="545"/>
    <cellStyle name="Normal 18 5 2" xfId="1269"/>
    <cellStyle name="Normal 18 6" xfId="1152"/>
    <cellStyle name="Normal 18 7" xfId="1917"/>
    <cellStyle name="Normal 19" xfId="356"/>
    <cellStyle name="Normal 19 2" xfId="414"/>
    <cellStyle name="Normal 19 2 2" xfId="1381"/>
    <cellStyle name="Normal 19 3" xfId="411"/>
    <cellStyle name="Normal 19 3 2" xfId="1382"/>
    <cellStyle name="Normal 19 4" xfId="560"/>
    <cellStyle name="Normal 19 5" xfId="567"/>
    <cellStyle name="Normal 19 5 2" xfId="1279"/>
    <cellStyle name="Normal 19 6" xfId="1981"/>
    <cellStyle name="Normal 2" xfId="43"/>
    <cellStyle name="Normal 2 10" xfId="342"/>
    <cellStyle name="Normal 2 10 2" xfId="452"/>
    <cellStyle name="Normal 2 10 2 2" xfId="1176"/>
    <cellStyle name="Normal 2 10 3" xfId="480"/>
    <cellStyle name="Normal 2 10 3 2" xfId="1204"/>
    <cellStyle name="Normal 2 10 4" xfId="510"/>
    <cellStyle name="Normal 2 10 4 2" xfId="1234"/>
    <cellStyle name="Normal 2 10 5" xfId="540"/>
    <cellStyle name="Normal 2 10 5 2" xfId="1264"/>
    <cellStyle name="Normal 2 10 6" xfId="1147"/>
    <cellStyle name="Normal 2 11" xfId="343"/>
    <cellStyle name="Normal 2 11 2" xfId="347"/>
    <cellStyle name="Normal 2 11 2 2" xfId="573"/>
    <cellStyle name="Normal 2 11 3" xfId="555"/>
    <cellStyle name="Normal 2 11 3 2" xfId="1277"/>
    <cellStyle name="Normal 2 12" xfId="345"/>
    <cellStyle name="Normal 2 12 2" xfId="453"/>
    <cellStyle name="Normal 2 12 2 2" xfId="1177"/>
    <cellStyle name="Normal 2 12 3" xfId="481"/>
    <cellStyle name="Normal 2 12 3 2" xfId="1205"/>
    <cellStyle name="Normal 2 12 4" xfId="511"/>
    <cellStyle name="Normal 2 12 4 2" xfId="1235"/>
    <cellStyle name="Normal 2 12 5" xfId="541"/>
    <cellStyle name="Normal 2 12 5 2" xfId="1265"/>
    <cellStyle name="Normal 2 12 6" xfId="1148"/>
    <cellStyle name="Normal 2 13" xfId="344"/>
    <cellStyle name="Normal 2 13 2" xfId="348"/>
    <cellStyle name="Normal 2 14" xfId="346"/>
    <cellStyle name="Normal 2 14 2" xfId="454"/>
    <cellStyle name="Normal 2 14 2 2" xfId="1178"/>
    <cellStyle name="Normal 2 14 3" xfId="482"/>
    <cellStyle name="Normal 2 14 3 2" xfId="1206"/>
    <cellStyle name="Normal 2 14 4" xfId="512"/>
    <cellStyle name="Normal 2 14 4 2" xfId="1236"/>
    <cellStyle name="Normal 2 14 5" xfId="542"/>
    <cellStyle name="Normal 2 14 5 2" xfId="1266"/>
    <cellStyle name="Normal 2 14 6" xfId="1149"/>
    <cellStyle name="Normal 2 15" xfId="351"/>
    <cellStyle name="Normal 2 15 2" xfId="456"/>
    <cellStyle name="Normal 2 15 2 2" xfId="1180"/>
    <cellStyle name="Normal 2 15 3" xfId="484"/>
    <cellStyle name="Normal 2 15 3 2" xfId="1208"/>
    <cellStyle name="Normal 2 15 4" xfId="514"/>
    <cellStyle name="Normal 2 15 4 2" xfId="1238"/>
    <cellStyle name="Normal 2 15 5" xfId="544"/>
    <cellStyle name="Normal 2 15 5 2" xfId="1268"/>
    <cellStyle name="Normal 2 15 6" xfId="1151"/>
    <cellStyle name="Normal 2 16" xfId="181"/>
    <cellStyle name="Normal 2 16 2" xfId="1127"/>
    <cellStyle name="Normal 2 17" xfId="460"/>
    <cellStyle name="Normal 2 17 2" xfId="1184"/>
    <cellStyle name="Normal 2 18" xfId="490"/>
    <cellStyle name="Normal 2 18 2" xfId="1214"/>
    <cellStyle name="Normal 2 19" xfId="520"/>
    <cellStyle name="Normal 2 19 2" xfId="1244"/>
    <cellStyle name="Normal 2 2" xfId="126"/>
    <cellStyle name="Normal 2 2 10" xfId="133"/>
    <cellStyle name="Normal 2 2 11" xfId="1123"/>
    <cellStyle name="Normal 2 2 12" xfId="1743"/>
    <cellStyle name="Normal 2 2 12 2" xfId="1930"/>
    <cellStyle name="Normal 2 2 12 3" xfId="1805"/>
    <cellStyle name="Normal 2 2 12 4" xfId="2034"/>
    <cellStyle name="Normal 2 2 12 5" xfId="2048"/>
    <cellStyle name="Normal 2 2 12 6" xfId="3749"/>
    <cellStyle name="Normal 2 2 13" xfId="3747"/>
    <cellStyle name="Normal 2 2 2" xfId="144"/>
    <cellStyle name="Normal 2 2 2 2" xfId="179"/>
    <cellStyle name="Normal 2 2 2 2 2" xfId="192"/>
    <cellStyle name="Normal 2 2 2 2 3" xfId="364"/>
    <cellStyle name="Normal 2 2 2 2 4" xfId="1826"/>
    <cellStyle name="Normal 2 2 2 3" xfId="223"/>
    <cellStyle name="Normal 2 2 2 3 2" xfId="224"/>
    <cellStyle name="Normal 2 2 2 3 3" xfId="381"/>
    <cellStyle name="Normal 2 2 2 4" xfId="382"/>
    <cellStyle name="Normal 2 2 2 5" xfId="1383"/>
    <cellStyle name="Normal 2 2 2 6" xfId="1904"/>
    <cellStyle name="Normal 2 2 3" xfId="169"/>
    <cellStyle name="Normal 2 2 3 2" xfId="226"/>
    <cellStyle name="Normal 2 2 3 3" xfId="383"/>
    <cellStyle name="Normal 2 2 3 4" xfId="225"/>
    <cellStyle name="Normal 2 2 3 5" xfId="1384"/>
    <cellStyle name="Normal 2 2 4" xfId="193"/>
    <cellStyle name="Normal 2 2 5" xfId="434"/>
    <cellStyle name="Normal 2 2 5 2" xfId="1158"/>
    <cellStyle name="Normal 2 2 6" xfId="462"/>
    <cellStyle name="Normal 2 2 6 2" xfId="1186"/>
    <cellStyle name="Normal 2 2 7" xfId="492"/>
    <cellStyle name="Normal 2 2 7 2" xfId="1216"/>
    <cellStyle name="Normal 2 2 8" xfId="522"/>
    <cellStyle name="Normal 2 2 8 2" xfId="1246"/>
    <cellStyle name="Normal 2 2 9" xfId="222"/>
    <cellStyle name="Normal 2 2 9 2" xfId="1129"/>
    <cellStyle name="Normal 2 20" xfId="843"/>
    <cellStyle name="Normal 2 21" xfId="127"/>
    <cellStyle name="Normal 2 22" xfId="82"/>
    <cellStyle name="Normal 2 23" xfId="79"/>
    <cellStyle name="Normal 2 24" xfId="75"/>
    <cellStyle name="Normal 2 3" xfId="125"/>
    <cellStyle name="Normal 2 3 10" xfId="55161"/>
    <cellStyle name="Normal 2 3 2" xfId="136"/>
    <cellStyle name="Normal 2 3 2 2" xfId="228"/>
    <cellStyle name="Normal 2 3 2 3" xfId="384"/>
    <cellStyle name="Normal 2 3 2 4" xfId="227"/>
    <cellStyle name="Normal 2 3 2 5" xfId="1124"/>
    <cellStyle name="Normal 2 3 2 6" xfId="1961"/>
    <cellStyle name="Normal 2 3 3" xfId="154"/>
    <cellStyle name="Normal 2 3 3 10" xfId="2585"/>
    <cellStyle name="Normal 2 3 3 10 2" xfId="5033"/>
    <cellStyle name="Normal 2 3 3 10 2 2" xfId="7786"/>
    <cellStyle name="Normal 2 3 3 10 2 2 2" xfId="19988"/>
    <cellStyle name="Normal 2 3 3 10 2 2 2 2" xfId="44285"/>
    <cellStyle name="Normal 2 3 3 10 2 2 3" xfId="32083"/>
    <cellStyle name="Normal 2 3 3 10 2 3" xfId="17235"/>
    <cellStyle name="Normal 2 3 3 10 2 3 2" xfId="41532"/>
    <cellStyle name="Normal 2 3 3 10 2 4" xfId="29330"/>
    <cellStyle name="Normal 2 3 3 10 3" xfId="6623"/>
    <cellStyle name="Normal 2 3 3 10 3 2" xfId="7787"/>
    <cellStyle name="Normal 2 3 3 10 3 2 2" xfId="19989"/>
    <cellStyle name="Normal 2 3 3 10 3 2 2 2" xfId="44286"/>
    <cellStyle name="Normal 2 3 3 10 3 2 3" xfId="32084"/>
    <cellStyle name="Normal 2 3 3 10 3 3" xfId="18825"/>
    <cellStyle name="Normal 2 3 3 10 3 3 2" xfId="43122"/>
    <cellStyle name="Normal 2 3 3 10 3 4" xfId="30920"/>
    <cellStyle name="Normal 2 3 3 10 4" xfId="7785"/>
    <cellStyle name="Normal 2 3 3 10 4 2" xfId="19987"/>
    <cellStyle name="Normal 2 3 3 10 4 2 2" xfId="44284"/>
    <cellStyle name="Normal 2 3 3 10 4 3" xfId="32082"/>
    <cellStyle name="Normal 2 3 3 10 5" xfId="15007"/>
    <cellStyle name="Normal 2 3 3 10 5 2" xfId="39304"/>
    <cellStyle name="Normal 2 3 3 10 6" xfId="26995"/>
    <cellStyle name="Normal 2 3 3 11" xfId="7784"/>
    <cellStyle name="Normal 2 3 3 11 2" xfId="19986"/>
    <cellStyle name="Normal 2 3 3 11 2 2" xfId="44283"/>
    <cellStyle name="Normal 2 3 3 11 3" xfId="32081"/>
    <cellStyle name="Normal 2 3 3 12" xfId="13835"/>
    <cellStyle name="Normal 2 3 3 12 2" xfId="25823"/>
    <cellStyle name="Normal 2 3 3 12 2 2" xfId="50120"/>
    <cellStyle name="Normal 2 3 3 12 3" xfId="38132"/>
    <cellStyle name="Normal 2 3 3 13" xfId="51918"/>
    <cellStyle name="Normal 2 3 3 14" xfId="51939"/>
    <cellStyle name="Normal 2 3 3 2" xfId="182"/>
    <cellStyle name="Normal 2 3 3 2 10" xfId="13847"/>
    <cellStyle name="Normal 2 3 3 2 10 2" xfId="25835"/>
    <cellStyle name="Normal 2 3 3 2 10 2 2" xfId="50132"/>
    <cellStyle name="Normal 2 3 3 2 10 3" xfId="38144"/>
    <cellStyle name="Normal 2 3 3 2 11" xfId="51925"/>
    <cellStyle name="Normal 2 3 3 2 12" xfId="51951"/>
    <cellStyle name="Normal 2 3 3 2 2" xfId="230"/>
    <cellStyle name="Normal 2 3 3 2 3" xfId="592"/>
    <cellStyle name="Normal 2 3 3 2 3 10" xfId="51522"/>
    <cellStyle name="Normal 2 3 3 2 3 11" xfId="51975"/>
    <cellStyle name="Normal 2 3 3 2 3 2" xfId="640"/>
    <cellStyle name="Normal 2 3 3 2 3 2 10" xfId="52023"/>
    <cellStyle name="Normal 2 3 3 2 3 2 2" xfId="835"/>
    <cellStyle name="Normal 2 3 3 2 3 2 2 2" xfId="1080"/>
    <cellStyle name="Normal 2 3 3 2 3 2 2 2 2" xfId="2573"/>
    <cellStyle name="Normal 2 3 3 2 3 2 2 2 2 10" xfId="53093"/>
    <cellStyle name="Normal 2 3 3 2 3 2 2 2 2 2" xfId="3739"/>
    <cellStyle name="Normal 2 3 3 2 3 2 2 2 2 2 2" xfId="6080"/>
    <cellStyle name="Normal 2 3 3 2 3 2 2 2 2 2 2 2" xfId="7795"/>
    <cellStyle name="Normal 2 3 3 2 3 2 2 2 2 2 2 2 2" xfId="19997"/>
    <cellStyle name="Normal 2 3 3 2 3 2 2 2 2 2 2 2 2 2" xfId="44294"/>
    <cellStyle name="Normal 2 3 3 2 3 2 2 2 2 2 2 2 3" xfId="32092"/>
    <cellStyle name="Normal 2 3 3 2 3 2 2 2 2 2 2 3" xfId="18282"/>
    <cellStyle name="Normal 2 3 3 2 3 2 2 2 2 2 2 3 2" xfId="42579"/>
    <cellStyle name="Normal 2 3 3 2 3 2 2 2 2 2 2 4" xfId="30377"/>
    <cellStyle name="Normal 2 3 3 2 3 2 2 2 2 2 3" xfId="7777"/>
    <cellStyle name="Normal 2 3 3 2 3 2 2 2 2 2 3 2" xfId="7796"/>
    <cellStyle name="Normal 2 3 3 2 3 2 2 2 2 2 3 2 2" xfId="19998"/>
    <cellStyle name="Normal 2 3 3 2 3 2 2 2 2 2 3 2 2 2" xfId="44295"/>
    <cellStyle name="Normal 2 3 3 2 3 2 2 2 2 2 3 2 3" xfId="32093"/>
    <cellStyle name="Normal 2 3 3 2 3 2 2 2 2 2 3 3" xfId="19979"/>
    <cellStyle name="Normal 2 3 3 2 3 2 2 2 2 2 3 3 2" xfId="44276"/>
    <cellStyle name="Normal 2 3 3 2 3 2 2 2 2 2 3 4" xfId="32074"/>
    <cellStyle name="Normal 2 3 3 2 3 2 2 2 2 2 4" xfId="7794"/>
    <cellStyle name="Normal 2 3 3 2 3 2 2 2 2 2 4 2" xfId="19996"/>
    <cellStyle name="Normal 2 3 3 2 3 2 2 2 2 2 4 2 2" xfId="44293"/>
    <cellStyle name="Normal 2 3 3 2 3 2 2 2 2 2 4 3" xfId="32091"/>
    <cellStyle name="Normal 2 3 3 2 3 2 2 2 2 2 5" xfId="16054"/>
    <cellStyle name="Normal 2 3 3 2 3 2 2 2 2 2 5 2" xfId="40351"/>
    <cellStyle name="Normal 2 3 3 2 3 2 2 2 2 2 6" xfId="28042"/>
    <cellStyle name="Normal 2 3 3 2 3 2 2 2 2 3" xfId="4271"/>
    <cellStyle name="Normal 2 3 3 2 3 2 2 2 2 3 2" xfId="7797"/>
    <cellStyle name="Normal 2 3 3 2 3 2 2 2 2 3 2 2" xfId="19999"/>
    <cellStyle name="Normal 2 3 3 2 3 2 2 2 2 3 2 2 2" xfId="44296"/>
    <cellStyle name="Normal 2 3 3 2 3 2 2 2 2 3 2 3" xfId="32094"/>
    <cellStyle name="Normal 2 3 3 2 3 2 2 2 2 3 3" xfId="16582"/>
    <cellStyle name="Normal 2 3 3 2 3 2 2 2 2 3 3 2" xfId="40879"/>
    <cellStyle name="Normal 2 3 3 2 3 2 2 2 2 3 4" xfId="28570"/>
    <cellStyle name="Normal 2 3 3 2 3 2 2 2 2 4" xfId="4911"/>
    <cellStyle name="Normal 2 3 3 2 3 2 2 2 2 4 2" xfId="7798"/>
    <cellStyle name="Normal 2 3 3 2 3 2 2 2 2 4 2 2" xfId="20000"/>
    <cellStyle name="Normal 2 3 3 2 3 2 2 2 2 4 2 2 2" xfId="44297"/>
    <cellStyle name="Normal 2 3 3 2 3 2 2 2 2 4 2 3" xfId="32095"/>
    <cellStyle name="Normal 2 3 3 2 3 2 2 2 2 4 3" xfId="17113"/>
    <cellStyle name="Normal 2 3 3 2 3 2 2 2 2 4 3 2" xfId="41410"/>
    <cellStyle name="Normal 2 3 3 2 3 2 2 2 2 4 4" xfId="29208"/>
    <cellStyle name="Normal 2 3 3 2 3 2 2 2 2 5" xfId="6608"/>
    <cellStyle name="Normal 2 3 3 2 3 2 2 2 2 5 2" xfId="7799"/>
    <cellStyle name="Normal 2 3 3 2 3 2 2 2 2 5 2 2" xfId="20001"/>
    <cellStyle name="Normal 2 3 3 2 3 2 2 2 2 5 2 2 2" xfId="44298"/>
    <cellStyle name="Normal 2 3 3 2 3 2 2 2 2 5 2 3" xfId="32096"/>
    <cellStyle name="Normal 2 3 3 2 3 2 2 2 2 5 3" xfId="18810"/>
    <cellStyle name="Normal 2 3 3 2 3 2 2 2 2 5 3 2" xfId="43107"/>
    <cellStyle name="Normal 2 3 3 2 3 2 2 2 2 5 4" xfId="30905"/>
    <cellStyle name="Normal 2 3 3 2 3 2 2 2 2 6" xfId="7793"/>
    <cellStyle name="Normal 2 3 3 2 3 2 2 2 2 6 2" xfId="19995"/>
    <cellStyle name="Normal 2 3 3 2 3 2 2 2 2 6 2 2" xfId="44292"/>
    <cellStyle name="Normal 2 3 3 2 3 2 2 2 2 6 3" xfId="32090"/>
    <cellStyle name="Normal 2 3 3 2 3 2 2 2 2 7" xfId="14885"/>
    <cellStyle name="Normal 2 3 3 2 3 2 2 2 2 7 2" xfId="39182"/>
    <cellStyle name="Normal 2 3 3 2 3 2 2 2 2 8" xfId="26873"/>
    <cellStyle name="Normal 2 3 3 2 3 2 2 2 2 9" xfId="51281"/>
    <cellStyle name="Normal 2 3 3 2 3 2 2 2 3" xfId="3101"/>
    <cellStyle name="Normal 2 3 3 2 3 2 2 2 3 2" xfId="5549"/>
    <cellStyle name="Normal 2 3 3 2 3 2 2 2 3 2 2" xfId="7801"/>
    <cellStyle name="Normal 2 3 3 2 3 2 2 2 3 2 2 2" xfId="20003"/>
    <cellStyle name="Normal 2 3 3 2 3 2 2 2 3 2 2 2 2" xfId="44300"/>
    <cellStyle name="Normal 2 3 3 2 3 2 2 2 3 2 2 3" xfId="32098"/>
    <cellStyle name="Normal 2 3 3 2 3 2 2 2 3 2 3" xfId="17751"/>
    <cellStyle name="Normal 2 3 3 2 3 2 2 2 3 2 3 2" xfId="42048"/>
    <cellStyle name="Normal 2 3 3 2 3 2 2 2 3 2 4" xfId="29846"/>
    <cellStyle name="Normal 2 3 3 2 3 2 2 2 3 3" xfId="7139"/>
    <cellStyle name="Normal 2 3 3 2 3 2 2 2 3 3 2" xfId="7802"/>
    <cellStyle name="Normal 2 3 3 2 3 2 2 2 3 3 2 2" xfId="20004"/>
    <cellStyle name="Normal 2 3 3 2 3 2 2 2 3 3 2 2 2" xfId="44301"/>
    <cellStyle name="Normal 2 3 3 2 3 2 2 2 3 3 2 3" xfId="32099"/>
    <cellStyle name="Normal 2 3 3 2 3 2 2 2 3 3 3" xfId="19341"/>
    <cellStyle name="Normal 2 3 3 2 3 2 2 2 3 3 3 2" xfId="43638"/>
    <cellStyle name="Normal 2 3 3 2 3 2 2 2 3 3 4" xfId="31436"/>
    <cellStyle name="Normal 2 3 3 2 3 2 2 2 3 4" xfId="7800"/>
    <cellStyle name="Normal 2 3 3 2 3 2 2 2 3 4 2" xfId="20002"/>
    <cellStyle name="Normal 2 3 3 2 3 2 2 2 3 4 2 2" xfId="44299"/>
    <cellStyle name="Normal 2 3 3 2 3 2 2 2 3 4 3" xfId="32097"/>
    <cellStyle name="Normal 2 3 3 2 3 2 2 2 3 5" xfId="15523"/>
    <cellStyle name="Normal 2 3 3 2 3 2 2 2 3 5 2" xfId="39820"/>
    <cellStyle name="Normal 2 3 3 2 3 2 2 2 3 6" xfId="27511"/>
    <cellStyle name="Normal 2 3 3 2 3 2 2 2 4" xfId="7792"/>
    <cellStyle name="Normal 2 3 3 2 3 2 2 2 4 2" xfId="19994"/>
    <cellStyle name="Normal 2 3 3 2 3 2 2 2 4 2 2" xfId="44291"/>
    <cellStyle name="Normal 2 3 3 2 3 2 2 2 4 3" xfId="32089"/>
    <cellStyle name="Normal 2 3 3 2 3 2 2 2 5" xfId="14351"/>
    <cellStyle name="Normal 2 3 3 2 3 2 2 2 5 2" xfId="26339"/>
    <cellStyle name="Normal 2 3 3 2 3 2 2 2 5 2 2" xfId="50636"/>
    <cellStyle name="Normal 2 3 3 2 3 2 2 2 5 3" xfId="38648"/>
    <cellStyle name="Normal 2 3 3 2 3 2 2 2 6" xfId="51602"/>
    <cellStyle name="Normal 2 3 3 2 3 2 2 2 7" xfId="52455"/>
    <cellStyle name="Normal 2 3 3 2 3 2 2 3" xfId="2333"/>
    <cellStyle name="Normal 2 3 3 2 3 2 2 3 10" xfId="52853"/>
    <cellStyle name="Normal 2 3 3 2 3 2 2 3 2" xfId="3499"/>
    <cellStyle name="Normal 2 3 3 2 3 2 2 3 2 2" xfId="5840"/>
    <cellStyle name="Normal 2 3 3 2 3 2 2 3 2 2 2" xfId="7805"/>
    <cellStyle name="Normal 2 3 3 2 3 2 2 3 2 2 2 2" xfId="20007"/>
    <cellStyle name="Normal 2 3 3 2 3 2 2 3 2 2 2 2 2" xfId="44304"/>
    <cellStyle name="Normal 2 3 3 2 3 2 2 3 2 2 2 3" xfId="32102"/>
    <cellStyle name="Normal 2 3 3 2 3 2 2 3 2 2 3" xfId="18042"/>
    <cellStyle name="Normal 2 3 3 2 3 2 2 3 2 2 3 2" xfId="42339"/>
    <cellStyle name="Normal 2 3 3 2 3 2 2 3 2 2 4" xfId="30137"/>
    <cellStyle name="Normal 2 3 3 2 3 2 2 3 2 3" xfId="7537"/>
    <cellStyle name="Normal 2 3 3 2 3 2 2 3 2 3 2" xfId="7806"/>
    <cellStyle name="Normal 2 3 3 2 3 2 2 3 2 3 2 2" xfId="20008"/>
    <cellStyle name="Normal 2 3 3 2 3 2 2 3 2 3 2 2 2" xfId="44305"/>
    <cellStyle name="Normal 2 3 3 2 3 2 2 3 2 3 2 3" xfId="32103"/>
    <cellStyle name="Normal 2 3 3 2 3 2 2 3 2 3 3" xfId="19739"/>
    <cellStyle name="Normal 2 3 3 2 3 2 2 3 2 3 3 2" xfId="44036"/>
    <cellStyle name="Normal 2 3 3 2 3 2 2 3 2 3 4" xfId="31834"/>
    <cellStyle name="Normal 2 3 3 2 3 2 2 3 2 4" xfId="7804"/>
    <cellStyle name="Normal 2 3 3 2 3 2 2 3 2 4 2" xfId="20006"/>
    <cellStyle name="Normal 2 3 3 2 3 2 2 3 2 4 2 2" xfId="44303"/>
    <cellStyle name="Normal 2 3 3 2 3 2 2 3 2 4 3" xfId="32101"/>
    <cellStyle name="Normal 2 3 3 2 3 2 2 3 2 5" xfId="15814"/>
    <cellStyle name="Normal 2 3 3 2 3 2 2 3 2 5 2" xfId="40111"/>
    <cellStyle name="Normal 2 3 3 2 3 2 2 3 2 6" xfId="27802"/>
    <cellStyle name="Normal 2 3 3 2 3 2 2 3 3" xfId="4031"/>
    <cellStyle name="Normal 2 3 3 2 3 2 2 3 3 2" xfId="7807"/>
    <cellStyle name="Normal 2 3 3 2 3 2 2 3 3 2 2" xfId="20009"/>
    <cellStyle name="Normal 2 3 3 2 3 2 2 3 3 2 2 2" xfId="44306"/>
    <cellStyle name="Normal 2 3 3 2 3 2 2 3 3 2 3" xfId="32104"/>
    <cellStyle name="Normal 2 3 3 2 3 2 2 3 3 3" xfId="16342"/>
    <cellStyle name="Normal 2 3 3 2 3 2 2 3 3 3 2" xfId="40639"/>
    <cellStyle name="Normal 2 3 3 2 3 2 2 3 3 4" xfId="28330"/>
    <cellStyle name="Normal 2 3 3 2 3 2 2 3 4" xfId="4671"/>
    <cellStyle name="Normal 2 3 3 2 3 2 2 3 4 2" xfId="7808"/>
    <cellStyle name="Normal 2 3 3 2 3 2 2 3 4 2 2" xfId="20010"/>
    <cellStyle name="Normal 2 3 3 2 3 2 2 3 4 2 2 2" xfId="44307"/>
    <cellStyle name="Normal 2 3 3 2 3 2 2 3 4 2 3" xfId="32105"/>
    <cellStyle name="Normal 2 3 3 2 3 2 2 3 4 3" xfId="16873"/>
    <cellStyle name="Normal 2 3 3 2 3 2 2 3 4 3 2" xfId="41170"/>
    <cellStyle name="Normal 2 3 3 2 3 2 2 3 4 4" xfId="28968"/>
    <cellStyle name="Normal 2 3 3 2 3 2 2 3 5" xfId="6368"/>
    <cellStyle name="Normal 2 3 3 2 3 2 2 3 5 2" xfId="7809"/>
    <cellStyle name="Normal 2 3 3 2 3 2 2 3 5 2 2" xfId="20011"/>
    <cellStyle name="Normal 2 3 3 2 3 2 2 3 5 2 2 2" xfId="44308"/>
    <cellStyle name="Normal 2 3 3 2 3 2 2 3 5 2 3" xfId="32106"/>
    <cellStyle name="Normal 2 3 3 2 3 2 2 3 5 3" xfId="18570"/>
    <cellStyle name="Normal 2 3 3 2 3 2 2 3 5 3 2" xfId="42867"/>
    <cellStyle name="Normal 2 3 3 2 3 2 2 3 5 4" xfId="30665"/>
    <cellStyle name="Normal 2 3 3 2 3 2 2 3 6" xfId="7803"/>
    <cellStyle name="Normal 2 3 3 2 3 2 2 3 6 2" xfId="20005"/>
    <cellStyle name="Normal 2 3 3 2 3 2 2 3 6 2 2" xfId="44302"/>
    <cellStyle name="Normal 2 3 3 2 3 2 2 3 6 3" xfId="32100"/>
    <cellStyle name="Normal 2 3 3 2 3 2 2 3 7" xfId="14645"/>
    <cellStyle name="Normal 2 3 3 2 3 2 2 3 7 2" xfId="38942"/>
    <cellStyle name="Normal 2 3 3 2 3 2 2 3 8" xfId="26633"/>
    <cellStyle name="Normal 2 3 3 2 3 2 2 3 9" xfId="51041"/>
    <cellStyle name="Normal 2 3 3 2 3 2 2 4" xfId="2861"/>
    <cellStyle name="Normal 2 3 3 2 3 2 2 4 2" xfId="5309"/>
    <cellStyle name="Normal 2 3 3 2 3 2 2 4 2 2" xfId="7811"/>
    <cellStyle name="Normal 2 3 3 2 3 2 2 4 2 2 2" xfId="20013"/>
    <cellStyle name="Normal 2 3 3 2 3 2 2 4 2 2 2 2" xfId="44310"/>
    <cellStyle name="Normal 2 3 3 2 3 2 2 4 2 2 3" xfId="32108"/>
    <cellStyle name="Normal 2 3 3 2 3 2 2 4 2 3" xfId="17511"/>
    <cellStyle name="Normal 2 3 3 2 3 2 2 4 2 3 2" xfId="41808"/>
    <cellStyle name="Normal 2 3 3 2 3 2 2 4 2 4" xfId="29606"/>
    <cellStyle name="Normal 2 3 3 2 3 2 2 4 3" xfId="6899"/>
    <cellStyle name="Normal 2 3 3 2 3 2 2 4 3 2" xfId="7812"/>
    <cellStyle name="Normal 2 3 3 2 3 2 2 4 3 2 2" xfId="20014"/>
    <cellStyle name="Normal 2 3 3 2 3 2 2 4 3 2 2 2" xfId="44311"/>
    <cellStyle name="Normal 2 3 3 2 3 2 2 4 3 2 3" xfId="32109"/>
    <cellStyle name="Normal 2 3 3 2 3 2 2 4 3 3" xfId="19101"/>
    <cellStyle name="Normal 2 3 3 2 3 2 2 4 3 3 2" xfId="43398"/>
    <cellStyle name="Normal 2 3 3 2 3 2 2 4 3 4" xfId="31196"/>
    <cellStyle name="Normal 2 3 3 2 3 2 2 4 4" xfId="7810"/>
    <cellStyle name="Normal 2 3 3 2 3 2 2 4 4 2" xfId="20012"/>
    <cellStyle name="Normal 2 3 3 2 3 2 2 4 4 2 2" xfId="44309"/>
    <cellStyle name="Normal 2 3 3 2 3 2 2 4 4 3" xfId="32107"/>
    <cellStyle name="Normal 2 3 3 2 3 2 2 4 5" xfId="15283"/>
    <cellStyle name="Normal 2 3 3 2 3 2 2 4 5 2" xfId="39580"/>
    <cellStyle name="Normal 2 3 3 2 3 2 2 4 6" xfId="27271"/>
    <cellStyle name="Normal 2 3 3 2 3 2 2 5" xfId="7791"/>
    <cellStyle name="Normal 2 3 3 2 3 2 2 5 2" xfId="19993"/>
    <cellStyle name="Normal 2 3 3 2 3 2 2 5 2 2" xfId="44290"/>
    <cellStyle name="Normal 2 3 3 2 3 2 2 5 3" xfId="32088"/>
    <cellStyle name="Normal 2 3 3 2 3 2 2 6" xfId="14111"/>
    <cellStyle name="Normal 2 3 3 2 3 2 2 6 2" xfId="26099"/>
    <cellStyle name="Normal 2 3 3 2 3 2 2 6 2 2" xfId="50396"/>
    <cellStyle name="Normal 2 3 3 2 3 2 2 6 3" xfId="38408"/>
    <cellStyle name="Normal 2 3 3 2 3 2 2 7" xfId="51471"/>
    <cellStyle name="Normal 2 3 3 2 3 2 2 8" xfId="52215"/>
    <cellStyle name="Normal 2 3 3 2 3 2 3" xfId="737"/>
    <cellStyle name="Normal 2 3 3 2 3 2 3 2" xfId="984"/>
    <cellStyle name="Normal 2 3 3 2 3 2 3 2 2" xfId="2477"/>
    <cellStyle name="Normal 2 3 3 2 3 2 3 2 2 10" xfId="52997"/>
    <cellStyle name="Normal 2 3 3 2 3 2 3 2 2 2" xfId="3643"/>
    <cellStyle name="Normal 2 3 3 2 3 2 3 2 2 2 2" xfId="5984"/>
    <cellStyle name="Normal 2 3 3 2 3 2 3 2 2 2 2 2" xfId="7817"/>
    <cellStyle name="Normal 2 3 3 2 3 2 3 2 2 2 2 2 2" xfId="20019"/>
    <cellStyle name="Normal 2 3 3 2 3 2 3 2 2 2 2 2 2 2" xfId="44316"/>
    <cellStyle name="Normal 2 3 3 2 3 2 3 2 2 2 2 2 3" xfId="32114"/>
    <cellStyle name="Normal 2 3 3 2 3 2 3 2 2 2 2 3" xfId="18186"/>
    <cellStyle name="Normal 2 3 3 2 3 2 3 2 2 2 2 3 2" xfId="42483"/>
    <cellStyle name="Normal 2 3 3 2 3 2 3 2 2 2 2 4" xfId="30281"/>
    <cellStyle name="Normal 2 3 3 2 3 2 3 2 2 2 3" xfId="7681"/>
    <cellStyle name="Normal 2 3 3 2 3 2 3 2 2 2 3 2" xfId="7818"/>
    <cellStyle name="Normal 2 3 3 2 3 2 3 2 2 2 3 2 2" xfId="20020"/>
    <cellStyle name="Normal 2 3 3 2 3 2 3 2 2 2 3 2 2 2" xfId="44317"/>
    <cellStyle name="Normal 2 3 3 2 3 2 3 2 2 2 3 2 3" xfId="32115"/>
    <cellStyle name="Normal 2 3 3 2 3 2 3 2 2 2 3 3" xfId="19883"/>
    <cellStyle name="Normal 2 3 3 2 3 2 3 2 2 2 3 3 2" xfId="44180"/>
    <cellStyle name="Normal 2 3 3 2 3 2 3 2 2 2 3 4" xfId="31978"/>
    <cellStyle name="Normal 2 3 3 2 3 2 3 2 2 2 4" xfId="7816"/>
    <cellStyle name="Normal 2 3 3 2 3 2 3 2 2 2 4 2" xfId="20018"/>
    <cellStyle name="Normal 2 3 3 2 3 2 3 2 2 2 4 2 2" xfId="44315"/>
    <cellStyle name="Normal 2 3 3 2 3 2 3 2 2 2 4 3" xfId="32113"/>
    <cellStyle name="Normal 2 3 3 2 3 2 3 2 2 2 5" xfId="15958"/>
    <cellStyle name="Normal 2 3 3 2 3 2 3 2 2 2 5 2" xfId="40255"/>
    <cellStyle name="Normal 2 3 3 2 3 2 3 2 2 2 6" xfId="27946"/>
    <cellStyle name="Normal 2 3 3 2 3 2 3 2 2 3" xfId="4175"/>
    <cellStyle name="Normal 2 3 3 2 3 2 3 2 2 3 2" xfId="7819"/>
    <cellStyle name="Normal 2 3 3 2 3 2 3 2 2 3 2 2" xfId="20021"/>
    <cellStyle name="Normal 2 3 3 2 3 2 3 2 2 3 2 2 2" xfId="44318"/>
    <cellStyle name="Normal 2 3 3 2 3 2 3 2 2 3 2 3" xfId="32116"/>
    <cellStyle name="Normal 2 3 3 2 3 2 3 2 2 3 3" xfId="16486"/>
    <cellStyle name="Normal 2 3 3 2 3 2 3 2 2 3 3 2" xfId="40783"/>
    <cellStyle name="Normal 2 3 3 2 3 2 3 2 2 3 4" xfId="28474"/>
    <cellStyle name="Normal 2 3 3 2 3 2 3 2 2 4" xfId="4815"/>
    <cellStyle name="Normal 2 3 3 2 3 2 3 2 2 4 2" xfId="7820"/>
    <cellStyle name="Normal 2 3 3 2 3 2 3 2 2 4 2 2" xfId="20022"/>
    <cellStyle name="Normal 2 3 3 2 3 2 3 2 2 4 2 2 2" xfId="44319"/>
    <cellStyle name="Normal 2 3 3 2 3 2 3 2 2 4 2 3" xfId="32117"/>
    <cellStyle name="Normal 2 3 3 2 3 2 3 2 2 4 3" xfId="17017"/>
    <cellStyle name="Normal 2 3 3 2 3 2 3 2 2 4 3 2" xfId="41314"/>
    <cellStyle name="Normal 2 3 3 2 3 2 3 2 2 4 4" xfId="29112"/>
    <cellStyle name="Normal 2 3 3 2 3 2 3 2 2 5" xfId="6512"/>
    <cellStyle name="Normal 2 3 3 2 3 2 3 2 2 5 2" xfId="7821"/>
    <cellStyle name="Normal 2 3 3 2 3 2 3 2 2 5 2 2" xfId="20023"/>
    <cellStyle name="Normal 2 3 3 2 3 2 3 2 2 5 2 2 2" xfId="44320"/>
    <cellStyle name="Normal 2 3 3 2 3 2 3 2 2 5 2 3" xfId="32118"/>
    <cellStyle name="Normal 2 3 3 2 3 2 3 2 2 5 3" xfId="18714"/>
    <cellStyle name="Normal 2 3 3 2 3 2 3 2 2 5 3 2" xfId="43011"/>
    <cellStyle name="Normal 2 3 3 2 3 2 3 2 2 5 4" xfId="30809"/>
    <cellStyle name="Normal 2 3 3 2 3 2 3 2 2 6" xfId="7815"/>
    <cellStyle name="Normal 2 3 3 2 3 2 3 2 2 6 2" xfId="20017"/>
    <cellStyle name="Normal 2 3 3 2 3 2 3 2 2 6 2 2" xfId="44314"/>
    <cellStyle name="Normal 2 3 3 2 3 2 3 2 2 6 3" xfId="32112"/>
    <cellStyle name="Normal 2 3 3 2 3 2 3 2 2 7" xfId="14789"/>
    <cellStyle name="Normal 2 3 3 2 3 2 3 2 2 7 2" xfId="39086"/>
    <cellStyle name="Normal 2 3 3 2 3 2 3 2 2 8" xfId="26777"/>
    <cellStyle name="Normal 2 3 3 2 3 2 3 2 2 9" xfId="51185"/>
    <cellStyle name="Normal 2 3 3 2 3 2 3 2 3" xfId="3005"/>
    <cellStyle name="Normal 2 3 3 2 3 2 3 2 3 2" xfId="5453"/>
    <cellStyle name="Normal 2 3 3 2 3 2 3 2 3 2 2" xfId="7823"/>
    <cellStyle name="Normal 2 3 3 2 3 2 3 2 3 2 2 2" xfId="20025"/>
    <cellStyle name="Normal 2 3 3 2 3 2 3 2 3 2 2 2 2" xfId="44322"/>
    <cellStyle name="Normal 2 3 3 2 3 2 3 2 3 2 2 3" xfId="32120"/>
    <cellStyle name="Normal 2 3 3 2 3 2 3 2 3 2 3" xfId="17655"/>
    <cellStyle name="Normal 2 3 3 2 3 2 3 2 3 2 3 2" xfId="41952"/>
    <cellStyle name="Normal 2 3 3 2 3 2 3 2 3 2 4" xfId="29750"/>
    <cellStyle name="Normal 2 3 3 2 3 2 3 2 3 3" xfId="7043"/>
    <cellStyle name="Normal 2 3 3 2 3 2 3 2 3 3 2" xfId="7824"/>
    <cellStyle name="Normal 2 3 3 2 3 2 3 2 3 3 2 2" xfId="20026"/>
    <cellStyle name="Normal 2 3 3 2 3 2 3 2 3 3 2 2 2" xfId="44323"/>
    <cellStyle name="Normal 2 3 3 2 3 2 3 2 3 3 2 3" xfId="32121"/>
    <cellStyle name="Normal 2 3 3 2 3 2 3 2 3 3 3" xfId="19245"/>
    <cellStyle name="Normal 2 3 3 2 3 2 3 2 3 3 3 2" xfId="43542"/>
    <cellStyle name="Normal 2 3 3 2 3 2 3 2 3 3 4" xfId="31340"/>
    <cellStyle name="Normal 2 3 3 2 3 2 3 2 3 4" xfId="7822"/>
    <cellStyle name="Normal 2 3 3 2 3 2 3 2 3 4 2" xfId="20024"/>
    <cellStyle name="Normal 2 3 3 2 3 2 3 2 3 4 2 2" xfId="44321"/>
    <cellStyle name="Normal 2 3 3 2 3 2 3 2 3 4 3" xfId="32119"/>
    <cellStyle name="Normal 2 3 3 2 3 2 3 2 3 5" xfId="15427"/>
    <cellStyle name="Normal 2 3 3 2 3 2 3 2 3 5 2" xfId="39724"/>
    <cellStyle name="Normal 2 3 3 2 3 2 3 2 3 6" xfId="27415"/>
    <cellStyle name="Normal 2 3 3 2 3 2 3 2 4" xfId="7814"/>
    <cellStyle name="Normal 2 3 3 2 3 2 3 2 4 2" xfId="20016"/>
    <cellStyle name="Normal 2 3 3 2 3 2 3 2 4 2 2" xfId="44313"/>
    <cellStyle name="Normal 2 3 3 2 3 2 3 2 4 3" xfId="32111"/>
    <cellStyle name="Normal 2 3 3 2 3 2 3 2 5" xfId="14255"/>
    <cellStyle name="Normal 2 3 3 2 3 2 3 2 5 2" xfId="26243"/>
    <cellStyle name="Normal 2 3 3 2 3 2 3 2 5 2 2" xfId="50540"/>
    <cellStyle name="Normal 2 3 3 2 3 2 3 2 5 3" xfId="38552"/>
    <cellStyle name="Normal 2 3 3 2 3 2 3 2 6" xfId="51835"/>
    <cellStyle name="Normal 2 3 3 2 3 2 3 2 7" xfId="52359"/>
    <cellStyle name="Normal 2 3 3 2 3 2 3 3" xfId="2237"/>
    <cellStyle name="Normal 2 3 3 2 3 2 3 3 10" xfId="52757"/>
    <cellStyle name="Normal 2 3 3 2 3 2 3 3 2" xfId="3403"/>
    <cellStyle name="Normal 2 3 3 2 3 2 3 3 2 2" xfId="5744"/>
    <cellStyle name="Normal 2 3 3 2 3 2 3 3 2 2 2" xfId="7827"/>
    <cellStyle name="Normal 2 3 3 2 3 2 3 3 2 2 2 2" xfId="20029"/>
    <cellStyle name="Normal 2 3 3 2 3 2 3 3 2 2 2 2 2" xfId="44326"/>
    <cellStyle name="Normal 2 3 3 2 3 2 3 3 2 2 2 3" xfId="32124"/>
    <cellStyle name="Normal 2 3 3 2 3 2 3 3 2 2 3" xfId="17946"/>
    <cellStyle name="Normal 2 3 3 2 3 2 3 3 2 2 3 2" xfId="42243"/>
    <cellStyle name="Normal 2 3 3 2 3 2 3 3 2 2 4" xfId="30041"/>
    <cellStyle name="Normal 2 3 3 2 3 2 3 3 2 3" xfId="7441"/>
    <cellStyle name="Normal 2 3 3 2 3 2 3 3 2 3 2" xfId="7828"/>
    <cellStyle name="Normal 2 3 3 2 3 2 3 3 2 3 2 2" xfId="20030"/>
    <cellStyle name="Normal 2 3 3 2 3 2 3 3 2 3 2 2 2" xfId="44327"/>
    <cellStyle name="Normal 2 3 3 2 3 2 3 3 2 3 2 3" xfId="32125"/>
    <cellStyle name="Normal 2 3 3 2 3 2 3 3 2 3 3" xfId="19643"/>
    <cellStyle name="Normal 2 3 3 2 3 2 3 3 2 3 3 2" xfId="43940"/>
    <cellStyle name="Normal 2 3 3 2 3 2 3 3 2 3 4" xfId="31738"/>
    <cellStyle name="Normal 2 3 3 2 3 2 3 3 2 4" xfId="7826"/>
    <cellStyle name="Normal 2 3 3 2 3 2 3 3 2 4 2" xfId="20028"/>
    <cellStyle name="Normal 2 3 3 2 3 2 3 3 2 4 2 2" xfId="44325"/>
    <cellStyle name="Normal 2 3 3 2 3 2 3 3 2 4 3" xfId="32123"/>
    <cellStyle name="Normal 2 3 3 2 3 2 3 3 2 5" xfId="15718"/>
    <cellStyle name="Normal 2 3 3 2 3 2 3 3 2 5 2" xfId="40015"/>
    <cellStyle name="Normal 2 3 3 2 3 2 3 3 2 6" xfId="27706"/>
    <cellStyle name="Normal 2 3 3 2 3 2 3 3 3" xfId="3935"/>
    <cellStyle name="Normal 2 3 3 2 3 2 3 3 3 2" xfId="7829"/>
    <cellStyle name="Normal 2 3 3 2 3 2 3 3 3 2 2" xfId="20031"/>
    <cellStyle name="Normal 2 3 3 2 3 2 3 3 3 2 2 2" xfId="44328"/>
    <cellStyle name="Normal 2 3 3 2 3 2 3 3 3 2 3" xfId="32126"/>
    <cellStyle name="Normal 2 3 3 2 3 2 3 3 3 3" xfId="16246"/>
    <cellStyle name="Normal 2 3 3 2 3 2 3 3 3 3 2" xfId="40543"/>
    <cellStyle name="Normal 2 3 3 2 3 2 3 3 3 4" xfId="28234"/>
    <cellStyle name="Normal 2 3 3 2 3 2 3 3 4" xfId="4575"/>
    <cellStyle name="Normal 2 3 3 2 3 2 3 3 4 2" xfId="7830"/>
    <cellStyle name="Normal 2 3 3 2 3 2 3 3 4 2 2" xfId="20032"/>
    <cellStyle name="Normal 2 3 3 2 3 2 3 3 4 2 2 2" xfId="44329"/>
    <cellStyle name="Normal 2 3 3 2 3 2 3 3 4 2 3" xfId="32127"/>
    <cellStyle name="Normal 2 3 3 2 3 2 3 3 4 3" xfId="16777"/>
    <cellStyle name="Normal 2 3 3 2 3 2 3 3 4 3 2" xfId="41074"/>
    <cellStyle name="Normal 2 3 3 2 3 2 3 3 4 4" xfId="28872"/>
    <cellStyle name="Normal 2 3 3 2 3 2 3 3 5" xfId="6272"/>
    <cellStyle name="Normal 2 3 3 2 3 2 3 3 5 2" xfId="7831"/>
    <cellStyle name="Normal 2 3 3 2 3 2 3 3 5 2 2" xfId="20033"/>
    <cellStyle name="Normal 2 3 3 2 3 2 3 3 5 2 2 2" xfId="44330"/>
    <cellStyle name="Normal 2 3 3 2 3 2 3 3 5 2 3" xfId="32128"/>
    <cellStyle name="Normal 2 3 3 2 3 2 3 3 5 3" xfId="18474"/>
    <cellStyle name="Normal 2 3 3 2 3 2 3 3 5 3 2" xfId="42771"/>
    <cellStyle name="Normal 2 3 3 2 3 2 3 3 5 4" xfId="30569"/>
    <cellStyle name="Normal 2 3 3 2 3 2 3 3 6" xfId="7825"/>
    <cellStyle name="Normal 2 3 3 2 3 2 3 3 6 2" xfId="20027"/>
    <cellStyle name="Normal 2 3 3 2 3 2 3 3 6 2 2" xfId="44324"/>
    <cellStyle name="Normal 2 3 3 2 3 2 3 3 6 3" xfId="32122"/>
    <cellStyle name="Normal 2 3 3 2 3 2 3 3 7" xfId="14549"/>
    <cellStyle name="Normal 2 3 3 2 3 2 3 3 7 2" xfId="38846"/>
    <cellStyle name="Normal 2 3 3 2 3 2 3 3 8" xfId="26537"/>
    <cellStyle name="Normal 2 3 3 2 3 2 3 3 9" xfId="50945"/>
    <cellStyle name="Normal 2 3 3 2 3 2 3 4" xfId="2765"/>
    <cellStyle name="Normal 2 3 3 2 3 2 3 4 2" xfId="5213"/>
    <cellStyle name="Normal 2 3 3 2 3 2 3 4 2 2" xfId="7833"/>
    <cellStyle name="Normal 2 3 3 2 3 2 3 4 2 2 2" xfId="20035"/>
    <cellStyle name="Normal 2 3 3 2 3 2 3 4 2 2 2 2" xfId="44332"/>
    <cellStyle name="Normal 2 3 3 2 3 2 3 4 2 2 3" xfId="32130"/>
    <cellStyle name="Normal 2 3 3 2 3 2 3 4 2 3" xfId="17415"/>
    <cellStyle name="Normal 2 3 3 2 3 2 3 4 2 3 2" xfId="41712"/>
    <cellStyle name="Normal 2 3 3 2 3 2 3 4 2 4" xfId="29510"/>
    <cellStyle name="Normal 2 3 3 2 3 2 3 4 3" xfId="6803"/>
    <cellStyle name="Normal 2 3 3 2 3 2 3 4 3 2" xfId="7834"/>
    <cellStyle name="Normal 2 3 3 2 3 2 3 4 3 2 2" xfId="20036"/>
    <cellStyle name="Normal 2 3 3 2 3 2 3 4 3 2 2 2" xfId="44333"/>
    <cellStyle name="Normal 2 3 3 2 3 2 3 4 3 2 3" xfId="32131"/>
    <cellStyle name="Normal 2 3 3 2 3 2 3 4 3 3" xfId="19005"/>
    <cellStyle name="Normal 2 3 3 2 3 2 3 4 3 3 2" xfId="43302"/>
    <cellStyle name="Normal 2 3 3 2 3 2 3 4 3 4" xfId="31100"/>
    <cellStyle name="Normal 2 3 3 2 3 2 3 4 4" xfId="7832"/>
    <cellStyle name="Normal 2 3 3 2 3 2 3 4 4 2" xfId="20034"/>
    <cellStyle name="Normal 2 3 3 2 3 2 3 4 4 2 2" xfId="44331"/>
    <cellStyle name="Normal 2 3 3 2 3 2 3 4 4 3" xfId="32129"/>
    <cellStyle name="Normal 2 3 3 2 3 2 3 4 5" xfId="15187"/>
    <cellStyle name="Normal 2 3 3 2 3 2 3 4 5 2" xfId="39484"/>
    <cellStyle name="Normal 2 3 3 2 3 2 3 4 6" xfId="27175"/>
    <cellStyle name="Normal 2 3 3 2 3 2 3 5" xfId="7813"/>
    <cellStyle name="Normal 2 3 3 2 3 2 3 5 2" xfId="20015"/>
    <cellStyle name="Normal 2 3 3 2 3 2 3 5 2 2" xfId="44312"/>
    <cellStyle name="Normal 2 3 3 2 3 2 3 5 3" xfId="32110"/>
    <cellStyle name="Normal 2 3 3 2 3 2 3 6" xfId="14015"/>
    <cellStyle name="Normal 2 3 3 2 3 2 3 6 2" xfId="26003"/>
    <cellStyle name="Normal 2 3 3 2 3 2 3 6 2 2" xfId="50300"/>
    <cellStyle name="Normal 2 3 3 2 3 2 3 6 3" xfId="38312"/>
    <cellStyle name="Normal 2 3 3 2 3 2 3 7" xfId="51756"/>
    <cellStyle name="Normal 2 3 3 2 3 2 3 8" xfId="52119"/>
    <cellStyle name="Normal 2 3 3 2 3 2 4" xfId="912"/>
    <cellStyle name="Normal 2 3 3 2 3 2 4 2" xfId="2405"/>
    <cellStyle name="Normal 2 3 3 2 3 2 4 2 10" xfId="52925"/>
    <cellStyle name="Normal 2 3 3 2 3 2 4 2 2" xfId="3571"/>
    <cellStyle name="Normal 2 3 3 2 3 2 4 2 2 2" xfId="5912"/>
    <cellStyle name="Normal 2 3 3 2 3 2 4 2 2 2 2" xfId="7838"/>
    <cellStyle name="Normal 2 3 3 2 3 2 4 2 2 2 2 2" xfId="20040"/>
    <cellStyle name="Normal 2 3 3 2 3 2 4 2 2 2 2 2 2" xfId="44337"/>
    <cellStyle name="Normal 2 3 3 2 3 2 4 2 2 2 2 3" xfId="32135"/>
    <cellStyle name="Normal 2 3 3 2 3 2 4 2 2 2 3" xfId="18114"/>
    <cellStyle name="Normal 2 3 3 2 3 2 4 2 2 2 3 2" xfId="42411"/>
    <cellStyle name="Normal 2 3 3 2 3 2 4 2 2 2 4" xfId="30209"/>
    <cellStyle name="Normal 2 3 3 2 3 2 4 2 2 3" xfId="7609"/>
    <cellStyle name="Normal 2 3 3 2 3 2 4 2 2 3 2" xfId="7839"/>
    <cellStyle name="Normal 2 3 3 2 3 2 4 2 2 3 2 2" xfId="20041"/>
    <cellStyle name="Normal 2 3 3 2 3 2 4 2 2 3 2 2 2" xfId="44338"/>
    <cellStyle name="Normal 2 3 3 2 3 2 4 2 2 3 2 3" xfId="32136"/>
    <cellStyle name="Normal 2 3 3 2 3 2 4 2 2 3 3" xfId="19811"/>
    <cellStyle name="Normal 2 3 3 2 3 2 4 2 2 3 3 2" xfId="44108"/>
    <cellStyle name="Normal 2 3 3 2 3 2 4 2 2 3 4" xfId="31906"/>
    <cellStyle name="Normal 2 3 3 2 3 2 4 2 2 4" xfId="7837"/>
    <cellStyle name="Normal 2 3 3 2 3 2 4 2 2 4 2" xfId="20039"/>
    <cellStyle name="Normal 2 3 3 2 3 2 4 2 2 4 2 2" xfId="44336"/>
    <cellStyle name="Normal 2 3 3 2 3 2 4 2 2 4 3" xfId="32134"/>
    <cellStyle name="Normal 2 3 3 2 3 2 4 2 2 5" xfId="15886"/>
    <cellStyle name="Normal 2 3 3 2 3 2 4 2 2 5 2" xfId="40183"/>
    <cellStyle name="Normal 2 3 3 2 3 2 4 2 2 6" xfId="27874"/>
    <cellStyle name="Normal 2 3 3 2 3 2 4 2 3" xfId="4103"/>
    <cellStyle name="Normal 2 3 3 2 3 2 4 2 3 2" xfId="7840"/>
    <cellStyle name="Normal 2 3 3 2 3 2 4 2 3 2 2" xfId="20042"/>
    <cellStyle name="Normal 2 3 3 2 3 2 4 2 3 2 2 2" xfId="44339"/>
    <cellStyle name="Normal 2 3 3 2 3 2 4 2 3 2 3" xfId="32137"/>
    <cellStyle name="Normal 2 3 3 2 3 2 4 2 3 3" xfId="16414"/>
    <cellStyle name="Normal 2 3 3 2 3 2 4 2 3 3 2" xfId="40711"/>
    <cellStyle name="Normal 2 3 3 2 3 2 4 2 3 4" xfId="28402"/>
    <cellStyle name="Normal 2 3 3 2 3 2 4 2 4" xfId="4743"/>
    <cellStyle name="Normal 2 3 3 2 3 2 4 2 4 2" xfId="7841"/>
    <cellStyle name="Normal 2 3 3 2 3 2 4 2 4 2 2" xfId="20043"/>
    <cellStyle name="Normal 2 3 3 2 3 2 4 2 4 2 2 2" xfId="44340"/>
    <cellStyle name="Normal 2 3 3 2 3 2 4 2 4 2 3" xfId="32138"/>
    <cellStyle name="Normal 2 3 3 2 3 2 4 2 4 3" xfId="16945"/>
    <cellStyle name="Normal 2 3 3 2 3 2 4 2 4 3 2" xfId="41242"/>
    <cellStyle name="Normal 2 3 3 2 3 2 4 2 4 4" xfId="29040"/>
    <cellStyle name="Normal 2 3 3 2 3 2 4 2 5" xfId="6440"/>
    <cellStyle name="Normal 2 3 3 2 3 2 4 2 5 2" xfId="7842"/>
    <cellStyle name="Normal 2 3 3 2 3 2 4 2 5 2 2" xfId="20044"/>
    <cellStyle name="Normal 2 3 3 2 3 2 4 2 5 2 2 2" xfId="44341"/>
    <cellStyle name="Normal 2 3 3 2 3 2 4 2 5 2 3" xfId="32139"/>
    <cellStyle name="Normal 2 3 3 2 3 2 4 2 5 3" xfId="18642"/>
    <cellStyle name="Normal 2 3 3 2 3 2 4 2 5 3 2" xfId="42939"/>
    <cellStyle name="Normal 2 3 3 2 3 2 4 2 5 4" xfId="30737"/>
    <cellStyle name="Normal 2 3 3 2 3 2 4 2 6" xfId="7836"/>
    <cellStyle name="Normal 2 3 3 2 3 2 4 2 6 2" xfId="20038"/>
    <cellStyle name="Normal 2 3 3 2 3 2 4 2 6 2 2" xfId="44335"/>
    <cellStyle name="Normal 2 3 3 2 3 2 4 2 6 3" xfId="32133"/>
    <cellStyle name="Normal 2 3 3 2 3 2 4 2 7" xfId="14717"/>
    <cellStyle name="Normal 2 3 3 2 3 2 4 2 7 2" xfId="39014"/>
    <cellStyle name="Normal 2 3 3 2 3 2 4 2 8" xfId="26705"/>
    <cellStyle name="Normal 2 3 3 2 3 2 4 2 9" xfId="51113"/>
    <cellStyle name="Normal 2 3 3 2 3 2 4 3" xfId="2933"/>
    <cellStyle name="Normal 2 3 3 2 3 2 4 3 2" xfId="5381"/>
    <cellStyle name="Normal 2 3 3 2 3 2 4 3 2 2" xfId="7844"/>
    <cellStyle name="Normal 2 3 3 2 3 2 4 3 2 2 2" xfId="20046"/>
    <cellStyle name="Normal 2 3 3 2 3 2 4 3 2 2 2 2" xfId="44343"/>
    <cellStyle name="Normal 2 3 3 2 3 2 4 3 2 2 3" xfId="32141"/>
    <cellStyle name="Normal 2 3 3 2 3 2 4 3 2 3" xfId="17583"/>
    <cellStyle name="Normal 2 3 3 2 3 2 4 3 2 3 2" xfId="41880"/>
    <cellStyle name="Normal 2 3 3 2 3 2 4 3 2 4" xfId="29678"/>
    <cellStyle name="Normal 2 3 3 2 3 2 4 3 3" xfId="6971"/>
    <cellStyle name="Normal 2 3 3 2 3 2 4 3 3 2" xfId="7845"/>
    <cellStyle name="Normal 2 3 3 2 3 2 4 3 3 2 2" xfId="20047"/>
    <cellStyle name="Normal 2 3 3 2 3 2 4 3 3 2 2 2" xfId="44344"/>
    <cellStyle name="Normal 2 3 3 2 3 2 4 3 3 2 3" xfId="32142"/>
    <cellStyle name="Normal 2 3 3 2 3 2 4 3 3 3" xfId="19173"/>
    <cellStyle name="Normal 2 3 3 2 3 2 4 3 3 3 2" xfId="43470"/>
    <cellStyle name="Normal 2 3 3 2 3 2 4 3 3 4" xfId="31268"/>
    <cellStyle name="Normal 2 3 3 2 3 2 4 3 4" xfId="7843"/>
    <cellStyle name="Normal 2 3 3 2 3 2 4 3 4 2" xfId="20045"/>
    <cellStyle name="Normal 2 3 3 2 3 2 4 3 4 2 2" xfId="44342"/>
    <cellStyle name="Normal 2 3 3 2 3 2 4 3 4 3" xfId="32140"/>
    <cellStyle name="Normal 2 3 3 2 3 2 4 3 5" xfId="15355"/>
    <cellStyle name="Normal 2 3 3 2 3 2 4 3 5 2" xfId="39652"/>
    <cellStyle name="Normal 2 3 3 2 3 2 4 3 6" xfId="27343"/>
    <cellStyle name="Normal 2 3 3 2 3 2 4 4" xfId="7835"/>
    <cellStyle name="Normal 2 3 3 2 3 2 4 4 2" xfId="20037"/>
    <cellStyle name="Normal 2 3 3 2 3 2 4 4 2 2" xfId="44334"/>
    <cellStyle name="Normal 2 3 3 2 3 2 4 4 3" xfId="32132"/>
    <cellStyle name="Normal 2 3 3 2 3 2 4 5" xfId="14183"/>
    <cellStyle name="Normal 2 3 3 2 3 2 4 5 2" xfId="26171"/>
    <cellStyle name="Normal 2 3 3 2 3 2 4 5 2 2" xfId="50468"/>
    <cellStyle name="Normal 2 3 3 2 3 2 4 5 3" xfId="38480"/>
    <cellStyle name="Normal 2 3 3 2 3 2 4 6" xfId="51465"/>
    <cellStyle name="Normal 2 3 3 2 3 2 4 7" xfId="52287"/>
    <cellStyle name="Normal 2 3 3 2 3 2 5" xfId="2141"/>
    <cellStyle name="Normal 2 3 3 2 3 2 5 10" xfId="52661"/>
    <cellStyle name="Normal 2 3 3 2 3 2 5 2" xfId="3307"/>
    <cellStyle name="Normal 2 3 3 2 3 2 5 2 2" xfId="5648"/>
    <cellStyle name="Normal 2 3 3 2 3 2 5 2 2 2" xfId="7848"/>
    <cellStyle name="Normal 2 3 3 2 3 2 5 2 2 2 2" xfId="20050"/>
    <cellStyle name="Normal 2 3 3 2 3 2 5 2 2 2 2 2" xfId="44347"/>
    <cellStyle name="Normal 2 3 3 2 3 2 5 2 2 2 3" xfId="32145"/>
    <cellStyle name="Normal 2 3 3 2 3 2 5 2 2 3" xfId="17850"/>
    <cellStyle name="Normal 2 3 3 2 3 2 5 2 2 3 2" xfId="42147"/>
    <cellStyle name="Normal 2 3 3 2 3 2 5 2 2 4" xfId="29945"/>
    <cellStyle name="Normal 2 3 3 2 3 2 5 2 3" xfId="7345"/>
    <cellStyle name="Normal 2 3 3 2 3 2 5 2 3 2" xfId="7849"/>
    <cellStyle name="Normal 2 3 3 2 3 2 5 2 3 2 2" xfId="20051"/>
    <cellStyle name="Normal 2 3 3 2 3 2 5 2 3 2 2 2" xfId="44348"/>
    <cellStyle name="Normal 2 3 3 2 3 2 5 2 3 2 3" xfId="32146"/>
    <cellStyle name="Normal 2 3 3 2 3 2 5 2 3 3" xfId="19547"/>
    <cellStyle name="Normal 2 3 3 2 3 2 5 2 3 3 2" xfId="43844"/>
    <cellStyle name="Normal 2 3 3 2 3 2 5 2 3 4" xfId="31642"/>
    <cellStyle name="Normal 2 3 3 2 3 2 5 2 4" xfId="7847"/>
    <cellStyle name="Normal 2 3 3 2 3 2 5 2 4 2" xfId="20049"/>
    <cellStyle name="Normal 2 3 3 2 3 2 5 2 4 2 2" xfId="44346"/>
    <cellStyle name="Normal 2 3 3 2 3 2 5 2 4 3" xfId="32144"/>
    <cellStyle name="Normal 2 3 3 2 3 2 5 2 5" xfId="15622"/>
    <cellStyle name="Normal 2 3 3 2 3 2 5 2 5 2" xfId="39919"/>
    <cellStyle name="Normal 2 3 3 2 3 2 5 2 6" xfId="27610"/>
    <cellStyle name="Normal 2 3 3 2 3 2 5 3" xfId="3839"/>
    <cellStyle name="Normal 2 3 3 2 3 2 5 3 2" xfId="7850"/>
    <cellStyle name="Normal 2 3 3 2 3 2 5 3 2 2" xfId="20052"/>
    <cellStyle name="Normal 2 3 3 2 3 2 5 3 2 2 2" xfId="44349"/>
    <cellStyle name="Normal 2 3 3 2 3 2 5 3 2 3" xfId="32147"/>
    <cellStyle name="Normal 2 3 3 2 3 2 5 3 3" xfId="16150"/>
    <cellStyle name="Normal 2 3 3 2 3 2 5 3 3 2" xfId="40447"/>
    <cellStyle name="Normal 2 3 3 2 3 2 5 3 4" xfId="28138"/>
    <cellStyle name="Normal 2 3 3 2 3 2 5 4" xfId="4479"/>
    <cellStyle name="Normal 2 3 3 2 3 2 5 4 2" xfId="7851"/>
    <cellStyle name="Normal 2 3 3 2 3 2 5 4 2 2" xfId="20053"/>
    <cellStyle name="Normal 2 3 3 2 3 2 5 4 2 2 2" xfId="44350"/>
    <cellStyle name="Normal 2 3 3 2 3 2 5 4 2 3" xfId="32148"/>
    <cellStyle name="Normal 2 3 3 2 3 2 5 4 3" xfId="16681"/>
    <cellStyle name="Normal 2 3 3 2 3 2 5 4 3 2" xfId="40978"/>
    <cellStyle name="Normal 2 3 3 2 3 2 5 4 4" xfId="28776"/>
    <cellStyle name="Normal 2 3 3 2 3 2 5 5" xfId="6176"/>
    <cellStyle name="Normal 2 3 3 2 3 2 5 5 2" xfId="7852"/>
    <cellStyle name="Normal 2 3 3 2 3 2 5 5 2 2" xfId="20054"/>
    <cellStyle name="Normal 2 3 3 2 3 2 5 5 2 2 2" xfId="44351"/>
    <cellStyle name="Normal 2 3 3 2 3 2 5 5 2 3" xfId="32149"/>
    <cellStyle name="Normal 2 3 3 2 3 2 5 5 3" xfId="18378"/>
    <cellStyle name="Normal 2 3 3 2 3 2 5 5 3 2" xfId="42675"/>
    <cellStyle name="Normal 2 3 3 2 3 2 5 5 4" xfId="30473"/>
    <cellStyle name="Normal 2 3 3 2 3 2 5 6" xfId="7846"/>
    <cellStyle name="Normal 2 3 3 2 3 2 5 6 2" xfId="20048"/>
    <cellStyle name="Normal 2 3 3 2 3 2 5 6 2 2" xfId="44345"/>
    <cellStyle name="Normal 2 3 3 2 3 2 5 6 3" xfId="32143"/>
    <cellStyle name="Normal 2 3 3 2 3 2 5 7" xfId="14453"/>
    <cellStyle name="Normal 2 3 3 2 3 2 5 7 2" xfId="38750"/>
    <cellStyle name="Normal 2 3 3 2 3 2 5 8" xfId="26441"/>
    <cellStyle name="Normal 2 3 3 2 3 2 5 9" xfId="50849"/>
    <cellStyle name="Normal 2 3 3 2 3 2 6" xfId="2669"/>
    <cellStyle name="Normal 2 3 3 2 3 2 6 2" xfId="5117"/>
    <cellStyle name="Normal 2 3 3 2 3 2 6 2 2" xfId="7854"/>
    <cellStyle name="Normal 2 3 3 2 3 2 6 2 2 2" xfId="20056"/>
    <cellStyle name="Normal 2 3 3 2 3 2 6 2 2 2 2" xfId="44353"/>
    <cellStyle name="Normal 2 3 3 2 3 2 6 2 2 3" xfId="32151"/>
    <cellStyle name="Normal 2 3 3 2 3 2 6 2 3" xfId="17319"/>
    <cellStyle name="Normal 2 3 3 2 3 2 6 2 3 2" xfId="41616"/>
    <cellStyle name="Normal 2 3 3 2 3 2 6 2 4" xfId="29414"/>
    <cellStyle name="Normal 2 3 3 2 3 2 6 3" xfId="6707"/>
    <cellStyle name="Normal 2 3 3 2 3 2 6 3 2" xfId="7855"/>
    <cellStyle name="Normal 2 3 3 2 3 2 6 3 2 2" xfId="20057"/>
    <cellStyle name="Normal 2 3 3 2 3 2 6 3 2 2 2" xfId="44354"/>
    <cellStyle name="Normal 2 3 3 2 3 2 6 3 2 3" xfId="32152"/>
    <cellStyle name="Normal 2 3 3 2 3 2 6 3 3" xfId="18909"/>
    <cellStyle name="Normal 2 3 3 2 3 2 6 3 3 2" xfId="43206"/>
    <cellStyle name="Normal 2 3 3 2 3 2 6 3 4" xfId="31004"/>
    <cellStyle name="Normal 2 3 3 2 3 2 6 4" xfId="7853"/>
    <cellStyle name="Normal 2 3 3 2 3 2 6 4 2" xfId="20055"/>
    <cellStyle name="Normal 2 3 3 2 3 2 6 4 2 2" xfId="44352"/>
    <cellStyle name="Normal 2 3 3 2 3 2 6 4 3" xfId="32150"/>
    <cellStyle name="Normal 2 3 3 2 3 2 6 5" xfId="15091"/>
    <cellStyle name="Normal 2 3 3 2 3 2 6 5 2" xfId="39388"/>
    <cellStyle name="Normal 2 3 3 2 3 2 6 6" xfId="27079"/>
    <cellStyle name="Normal 2 3 3 2 3 2 7" xfId="7790"/>
    <cellStyle name="Normal 2 3 3 2 3 2 7 2" xfId="19992"/>
    <cellStyle name="Normal 2 3 3 2 3 2 7 2 2" xfId="44289"/>
    <cellStyle name="Normal 2 3 3 2 3 2 7 3" xfId="32087"/>
    <cellStyle name="Normal 2 3 3 2 3 2 8" xfId="13919"/>
    <cellStyle name="Normal 2 3 3 2 3 2 8 2" xfId="25907"/>
    <cellStyle name="Normal 2 3 3 2 3 2 8 2 2" xfId="50204"/>
    <cellStyle name="Normal 2 3 3 2 3 2 8 3" xfId="38216"/>
    <cellStyle name="Normal 2 3 3 2 3 2 9" xfId="51592"/>
    <cellStyle name="Normal 2 3 3 2 3 3" xfId="787"/>
    <cellStyle name="Normal 2 3 3 2 3 3 2" xfId="1032"/>
    <cellStyle name="Normal 2 3 3 2 3 3 2 2" xfId="2525"/>
    <cellStyle name="Normal 2 3 3 2 3 3 2 2 10" xfId="53045"/>
    <cellStyle name="Normal 2 3 3 2 3 3 2 2 2" xfId="3691"/>
    <cellStyle name="Normal 2 3 3 2 3 3 2 2 2 2" xfId="6032"/>
    <cellStyle name="Normal 2 3 3 2 3 3 2 2 2 2 2" xfId="7860"/>
    <cellStyle name="Normal 2 3 3 2 3 3 2 2 2 2 2 2" xfId="20062"/>
    <cellStyle name="Normal 2 3 3 2 3 3 2 2 2 2 2 2 2" xfId="44359"/>
    <cellStyle name="Normal 2 3 3 2 3 3 2 2 2 2 2 3" xfId="32157"/>
    <cellStyle name="Normal 2 3 3 2 3 3 2 2 2 2 3" xfId="18234"/>
    <cellStyle name="Normal 2 3 3 2 3 3 2 2 2 2 3 2" xfId="42531"/>
    <cellStyle name="Normal 2 3 3 2 3 3 2 2 2 2 4" xfId="30329"/>
    <cellStyle name="Normal 2 3 3 2 3 3 2 2 2 3" xfId="7729"/>
    <cellStyle name="Normal 2 3 3 2 3 3 2 2 2 3 2" xfId="7861"/>
    <cellStyle name="Normal 2 3 3 2 3 3 2 2 2 3 2 2" xfId="20063"/>
    <cellStyle name="Normal 2 3 3 2 3 3 2 2 2 3 2 2 2" xfId="44360"/>
    <cellStyle name="Normal 2 3 3 2 3 3 2 2 2 3 2 3" xfId="32158"/>
    <cellStyle name="Normal 2 3 3 2 3 3 2 2 2 3 3" xfId="19931"/>
    <cellStyle name="Normal 2 3 3 2 3 3 2 2 2 3 3 2" xfId="44228"/>
    <cellStyle name="Normal 2 3 3 2 3 3 2 2 2 3 4" xfId="32026"/>
    <cellStyle name="Normal 2 3 3 2 3 3 2 2 2 4" xfId="7859"/>
    <cellStyle name="Normal 2 3 3 2 3 3 2 2 2 4 2" xfId="20061"/>
    <cellStyle name="Normal 2 3 3 2 3 3 2 2 2 4 2 2" xfId="44358"/>
    <cellStyle name="Normal 2 3 3 2 3 3 2 2 2 4 3" xfId="32156"/>
    <cellStyle name="Normal 2 3 3 2 3 3 2 2 2 5" xfId="16006"/>
    <cellStyle name="Normal 2 3 3 2 3 3 2 2 2 5 2" xfId="40303"/>
    <cellStyle name="Normal 2 3 3 2 3 3 2 2 2 6" xfId="27994"/>
    <cellStyle name="Normal 2 3 3 2 3 3 2 2 3" xfId="4223"/>
    <cellStyle name="Normal 2 3 3 2 3 3 2 2 3 2" xfId="7862"/>
    <cellStyle name="Normal 2 3 3 2 3 3 2 2 3 2 2" xfId="20064"/>
    <cellStyle name="Normal 2 3 3 2 3 3 2 2 3 2 2 2" xfId="44361"/>
    <cellStyle name="Normal 2 3 3 2 3 3 2 2 3 2 3" xfId="32159"/>
    <cellStyle name="Normal 2 3 3 2 3 3 2 2 3 3" xfId="16534"/>
    <cellStyle name="Normal 2 3 3 2 3 3 2 2 3 3 2" xfId="40831"/>
    <cellStyle name="Normal 2 3 3 2 3 3 2 2 3 4" xfId="28522"/>
    <cellStyle name="Normal 2 3 3 2 3 3 2 2 4" xfId="4863"/>
    <cellStyle name="Normal 2 3 3 2 3 3 2 2 4 2" xfId="7863"/>
    <cellStyle name="Normal 2 3 3 2 3 3 2 2 4 2 2" xfId="20065"/>
    <cellStyle name="Normal 2 3 3 2 3 3 2 2 4 2 2 2" xfId="44362"/>
    <cellStyle name="Normal 2 3 3 2 3 3 2 2 4 2 3" xfId="32160"/>
    <cellStyle name="Normal 2 3 3 2 3 3 2 2 4 3" xfId="17065"/>
    <cellStyle name="Normal 2 3 3 2 3 3 2 2 4 3 2" xfId="41362"/>
    <cellStyle name="Normal 2 3 3 2 3 3 2 2 4 4" xfId="29160"/>
    <cellStyle name="Normal 2 3 3 2 3 3 2 2 5" xfId="6560"/>
    <cellStyle name="Normal 2 3 3 2 3 3 2 2 5 2" xfId="7864"/>
    <cellStyle name="Normal 2 3 3 2 3 3 2 2 5 2 2" xfId="20066"/>
    <cellStyle name="Normal 2 3 3 2 3 3 2 2 5 2 2 2" xfId="44363"/>
    <cellStyle name="Normal 2 3 3 2 3 3 2 2 5 2 3" xfId="32161"/>
    <cellStyle name="Normal 2 3 3 2 3 3 2 2 5 3" xfId="18762"/>
    <cellStyle name="Normal 2 3 3 2 3 3 2 2 5 3 2" xfId="43059"/>
    <cellStyle name="Normal 2 3 3 2 3 3 2 2 5 4" xfId="30857"/>
    <cellStyle name="Normal 2 3 3 2 3 3 2 2 6" xfId="7858"/>
    <cellStyle name="Normal 2 3 3 2 3 3 2 2 6 2" xfId="20060"/>
    <cellStyle name="Normal 2 3 3 2 3 3 2 2 6 2 2" xfId="44357"/>
    <cellStyle name="Normal 2 3 3 2 3 3 2 2 6 3" xfId="32155"/>
    <cellStyle name="Normal 2 3 3 2 3 3 2 2 7" xfId="14837"/>
    <cellStyle name="Normal 2 3 3 2 3 3 2 2 7 2" xfId="39134"/>
    <cellStyle name="Normal 2 3 3 2 3 3 2 2 8" xfId="26825"/>
    <cellStyle name="Normal 2 3 3 2 3 3 2 2 9" xfId="51233"/>
    <cellStyle name="Normal 2 3 3 2 3 3 2 3" xfId="3053"/>
    <cellStyle name="Normal 2 3 3 2 3 3 2 3 2" xfId="5501"/>
    <cellStyle name="Normal 2 3 3 2 3 3 2 3 2 2" xfId="7866"/>
    <cellStyle name="Normal 2 3 3 2 3 3 2 3 2 2 2" xfId="20068"/>
    <cellStyle name="Normal 2 3 3 2 3 3 2 3 2 2 2 2" xfId="44365"/>
    <cellStyle name="Normal 2 3 3 2 3 3 2 3 2 2 3" xfId="32163"/>
    <cellStyle name="Normal 2 3 3 2 3 3 2 3 2 3" xfId="17703"/>
    <cellStyle name="Normal 2 3 3 2 3 3 2 3 2 3 2" xfId="42000"/>
    <cellStyle name="Normal 2 3 3 2 3 3 2 3 2 4" xfId="29798"/>
    <cellStyle name="Normal 2 3 3 2 3 3 2 3 3" xfId="7091"/>
    <cellStyle name="Normal 2 3 3 2 3 3 2 3 3 2" xfId="7867"/>
    <cellStyle name="Normal 2 3 3 2 3 3 2 3 3 2 2" xfId="20069"/>
    <cellStyle name="Normal 2 3 3 2 3 3 2 3 3 2 2 2" xfId="44366"/>
    <cellStyle name="Normal 2 3 3 2 3 3 2 3 3 2 3" xfId="32164"/>
    <cellStyle name="Normal 2 3 3 2 3 3 2 3 3 3" xfId="19293"/>
    <cellStyle name="Normal 2 3 3 2 3 3 2 3 3 3 2" xfId="43590"/>
    <cellStyle name="Normal 2 3 3 2 3 3 2 3 3 4" xfId="31388"/>
    <cellStyle name="Normal 2 3 3 2 3 3 2 3 4" xfId="7865"/>
    <cellStyle name="Normal 2 3 3 2 3 3 2 3 4 2" xfId="20067"/>
    <cellStyle name="Normal 2 3 3 2 3 3 2 3 4 2 2" xfId="44364"/>
    <cellStyle name="Normal 2 3 3 2 3 3 2 3 4 3" xfId="32162"/>
    <cellStyle name="Normal 2 3 3 2 3 3 2 3 5" xfId="15475"/>
    <cellStyle name="Normal 2 3 3 2 3 3 2 3 5 2" xfId="39772"/>
    <cellStyle name="Normal 2 3 3 2 3 3 2 3 6" xfId="27463"/>
    <cellStyle name="Normal 2 3 3 2 3 3 2 4" xfId="7857"/>
    <cellStyle name="Normal 2 3 3 2 3 3 2 4 2" xfId="20059"/>
    <cellStyle name="Normal 2 3 3 2 3 3 2 4 2 2" xfId="44356"/>
    <cellStyle name="Normal 2 3 3 2 3 3 2 4 3" xfId="32154"/>
    <cellStyle name="Normal 2 3 3 2 3 3 2 5" xfId="14303"/>
    <cellStyle name="Normal 2 3 3 2 3 3 2 5 2" xfId="26291"/>
    <cellStyle name="Normal 2 3 3 2 3 3 2 5 2 2" xfId="50588"/>
    <cellStyle name="Normal 2 3 3 2 3 3 2 5 3" xfId="38600"/>
    <cellStyle name="Normal 2 3 3 2 3 3 2 6" xfId="51449"/>
    <cellStyle name="Normal 2 3 3 2 3 3 2 7" xfId="52407"/>
    <cellStyle name="Normal 2 3 3 2 3 3 3" xfId="2285"/>
    <cellStyle name="Normal 2 3 3 2 3 3 3 10" xfId="52805"/>
    <cellStyle name="Normal 2 3 3 2 3 3 3 2" xfId="3451"/>
    <cellStyle name="Normal 2 3 3 2 3 3 3 2 2" xfId="5792"/>
    <cellStyle name="Normal 2 3 3 2 3 3 3 2 2 2" xfId="7870"/>
    <cellStyle name="Normal 2 3 3 2 3 3 3 2 2 2 2" xfId="20072"/>
    <cellStyle name="Normal 2 3 3 2 3 3 3 2 2 2 2 2" xfId="44369"/>
    <cellStyle name="Normal 2 3 3 2 3 3 3 2 2 2 3" xfId="32167"/>
    <cellStyle name="Normal 2 3 3 2 3 3 3 2 2 3" xfId="17994"/>
    <cellStyle name="Normal 2 3 3 2 3 3 3 2 2 3 2" xfId="42291"/>
    <cellStyle name="Normal 2 3 3 2 3 3 3 2 2 4" xfId="30089"/>
    <cellStyle name="Normal 2 3 3 2 3 3 3 2 3" xfId="7489"/>
    <cellStyle name="Normal 2 3 3 2 3 3 3 2 3 2" xfId="7871"/>
    <cellStyle name="Normal 2 3 3 2 3 3 3 2 3 2 2" xfId="20073"/>
    <cellStyle name="Normal 2 3 3 2 3 3 3 2 3 2 2 2" xfId="44370"/>
    <cellStyle name="Normal 2 3 3 2 3 3 3 2 3 2 3" xfId="32168"/>
    <cellStyle name="Normal 2 3 3 2 3 3 3 2 3 3" xfId="19691"/>
    <cellStyle name="Normal 2 3 3 2 3 3 3 2 3 3 2" xfId="43988"/>
    <cellStyle name="Normal 2 3 3 2 3 3 3 2 3 4" xfId="31786"/>
    <cellStyle name="Normal 2 3 3 2 3 3 3 2 4" xfId="7869"/>
    <cellStyle name="Normal 2 3 3 2 3 3 3 2 4 2" xfId="20071"/>
    <cellStyle name="Normal 2 3 3 2 3 3 3 2 4 2 2" xfId="44368"/>
    <cellStyle name="Normal 2 3 3 2 3 3 3 2 4 3" xfId="32166"/>
    <cellStyle name="Normal 2 3 3 2 3 3 3 2 5" xfId="15766"/>
    <cellStyle name="Normal 2 3 3 2 3 3 3 2 5 2" xfId="40063"/>
    <cellStyle name="Normal 2 3 3 2 3 3 3 2 6" xfId="27754"/>
    <cellStyle name="Normal 2 3 3 2 3 3 3 3" xfId="3983"/>
    <cellStyle name="Normal 2 3 3 2 3 3 3 3 2" xfId="7872"/>
    <cellStyle name="Normal 2 3 3 2 3 3 3 3 2 2" xfId="20074"/>
    <cellStyle name="Normal 2 3 3 2 3 3 3 3 2 2 2" xfId="44371"/>
    <cellStyle name="Normal 2 3 3 2 3 3 3 3 2 3" xfId="32169"/>
    <cellStyle name="Normal 2 3 3 2 3 3 3 3 3" xfId="16294"/>
    <cellStyle name="Normal 2 3 3 2 3 3 3 3 3 2" xfId="40591"/>
    <cellStyle name="Normal 2 3 3 2 3 3 3 3 4" xfId="28282"/>
    <cellStyle name="Normal 2 3 3 2 3 3 3 4" xfId="4623"/>
    <cellStyle name="Normal 2 3 3 2 3 3 3 4 2" xfId="7873"/>
    <cellStyle name="Normal 2 3 3 2 3 3 3 4 2 2" xfId="20075"/>
    <cellStyle name="Normal 2 3 3 2 3 3 3 4 2 2 2" xfId="44372"/>
    <cellStyle name="Normal 2 3 3 2 3 3 3 4 2 3" xfId="32170"/>
    <cellStyle name="Normal 2 3 3 2 3 3 3 4 3" xfId="16825"/>
    <cellStyle name="Normal 2 3 3 2 3 3 3 4 3 2" xfId="41122"/>
    <cellStyle name="Normal 2 3 3 2 3 3 3 4 4" xfId="28920"/>
    <cellStyle name="Normal 2 3 3 2 3 3 3 5" xfId="6320"/>
    <cellStyle name="Normal 2 3 3 2 3 3 3 5 2" xfId="7874"/>
    <cellStyle name="Normal 2 3 3 2 3 3 3 5 2 2" xfId="20076"/>
    <cellStyle name="Normal 2 3 3 2 3 3 3 5 2 2 2" xfId="44373"/>
    <cellStyle name="Normal 2 3 3 2 3 3 3 5 2 3" xfId="32171"/>
    <cellStyle name="Normal 2 3 3 2 3 3 3 5 3" xfId="18522"/>
    <cellStyle name="Normal 2 3 3 2 3 3 3 5 3 2" xfId="42819"/>
    <cellStyle name="Normal 2 3 3 2 3 3 3 5 4" xfId="30617"/>
    <cellStyle name="Normal 2 3 3 2 3 3 3 6" xfId="7868"/>
    <cellStyle name="Normal 2 3 3 2 3 3 3 6 2" xfId="20070"/>
    <cellStyle name="Normal 2 3 3 2 3 3 3 6 2 2" xfId="44367"/>
    <cellStyle name="Normal 2 3 3 2 3 3 3 6 3" xfId="32165"/>
    <cellStyle name="Normal 2 3 3 2 3 3 3 7" xfId="14597"/>
    <cellStyle name="Normal 2 3 3 2 3 3 3 7 2" xfId="38894"/>
    <cellStyle name="Normal 2 3 3 2 3 3 3 8" xfId="26585"/>
    <cellStyle name="Normal 2 3 3 2 3 3 3 9" xfId="50993"/>
    <cellStyle name="Normal 2 3 3 2 3 3 4" xfId="2813"/>
    <cellStyle name="Normal 2 3 3 2 3 3 4 2" xfId="5261"/>
    <cellStyle name="Normal 2 3 3 2 3 3 4 2 2" xfId="7876"/>
    <cellStyle name="Normal 2 3 3 2 3 3 4 2 2 2" xfId="20078"/>
    <cellStyle name="Normal 2 3 3 2 3 3 4 2 2 2 2" xfId="44375"/>
    <cellStyle name="Normal 2 3 3 2 3 3 4 2 2 3" xfId="32173"/>
    <cellStyle name="Normal 2 3 3 2 3 3 4 2 3" xfId="17463"/>
    <cellStyle name="Normal 2 3 3 2 3 3 4 2 3 2" xfId="41760"/>
    <cellStyle name="Normal 2 3 3 2 3 3 4 2 4" xfId="29558"/>
    <cellStyle name="Normal 2 3 3 2 3 3 4 3" xfId="6851"/>
    <cellStyle name="Normal 2 3 3 2 3 3 4 3 2" xfId="7877"/>
    <cellStyle name="Normal 2 3 3 2 3 3 4 3 2 2" xfId="20079"/>
    <cellStyle name="Normal 2 3 3 2 3 3 4 3 2 2 2" xfId="44376"/>
    <cellStyle name="Normal 2 3 3 2 3 3 4 3 2 3" xfId="32174"/>
    <cellStyle name="Normal 2 3 3 2 3 3 4 3 3" xfId="19053"/>
    <cellStyle name="Normal 2 3 3 2 3 3 4 3 3 2" xfId="43350"/>
    <cellStyle name="Normal 2 3 3 2 3 3 4 3 4" xfId="31148"/>
    <cellStyle name="Normal 2 3 3 2 3 3 4 4" xfId="7875"/>
    <cellStyle name="Normal 2 3 3 2 3 3 4 4 2" xfId="20077"/>
    <cellStyle name="Normal 2 3 3 2 3 3 4 4 2 2" xfId="44374"/>
    <cellStyle name="Normal 2 3 3 2 3 3 4 4 3" xfId="32172"/>
    <cellStyle name="Normal 2 3 3 2 3 3 4 5" xfId="15235"/>
    <cellStyle name="Normal 2 3 3 2 3 3 4 5 2" xfId="39532"/>
    <cellStyle name="Normal 2 3 3 2 3 3 4 6" xfId="27223"/>
    <cellStyle name="Normal 2 3 3 2 3 3 5" xfId="7856"/>
    <cellStyle name="Normal 2 3 3 2 3 3 5 2" xfId="20058"/>
    <cellStyle name="Normal 2 3 3 2 3 3 5 2 2" xfId="44355"/>
    <cellStyle name="Normal 2 3 3 2 3 3 5 3" xfId="32153"/>
    <cellStyle name="Normal 2 3 3 2 3 3 6" xfId="14063"/>
    <cellStyle name="Normal 2 3 3 2 3 3 6 2" xfId="26051"/>
    <cellStyle name="Normal 2 3 3 2 3 3 6 2 2" xfId="50348"/>
    <cellStyle name="Normal 2 3 3 2 3 3 6 3" xfId="38360"/>
    <cellStyle name="Normal 2 3 3 2 3 3 7" xfId="51755"/>
    <cellStyle name="Normal 2 3 3 2 3 3 8" xfId="52167"/>
    <cellStyle name="Normal 2 3 3 2 3 4" xfId="689"/>
    <cellStyle name="Normal 2 3 3 2 3 4 2" xfId="936"/>
    <cellStyle name="Normal 2 3 3 2 3 4 2 2" xfId="2429"/>
    <cellStyle name="Normal 2 3 3 2 3 4 2 2 10" xfId="52949"/>
    <cellStyle name="Normal 2 3 3 2 3 4 2 2 2" xfId="3595"/>
    <cellStyle name="Normal 2 3 3 2 3 4 2 2 2 2" xfId="5936"/>
    <cellStyle name="Normal 2 3 3 2 3 4 2 2 2 2 2" xfId="7882"/>
    <cellStyle name="Normal 2 3 3 2 3 4 2 2 2 2 2 2" xfId="20084"/>
    <cellStyle name="Normal 2 3 3 2 3 4 2 2 2 2 2 2 2" xfId="44381"/>
    <cellStyle name="Normal 2 3 3 2 3 4 2 2 2 2 2 3" xfId="32179"/>
    <cellStyle name="Normal 2 3 3 2 3 4 2 2 2 2 3" xfId="18138"/>
    <cellStyle name="Normal 2 3 3 2 3 4 2 2 2 2 3 2" xfId="42435"/>
    <cellStyle name="Normal 2 3 3 2 3 4 2 2 2 2 4" xfId="30233"/>
    <cellStyle name="Normal 2 3 3 2 3 4 2 2 2 3" xfId="7633"/>
    <cellStyle name="Normal 2 3 3 2 3 4 2 2 2 3 2" xfId="7883"/>
    <cellStyle name="Normal 2 3 3 2 3 4 2 2 2 3 2 2" xfId="20085"/>
    <cellStyle name="Normal 2 3 3 2 3 4 2 2 2 3 2 2 2" xfId="44382"/>
    <cellStyle name="Normal 2 3 3 2 3 4 2 2 2 3 2 3" xfId="32180"/>
    <cellStyle name="Normal 2 3 3 2 3 4 2 2 2 3 3" xfId="19835"/>
    <cellStyle name="Normal 2 3 3 2 3 4 2 2 2 3 3 2" xfId="44132"/>
    <cellStyle name="Normal 2 3 3 2 3 4 2 2 2 3 4" xfId="31930"/>
    <cellStyle name="Normal 2 3 3 2 3 4 2 2 2 4" xfId="7881"/>
    <cellStyle name="Normal 2 3 3 2 3 4 2 2 2 4 2" xfId="20083"/>
    <cellStyle name="Normal 2 3 3 2 3 4 2 2 2 4 2 2" xfId="44380"/>
    <cellStyle name="Normal 2 3 3 2 3 4 2 2 2 4 3" xfId="32178"/>
    <cellStyle name="Normal 2 3 3 2 3 4 2 2 2 5" xfId="15910"/>
    <cellStyle name="Normal 2 3 3 2 3 4 2 2 2 5 2" xfId="40207"/>
    <cellStyle name="Normal 2 3 3 2 3 4 2 2 2 6" xfId="27898"/>
    <cellStyle name="Normal 2 3 3 2 3 4 2 2 3" xfId="4127"/>
    <cellStyle name="Normal 2 3 3 2 3 4 2 2 3 2" xfId="7884"/>
    <cellStyle name="Normal 2 3 3 2 3 4 2 2 3 2 2" xfId="20086"/>
    <cellStyle name="Normal 2 3 3 2 3 4 2 2 3 2 2 2" xfId="44383"/>
    <cellStyle name="Normal 2 3 3 2 3 4 2 2 3 2 3" xfId="32181"/>
    <cellStyle name="Normal 2 3 3 2 3 4 2 2 3 3" xfId="16438"/>
    <cellStyle name="Normal 2 3 3 2 3 4 2 2 3 3 2" xfId="40735"/>
    <cellStyle name="Normal 2 3 3 2 3 4 2 2 3 4" xfId="28426"/>
    <cellStyle name="Normal 2 3 3 2 3 4 2 2 4" xfId="4767"/>
    <cellStyle name="Normal 2 3 3 2 3 4 2 2 4 2" xfId="7885"/>
    <cellStyle name="Normal 2 3 3 2 3 4 2 2 4 2 2" xfId="20087"/>
    <cellStyle name="Normal 2 3 3 2 3 4 2 2 4 2 2 2" xfId="44384"/>
    <cellStyle name="Normal 2 3 3 2 3 4 2 2 4 2 3" xfId="32182"/>
    <cellStyle name="Normal 2 3 3 2 3 4 2 2 4 3" xfId="16969"/>
    <cellStyle name="Normal 2 3 3 2 3 4 2 2 4 3 2" xfId="41266"/>
    <cellStyle name="Normal 2 3 3 2 3 4 2 2 4 4" xfId="29064"/>
    <cellStyle name="Normal 2 3 3 2 3 4 2 2 5" xfId="6464"/>
    <cellStyle name="Normal 2 3 3 2 3 4 2 2 5 2" xfId="7886"/>
    <cellStyle name="Normal 2 3 3 2 3 4 2 2 5 2 2" xfId="20088"/>
    <cellStyle name="Normal 2 3 3 2 3 4 2 2 5 2 2 2" xfId="44385"/>
    <cellStyle name="Normal 2 3 3 2 3 4 2 2 5 2 3" xfId="32183"/>
    <cellStyle name="Normal 2 3 3 2 3 4 2 2 5 3" xfId="18666"/>
    <cellStyle name="Normal 2 3 3 2 3 4 2 2 5 3 2" xfId="42963"/>
    <cellStyle name="Normal 2 3 3 2 3 4 2 2 5 4" xfId="30761"/>
    <cellStyle name="Normal 2 3 3 2 3 4 2 2 6" xfId="7880"/>
    <cellStyle name="Normal 2 3 3 2 3 4 2 2 6 2" xfId="20082"/>
    <cellStyle name="Normal 2 3 3 2 3 4 2 2 6 2 2" xfId="44379"/>
    <cellStyle name="Normal 2 3 3 2 3 4 2 2 6 3" xfId="32177"/>
    <cellStyle name="Normal 2 3 3 2 3 4 2 2 7" xfId="14741"/>
    <cellStyle name="Normal 2 3 3 2 3 4 2 2 7 2" xfId="39038"/>
    <cellStyle name="Normal 2 3 3 2 3 4 2 2 8" xfId="26729"/>
    <cellStyle name="Normal 2 3 3 2 3 4 2 2 9" xfId="51137"/>
    <cellStyle name="Normal 2 3 3 2 3 4 2 3" xfId="2957"/>
    <cellStyle name="Normal 2 3 3 2 3 4 2 3 2" xfId="5405"/>
    <cellStyle name="Normal 2 3 3 2 3 4 2 3 2 2" xfId="7888"/>
    <cellStyle name="Normal 2 3 3 2 3 4 2 3 2 2 2" xfId="20090"/>
    <cellStyle name="Normal 2 3 3 2 3 4 2 3 2 2 2 2" xfId="44387"/>
    <cellStyle name="Normal 2 3 3 2 3 4 2 3 2 2 3" xfId="32185"/>
    <cellStyle name="Normal 2 3 3 2 3 4 2 3 2 3" xfId="17607"/>
    <cellStyle name="Normal 2 3 3 2 3 4 2 3 2 3 2" xfId="41904"/>
    <cellStyle name="Normal 2 3 3 2 3 4 2 3 2 4" xfId="29702"/>
    <cellStyle name="Normal 2 3 3 2 3 4 2 3 3" xfId="6995"/>
    <cellStyle name="Normal 2 3 3 2 3 4 2 3 3 2" xfId="7889"/>
    <cellStyle name="Normal 2 3 3 2 3 4 2 3 3 2 2" xfId="20091"/>
    <cellStyle name="Normal 2 3 3 2 3 4 2 3 3 2 2 2" xfId="44388"/>
    <cellStyle name="Normal 2 3 3 2 3 4 2 3 3 2 3" xfId="32186"/>
    <cellStyle name="Normal 2 3 3 2 3 4 2 3 3 3" xfId="19197"/>
    <cellStyle name="Normal 2 3 3 2 3 4 2 3 3 3 2" xfId="43494"/>
    <cellStyle name="Normal 2 3 3 2 3 4 2 3 3 4" xfId="31292"/>
    <cellStyle name="Normal 2 3 3 2 3 4 2 3 4" xfId="7887"/>
    <cellStyle name="Normal 2 3 3 2 3 4 2 3 4 2" xfId="20089"/>
    <cellStyle name="Normal 2 3 3 2 3 4 2 3 4 2 2" xfId="44386"/>
    <cellStyle name="Normal 2 3 3 2 3 4 2 3 4 3" xfId="32184"/>
    <cellStyle name="Normal 2 3 3 2 3 4 2 3 5" xfId="15379"/>
    <cellStyle name="Normal 2 3 3 2 3 4 2 3 5 2" xfId="39676"/>
    <cellStyle name="Normal 2 3 3 2 3 4 2 3 6" xfId="27367"/>
    <cellStyle name="Normal 2 3 3 2 3 4 2 4" xfId="7879"/>
    <cellStyle name="Normal 2 3 3 2 3 4 2 4 2" xfId="20081"/>
    <cellStyle name="Normal 2 3 3 2 3 4 2 4 2 2" xfId="44378"/>
    <cellStyle name="Normal 2 3 3 2 3 4 2 4 3" xfId="32176"/>
    <cellStyle name="Normal 2 3 3 2 3 4 2 5" xfId="14207"/>
    <cellStyle name="Normal 2 3 3 2 3 4 2 5 2" xfId="26195"/>
    <cellStyle name="Normal 2 3 3 2 3 4 2 5 2 2" xfId="50492"/>
    <cellStyle name="Normal 2 3 3 2 3 4 2 5 3" xfId="38504"/>
    <cellStyle name="Normal 2 3 3 2 3 4 2 6" xfId="51669"/>
    <cellStyle name="Normal 2 3 3 2 3 4 2 7" xfId="52311"/>
    <cellStyle name="Normal 2 3 3 2 3 4 3" xfId="2189"/>
    <cellStyle name="Normal 2 3 3 2 3 4 3 10" xfId="52709"/>
    <cellStyle name="Normal 2 3 3 2 3 4 3 2" xfId="3355"/>
    <cellStyle name="Normal 2 3 3 2 3 4 3 2 2" xfId="5696"/>
    <cellStyle name="Normal 2 3 3 2 3 4 3 2 2 2" xfId="7892"/>
    <cellStyle name="Normal 2 3 3 2 3 4 3 2 2 2 2" xfId="20094"/>
    <cellStyle name="Normal 2 3 3 2 3 4 3 2 2 2 2 2" xfId="44391"/>
    <cellStyle name="Normal 2 3 3 2 3 4 3 2 2 2 3" xfId="32189"/>
    <cellStyle name="Normal 2 3 3 2 3 4 3 2 2 3" xfId="17898"/>
    <cellStyle name="Normal 2 3 3 2 3 4 3 2 2 3 2" xfId="42195"/>
    <cellStyle name="Normal 2 3 3 2 3 4 3 2 2 4" xfId="29993"/>
    <cellStyle name="Normal 2 3 3 2 3 4 3 2 3" xfId="7393"/>
    <cellStyle name="Normal 2 3 3 2 3 4 3 2 3 2" xfId="7893"/>
    <cellStyle name="Normal 2 3 3 2 3 4 3 2 3 2 2" xfId="20095"/>
    <cellStyle name="Normal 2 3 3 2 3 4 3 2 3 2 2 2" xfId="44392"/>
    <cellStyle name="Normal 2 3 3 2 3 4 3 2 3 2 3" xfId="32190"/>
    <cellStyle name="Normal 2 3 3 2 3 4 3 2 3 3" xfId="19595"/>
    <cellStyle name="Normal 2 3 3 2 3 4 3 2 3 3 2" xfId="43892"/>
    <cellStyle name="Normal 2 3 3 2 3 4 3 2 3 4" xfId="31690"/>
    <cellStyle name="Normal 2 3 3 2 3 4 3 2 4" xfId="7891"/>
    <cellStyle name="Normal 2 3 3 2 3 4 3 2 4 2" xfId="20093"/>
    <cellStyle name="Normal 2 3 3 2 3 4 3 2 4 2 2" xfId="44390"/>
    <cellStyle name="Normal 2 3 3 2 3 4 3 2 4 3" xfId="32188"/>
    <cellStyle name="Normal 2 3 3 2 3 4 3 2 5" xfId="15670"/>
    <cellStyle name="Normal 2 3 3 2 3 4 3 2 5 2" xfId="39967"/>
    <cellStyle name="Normal 2 3 3 2 3 4 3 2 6" xfId="27658"/>
    <cellStyle name="Normal 2 3 3 2 3 4 3 3" xfId="3887"/>
    <cellStyle name="Normal 2 3 3 2 3 4 3 3 2" xfId="7894"/>
    <cellStyle name="Normal 2 3 3 2 3 4 3 3 2 2" xfId="20096"/>
    <cellStyle name="Normal 2 3 3 2 3 4 3 3 2 2 2" xfId="44393"/>
    <cellStyle name="Normal 2 3 3 2 3 4 3 3 2 3" xfId="32191"/>
    <cellStyle name="Normal 2 3 3 2 3 4 3 3 3" xfId="16198"/>
    <cellStyle name="Normal 2 3 3 2 3 4 3 3 3 2" xfId="40495"/>
    <cellStyle name="Normal 2 3 3 2 3 4 3 3 4" xfId="28186"/>
    <cellStyle name="Normal 2 3 3 2 3 4 3 4" xfId="4527"/>
    <cellStyle name="Normal 2 3 3 2 3 4 3 4 2" xfId="7895"/>
    <cellStyle name="Normal 2 3 3 2 3 4 3 4 2 2" xfId="20097"/>
    <cellStyle name="Normal 2 3 3 2 3 4 3 4 2 2 2" xfId="44394"/>
    <cellStyle name="Normal 2 3 3 2 3 4 3 4 2 3" xfId="32192"/>
    <cellStyle name="Normal 2 3 3 2 3 4 3 4 3" xfId="16729"/>
    <cellStyle name="Normal 2 3 3 2 3 4 3 4 3 2" xfId="41026"/>
    <cellStyle name="Normal 2 3 3 2 3 4 3 4 4" xfId="28824"/>
    <cellStyle name="Normal 2 3 3 2 3 4 3 5" xfId="6224"/>
    <cellStyle name="Normal 2 3 3 2 3 4 3 5 2" xfId="7896"/>
    <cellStyle name="Normal 2 3 3 2 3 4 3 5 2 2" xfId="20098"/>
    <cellStyle name="Normal 2 3 3 2 3 4 3 5 2 2 2" xfId="44395"/>
    <cellStyle name="Normal 2 3 3 2 3 4 3 5 2 3" xfId="32193"/>
    <cellStyle name="Normal 2 3 3 2 3 4 3 5 3" xfId="18426"/>
    <cellStyle name="Normal 2 3 3 2 3 4 3 5 3 2" xfId="42723"/>
    <cellStyle name="Normal 2 3 3 2 3 4 3 5 4" xfId="30521"/>
    <cellStyle name="Normal 2 3 3 2 3 4 3 6" xfId="7890"/>
    <cellStyle name="Normal 2 3 3 2 3 4 3 6 2" xfId="20092"/>
    <cellStyle name="Normal 2 3 3 2 3 4 3 6 2 2" xfId="44389"/>
    <cellStyle name="Normal 2 3 3 2 3 4 3 6 3" xfId="32187"/>
    <cellStyle name="Normal 2 3 3 2 3 4 3 7" xfId="14501"/>
    <cellStyle name="Normal 2 3 3 2 3 4 3 7 2" xfId="38798"/>
    <cellStyle name="Normal 2 3 3 2 3 4 3 8" xfId="26489"/>
    <cellStyle name="Normal 2 3 3 2 3 4 3 9" xfId="50897"/>
    <cellStyle name="Normal 2 3 3 2 3 4 4" xfId="2717"/>
    <cellStyle name="Normal 2 3 3 2 3 4 4 2" xfId="5165"/>
    <cellStyle name="Normal 2 3 3 2 3 4 4 2 2" xfId="7898"/>
    <cellStyle name="Normal 2 3 3 2 3 4 4 2 2 2" xfId="20100"/>
    <cellStyle name="Normal 2 3 3 2 3 4 4 2 2 2 2" xfId="44397"/>
    <cellStyle name="Normal 2 3 3 2 3 4 4 2 2 3" xfId="32195"/>
    <cellStyle name="Normal 2 3 3 2 3 4 4 2 3" xfId="17367"/>
    <cellStyle name="Normal 2 3 3 2 3 4 4 2 3 2" xfId="41664"/>
    <cellStyle name="Normal 2 3 3 2 3 4 4 2 4" xfId="29462"/>
    <cellStyle name="Normal 2 3 3 2 3 4 4 3" xfId="6755"/>
    <cellStyle name="Normal 2 3 3 2 3 4 4 3 2" xfId="7899"/>
    <cellStyle name="Normal 2 3 3 2 3 4 4 3 2 2" xfId="20101"/>
    <cellStyle name="Normal 2 3 3 2 3 4 4 3 2 2 2" xfId="44398"/>
    <cellStyle name="Normal 2 3 3 2 3 4 4 3 2 3" xfId="32196"/>
    <cellStyle name="Normal 2 3 3 2 3 4 4 3 3" xfId="18957"/>
    <cellStyle name="Normal 2 3 3 2 3 4 4 3 3 2" xfId="43254"/>
    <cellStyle name="Normal 2 3 3 2 3 4 4 3 4" xfId="31052"/>
    <cellStyle name="Normal 2 3 3 2 3 4 4 4" xfId="7897"/>
    <cellStyle name="Normal 2 3 3 2 3 4 4 4 2" xfId="20099"/>
    <cellStyle name="Normal 2 3 3 2 3 4 4 4 2 2" xfId="44396"/>
    <cellStyle name="Normal 2 3 3 2 3 4 4 4 3" xfId="32194"/>
    <cellStyle name="Normal 2 3 3 2 3 4 4 5" xfId="15139"/>
    <cellStyle name="Normal 2 3 3 2 3 4 4 5 2" xfId="39436"/>
    <cellStyle name="Normal 2 3 3 2 3 4 4 6" xfId="27127"/>
    <cellStyle name="Normal 2 3 3 2 3 4 5" xfId="7878"/>
    <cellStyle name="Normal 2 3 3 2 3 4 5 2" xfId="20080"/>
    <cellStyle name="Normal 2 3 3 2 3 4 5 2 2" xfId="44377"/>
    <cellStyle name="Normal 2 3 3 2 3 4 5 3" xfId="32175"/>
    <cellStyle name="Normal 2 3 3 2 3 4 6" xfId="13967"/>
    <cellStyle name="Normal 2 3 3 2 3 4 6 2" xfId="25955"/>
    <cellStyle name="Normal 2 3 3 2 3 4 6 2 2" xfId="50252"/>
    <cellStyle name="Normal 2 3 3 2 3 4 6 3" xfId="38264"/>
    <cellStyle name="Normal 2 3 3 2 3 4 7" xfId="51708"/>
    <cellStyle name="Normal 2 3 3 2 3 4 8" xfId="52071"/>
    <cellStyle name="Normal 2 3 3 2 3 5" xfId="864"/>
    <cellStyle name="Normal 2 3 3 2 3 5 2" xfId="2357"/>
    <cellStyle name="Normal 2 3 3 2 3 5 2 10" xfId="52877"/>
    <cellStyle name="Normal 2 3 3 2 3 5 2 2" xfId="3523"/>
    <cellStyle name="Normal 2 3 3 2 3 5 2 2 2" xfId="5864"/>
    <cellStyle name="Normal 2 3 3 2 3 5 2 2 2 2" xfId="7903"/>
    <cellStyle name="Normal 2 3 3 2 3 5 2 2 2 2 2" xfId="20105"/>
    <cellStyle name="Normal 2 3 3 2 3 5 2 2 2 2 2 2" xfId="44402"/>
    <cellStyle name="Normal 2 3 3 2 3 5 2 2 2 2 3" xfId="32200"/>
    <cellStyle name="Normal 2 3 3 2 3 5 2 2 2 3" xfId="18066"/>
    <cellStyle name="Normal 2 3 3 2 3 5 2 2 2 3 2" xfId="42363"/>
    <cellStyle name="Normal 2 3 3 2 3 5 2 2 2 4" xfId="30161"/>
    <cellStyle name="Normal 2 3 3 2 3 5 2 2 3" xfId="7561"/>
    <cellStyle name="Normal 2 3 3 2 3 5 2 2 3 2" xfId="7904"/>
    <cellStyle name="Normal 2 3 3 2 3 5 2 2 3 2 2" xfId="20106"/>
    <cellStyle name="Normal 2 3 3 2 3 5 2 2 3 2 2 2" xfId="44403"/>
    <cellStyle name="Normal 2 3 3 2 3 5 2 2 3 2 3" xfId="32201"/>
    <cellStyle name="Normal 2 3 3 2 3 5 2 2 3 3" xfId="19763"/>
    <cellStyle name="Normal 2 3 3 2 3 5 2 2 3 3 2" xfId="44060"/>
    <cellStyle name="Normal 2 3 3 2 3 5 2 2 3 4" xfId="31858"/>
    <cellStyle name="Normal 2 3 3 2 3 5 2 2 4" xfId="7902"/>
    <cellStyle name="Normal 2 3 3 2 3 5 2 2 4 2" xfId="20104"/>
    <cellStyle name="Normal 2 3 3 2 3 5 2 2 4 2 2" xfId="44401"/>
    <cellStyle name="Normal 2 3 3 2 3 5 2 2 4 3" xfId="32199"/>
    <cellStyle name="Normal 2 3 3 2 3 5 2 2 5" xfId="15838"/>
    <cellStyle name="Normal 2 3 3 2 3 5 2 2 5 2" xfId="40135"/>
    <cellStyle name="Normal 2 3 3 2 3 5 2 2 6" xfId="27826"/>
    <cellStyle name="Normal 2 3 3 2 3 5 2 3" xfId="4055"/>
    <cellStyle name="Normal 2 3 3 2 3 5 2 3 2" xfId="7905"/>
    <cellStyle name="Normal 2 3 3 2 3 5 2 3 2 2" xfId="20107"/>
    <cellStyle name="Normal 2 3 3 2 3 5 2 3 2 2 2" xfId="44404"/>
    <cellStyle name="Normal 2 3 3 2 3 5 2 3 2 3" xfId="32202"/>
    <cellStyle name="Normal 2 3 3 2 3 5 2 3 3" xfId="16366"/>
    <cellStyle name="Normal 2 3 3 2 3 5 2 3 3 2" xfId="40663"/>
    <cellStyle name="Normal 2 3 3 2 3 5 2 3 4" xfId="28354"/>
    <cellStyle name="Normal 2 3 3 2 3 5 2 4" xfId="4695"/>
    <cellStyle name="Normal 2 3 3 2 3 5 2 4 2" xfId="7906"/>
    <cellStyle name="Normal 2 3 3 2 3 5 2 4 2 2" xfId="20108"/>
    <cellStyle name="Normal 2 3 3 2 3 5 2 4 2 2 2" xfId="44405"/>
    <cellStyle name="Normal 2 3 3 2 3 5 2 4 2 3" xfId="32203"/>
    <cellStyle name="Normal 2 3 3 2 3 5 2 4 3" xfId="16897"/>
    <cellStyle name="Normal 2 3 3 2 3 5 2 4 3 2" xfId="41194"/>
    <cellStyle name="Normal 2 3 3 2 3 5 2 4 4" xfId="28992"/>
    <cellStyle name="Normal 2 3 3 2 3 5 2 5" xfId="6392"/>
    <cellStyle name="Normal 2 3 3 2 3 5 2 5 2" xfId="7907"/>
    <cellStyle name="Normal 2 3 3 2 3 5 2 5 2 2" xfId="20109"/>
    <cellStyle name="Normal 2 3 3 2 3 5 2 5 2 2 2" xfId="44406"/>
    <cellStyle name="Normal 2 3 3 2 3 5 2 5 2 3" xfId="32204"/>
    <cellStyle name="Normal 2 3 3 2 3 5 2 5 3" xfId="18594"/>
    <cellStyle name="Normal 2 3 3 2 3 5 2 5 3 2" xfId="42891"/>
    <cellStyle name="Normal 2 3 3 2 3 5 2 5 4" xfId="30689"/>
    <cellStyle name="Normal 2 3 3 2 3 5 2 6" xfId="7901"/>
    <cellStyle name="Normal 2 3 3 2 3 5 2 6 2" xfId="20103"/>
    <cellStyle name="Normal 2 3 3 2 3 5 2 6 2 2" xfId="44400"/>
    <cellStyle name="Normal 2 3 3 2 3 5 2 6 3" xfId="32198"/>
    <cellStyle name="Normal 2 3 3 2 3 5 2 7" xfId="14669"/>
    <cellStyle name="Normal 2 3 3 2 3 5 2 7 2" xfId="38966"/>
    <cellStyle name="Normal 2 3 3 2 3 5 2 8" xfId="26657"/>
    <cellStyle name="Normal 2 3 3 2 3 5 2 9" xfId="51065"/>
    <cellStyle name="Normal 2 3 3 2 3 5 3" xfId="2885"/>
    <cellStyle name="Normal 2 3 3 2 3 5 3 2" xfId="5333"/>
    <cellStyle name="Normal 2 3 3 2 3 5 3 2 2" xfId="7909"/>
    <cellStyle name="Normal 2 3 3 2 3 5 3 2 2 2" xfId="20111"/>
    <cellStyle name="Normal 2 3 3 2 3 5 3 2 2 2 2" xfId="44408"/>
    <cellStyle name="Normal 2 3 3 2 3 5 3 2 2 3" xfId="32206"/>
    <cellStyle name="Normal 2 3 3 2 3 5 3 2 3" xfId="17535"/>
    <cellStyle name="Normal 2 3 3 2 3 5 3 2 3 2" xfId="41832"/>
    <cellStyle name="Normal 2 3 3 2 3 5 3 2 4" xfId="29630"/>
    <cellStyle name="Normal 2 3 3 2 3 5 3 3" xfId="6923"/>
    <cellStyle name="Normal 2 3 3 2 3 5 3 3 2" xfId="7910"/>
    <cellStyle name="Normal 2 3 3 2 3 5 3 3 2 2" xfId="20112"/>
    <cellStyle name="Normal 2 3 3 2 3 5 3 3 2 2 2" xfId="44409"/>
    <cellStyle name="Normal 2 3 3 2 3 5 3 3 2 3" xfId="32207"/>
    <cellStyle name="Normal 2 3 3 2 3 5 3 3 3" xfId="19125"/>
    <cellStyle name="Normal 2 3 3 2 3 5 3 3 3 2" xfId="43422"/>
    <cellStyle name="Normal 2 3 3 2 3 5 3 3 4" xfId="31220"/>
    <cellStyle name="Normal 2 3 3 2 3 5 3 4" xfId="7908"/>
    <cellStyle name="Normal 2 3 3 2 3 5 3 4 2" xfId="20110"/>
    <cellStyle name="Normal 2 3 3 2 3 5 3 4 2 2" xfId="44407"/>
    <cellStyle name="Normal 2 3 3 2 3 5 3 4 3" xfId="32205"/>
    <cellStyle name="Normal 2 3 3 2 3 5 3 5" xfId="15307"/>
    <cellStyle name="Normal 2 3 3 2 3 5 3 5 2" xfId="39604"/>
    <cellStyle name="Normal 2 3 3 2 3 5 3 6" xfId="27295"/>
    <cellStyle name="Normal 2 3 3 2 3 5 4" xfId="7900"/>
    <cellStyle name="Normal 2 3 3 2 3 5 4 2" xfId="20102"/>
    <cellStyle name="Normal 2 3 3 2 3 5 4 2 2" xfId="44399"/>
    <cellStyle name="Normal 2 3 3 2 3 5 4 3" xfId="32197"/>
    <cellStyle name="Normal 2 3 3 2 3 5 5" xfId="14135"/>
    <cellStyle name="Normal 2 3 3 2 3 5 5 2" xfId="26123"/>
    <cellStyle name="Normal 2 3 3 2 3 5 5 2 2" xfId="50420"/>
    <cellStyle name="Normal 2 3 3 2 3 5 5 3" xfId="38432"/>
    <cellStyle name="Normal 2 3 3 2 3 5 6" xfId="51903"/>
    <cellStyle name="Normal 2 3 3 2 3 5 7" xfId="52239"/>
    <cellStyle name="Normal 2 3 3 2 3 6" xfId="2093"/>
    <cellStyle name="Normal 2 3 3 2 3 6 10" xfId="52613"/>
    <cellStyle name="Normal 2 3 3 2 3 6 2" xfId="3259"/>
    <cellStyle name="Normal 2 3 3 2 3 6 2 2" xfId="5600"/>
    <cellStyle name="Normal 2 3 3 2 3 6 2 2 2" xfId="7913"/>
    <cellStyle name="Normal 2 3 3 2 3 6 2 2 2 2" xfId="20115"/>
    <cellStyle name="Normal 2 3 3 2 3 6 2 2 2 2 2" xfId="44412"/>
    <cellStyle name="Normal 2 3 3 2 3 6 2 2 2 3" xfId="32210"/>
    <cellStyle name="Normal 2 3 3 2 3 6 2 2 3" xfId="17802"/>
    <cellStyle name="Normal 2 3 3 2 3 6 2 2 3 2" xfId="42099"/>
    <cellStyle name="Normal 2 3 3 2 3 6 2 2 4" xfId="29897"/>
    <cellStyle name="Normal 2 3 3 2 3 6 2 3" xfId="7297"/>
    <cellStyle name="Normal 2 3 3 2 3 6 2 3 2" xfId="7914"/>
    <cellStyle name="Normal 2 3 3 2 3 6 2 3 2 2" xfId="20116"/>
    <cellStyle name="Normal 2 3 3 2 3 6 2 3 2 2 2" xfId="44413"/>
    <cellStyle name="Normal 2 3 3 2 3 6 2 3 2 3" xfId="32211"/>
    <cellStyle name="Normal 2 3 3 2 3 6 2 3 3" xfId="19499"/>
    <cellStyle name="Normal 2 3 3 2 3 6 2 3 3 2" xfId="43796"/>
    <cellStyle name="Normal 2 3 3 2 3 6 2 3 4" xfId="31594"/>
    <cellStyle name="Normal 2 3 3 2 3 6 2 4" xfId="7912"/>
    <cellStyle name="Normal 2 3 3 2 3 6 2 4 2" xfId="20114"/>
    <cellStyle name="Normal 2 3 3 2 3 6 2 4 2 2" xfId="44411"/>
    <cellStyle name="Normal 2 3 3 2 3 6 2 4 3" xfId="32209"/>
    <cellStyle name="Normal 2 3 3 2 3 6 2 5" xfId="15574"/>
    <cellStyle name="Normal 2 3 3 2 3 6 2 5 2" xfId="39871"/>
    <cellStyle name="Normal 2 3 3 2 3 6 2 6" xfId="27562"/>
    <cellStyle name="Normal 2 3 3 2 3 6 3" xfId="3791"/>
    <cellStyle name="Normal 2 3 3 2 3 6 3 2" xfId="7915"/>
    <cellStyle name="Normal 2 3 3 2 3 6 3 2 2" xfId="20117"/>
    <cellStyle name="Normal 2 3 3 2 3 6 3 2 2 2" xfId="44414"/>
    <cellStyle name="Normal 2 3 3 2 3 6 3 2 3" xfId="32212"/>
    <cellStyle name="Normal 2 3 3 2 3 6 3 3" xfId="16102"/>
    <cellStyle name="Normal 2 3 3 2 3 6 3 3 2" xfId="40399"/>
    <cellStyle name="Normal 2 3 3 2 3 6 3 4" xfId="28090"/>
    <cellStyle name="Normal 2 3 3 2 3 6 4" xfId="4431"/>
    <cellStyle name="Normal 2 3 3 2 3 6 4 2" xfId="7916"/>
    <cellStyle name="Normal 2 3 3 2 3 6 4 2 2" xfId="20118"/>
    <cellStyle name="Normal 2 3 3 2 3 6 4 2 2 2" xfId="44415"/>
    <cellStyle name="Normal 2 3 3 2 3 6 4 2 3" xfId="32213"/>
    <cellStyle name="Normal 2 3 3 2 3 6 4 3" xfId="16633"/>
    <cellStyle name="Normal 2 3 3 2 3 6 4 3 2" xfId="40930"/>
    <cellStyle name="Normal 2 3 3 2 3 6 4 4" xfId="28728"/>
    <cellStyle name="Normal 2 3 3 2 3 6 5" xfId="6128"/>
    <cellStyle name="Normal 2 3 3 2 3 6 5 2" xfId="7917"/>
    <cellStyle name="Normal 2 3 3 2 3 6 5 2 2" xfId="20119"/>
    <cellStyle name="Normal 2 3 3 2 3 6 5 2 2 2" xfId="44416"/>
    <cellStyle name="Normal 2 3 3 2 3 6 5 2 3" xfId="32214"/>
    <cellStyle name="Normal 2 3 3 2 3 6 5 3" xfId="18330"/>
    <cellStyle name="Normal 2 3 3 2 3 6 5 3 2" xfId="42627"/>
    <cellStyle name="Normal 2 3 3 2 3 6 5 4" xfId="30425"/>
    <cellStyle name="Normal 2 3 3 2 3 6 6" xfId="7911"/>
    <cellStyle name="Normal 2 3 3 2 3 6 6 2" xfId="20113"/>
    <cellStyle name="Normal 2 3 3 2 3 6 6 2 2" xfId="44410"/>
    <cellStyle name="Normal 2 3 3 2 3 6 6 3" xfId="32208"/>
    <cellStyle name="Normal 2 3 3 2 3 6 7" xfId="14405"/>
    <cellStyle name="Normal 2 3 3 2 3 6 7 2" xfId="38702"/>
    <cellStyle name="Normal 2 3 3 2 3 6 8" xfId="26393"/>
    <cellStyle name="Normal 2 3 3 2 3 6 9" xfId="50801"/>
    <cellStyle name="Normal 2 3 3 2 3 7" xfId="2621"/>
    <cellStyle name="Normal 2 3 3 2 3 7 2" xfId="5069"/>
    <cellStyle name="Normal 2 3 3 2 3 7 2 2" xfId="7919"/>
    <cellStyle name="Normal 2 3 3 2 3 7 2 2 2" xfId="20121"/>
    <cellStyle name="Normal 2 3 3 2 3 7 2 2 2 2" xfId="44418"/>
    <cellStyle name="Normal 2 3 3 2 3 7 2 2 3" xfId="32216"/>
    <cellStyle name="Normal 2 3 3 2 3 7 2 3" xfId="17271"/>
    <cellStyle name="Normal 2 3 3 2 3 7 2 3 2" xfId="41568"/>
    <cellStyle name="Normal 2 3 3 2 3 7 2 4" xfId="29366"/>
    <cellStyle name="Normal 2 3 3 2 3 7 3" xfId="6659"/>
    <cellStyle name="Normal 2 3 3 2 3 7 3 2" xfId="7920"/>
    <cellStyle name="Normal 2 3 3 2 3 7 3 2 2" xfId="20122"/>
    <cellStyle name="Normal 2 3 3 2 3 7 3 2 2 2" xfId="44419"/>
    <cellStyle name="Normal 2 3 3 2 3 7 3 2 3" xfId="32217"/>
    <cellStyle name="Normal 2 3 3 2 3 7 3 3" xfId="18861"/>
    <cellStyle name="Normal 2 3 3 2 3 7 3 3 2" xfId="43158"/>
    <cellStyle name="Normal 2 3 3 2 3 7 3 4" xfId="30956"/>
    <cellStyle name="Normal 2 3 3 2 3 7 4" xfId="7918"/>
    <cellStyle name="Normal 2 3 3 2 3 7 4 2" xfId="20120"/>
    <cellStyle name="Normal 2 3 3 2 3 7 4 2 2" xfId="44417"/>
    <cellStyle name="Normal 2 3 3 2 3 7 4 3" xfId="32215"/>
    <cellStyle name="Normal 2 3 3 2 3 7 5" xfId="15043"/>
    <cellStyle name="Normal 2 3 3 2 3 7 5 2" xfId="39340"/>
    <cellStyle name="Normal 2 3 3 2 3 7 6" xfId="27031"/>
    <cellStyle name="Normal 2 3 3 2 3 8" xfId="7789"/>
    <cellStyle name="Normal 2 3 3 2 3 8 2" xfId="19991"/>
    <cellStyle name="Normal 2 3 3 2 3 8 2 2" xfId="44288"/>
    <cellStyle name="Normal 2 3 3 2 3 8 3" xfId="32086"/>
    <cellStyle name="Normal 2 3 3 2 3 9" xfId="13871"/>
    <cellStyle name="Normal 2 3 3 2 3 9 2" xfId="25859"/>
    <cellStyle name="Normal 2 3 3 2 3 9 2 2" xfId="50156"/>
    <cellStyle name="Normal 2 3 3 2 3 9 3" xfId="38168"/>
    <cellStyle name="Normal 2 3 3 2 4" xfId="616"/>
    <cellStyle name="Normal 2 3 3 2 4 10" xfId="51999"/>
    <cellStyle name="Normal 2 3 3 2 4 2" xfId="811"/>
    <cellStyle name="Normal 2 3 3 2 4 2 2" xfId="1056"/>
    <cellStyle name="Normal 2 3 3 2 4 2 2 2" xfId="2549"/>
    <cellStyle name="Normal 2 3 3 2 4 2 2 2 10" xfId="53069"/>
    <cellStyle name="Normal 2 3 3 2 4 2 2 2 2" xfId="3715"/>
    <cellStyle name="Normal 2 3 3 2 4 2 2 2 2 2" xfId="6056"/>
    <cellStyle name="Normal 2 3 3 2 4 2 2 2 2 2 2" xfId="7926"/>
    <cellStyle name="Normal 2 3 3 2 4 2 2 2 2 2 2 2" xfId="20128"/>
    <cellStyle name="Normal 2 3 3 2 4 2 2 2 2 2 2 2 2" xfId="44425"/>
    <cellStyle name="Normal 2 3 3 2 4 2 2 2 2 2 2 3" xfId="32223"/>
    <cellStyle name="Normal 2 3 3 2 4 2 2 2 2 2 3" xfId="18258"/>
    <cellStyle name="Normal 2 3 3 2 4 2 2 2 2 2 3 2" xfId="42555"/>
    <cellStyle name="Normal 2 3 3 2 4 2 2 2 2 2 4" xfId="30353"/>
    <cellStyle name="Normal 2 3 3 2 4 2 2 2 2 3" xfId="7753"/>
    <cellStyle name="Normal 2 3 3 2 4 2 2 2 2 3 2" xfId="7927"/>
    <cellStyle name="Normal 2 3 3 2 4 2 2 2 2 3 2 2" xfId="20129"/>
    <cellStyle name="Normal 2 3 3 2 4 2 2 2 2 3 2 2 2" xfId="44426"/>
    <cellStyle name="Normal 2 3 3 2 4 2 2 2 2 3 2 3" xfId="32224"/>
    <cellStyle name="Normal 2 3 3 2 4 2 2 2 2 3 3" xfId="19955"/>
    <cellStyle name="Normal 2 3 3 2 4 2 2 2 2 3 3 2" xfId="44252"/>
    <cellStyle name="Normal 2 3 3 2 4 2 2 2 2 3 4" xfId="32050"/>
    <cellStyle name="Normal 2 3 3 2 4 2 2 2 2 4" xfId="7925"/>
    <cellStyle name="Normal 2 3 3 2 4 2 2 2 2 4 2" xfId="20127"/>
    <cellStyle name="Normal 2 3 3 2 4 2 2 2 2 4 2 2" xfId="44424"/>
    <cellStyle name="Normal 2 3 3 2 4 2 2 2 2 4 3" xfId="32222"/>
    <cellStyle name="Normal 2 3 3 2 4 2 2 2 2 5" xfId="16030"/>
    <cellStyle name="Normal 2 3 3 2 4 2 2 2 2 5 2" xfId="40327"/>
    <cellStyle name="Normal 2 3 3 2 4 2 2 2 2 6" xfId="28018"/>
    <cellStyle name="Normal 2 3 3 2 4 2 2 2 3" xfId="4247"/>
    <cellStyle name="Normal 2 3 3 2 4 2 2 2 3 2" xfId="7928"/>
    <cellStyle name="Normal 2 3 3 2 4 2 2 2 3 2 2" xfId="20130"/>
    <cellStyle name="Normal 2 3 3 2 4 2 2 2 3 2 2 2" xfId="44427"/>
    <cellStyle name="Normal 2 3 3 2 4 2 2 2 3 2 3" xfId="32225"/>
    <cellStyle name="Normal 2 3 3 2 4 2 2 2 3 3" xfId="16558"/>
    <cellStyle name="Normal 2 3 3 2 4 2 2 2 3 3 2" xfId="40855"/>
    <cellStyle name="Normal 2 3 3 2 4 2 2 2 3 4" xfId="28546"/>
    <cellStyle name="Normal 2 3 3 2 4 2 2 2 4" xfId="4887"/>
    <cellStyle name="Normal 2 3 3 2 4 2 2 2 4 2" xfId="7929"/>
    <cellStyle name="Normal 2 3 3 2 4 2 2 2 4 2 2" xfId="20131"/>
    <cellStyle name="Normal 2 3 3 2 4 2 2 2 4 2 2 2" xfId="44428"/>
    <cellStyle name="Normal 2 3 3 2 4 2 2 2 4 2 3" xfId="32226"/>
    <cellStyle name="Normal 2 3 3 2 4 2 2 2 4 3" xfId="17089"/>
    <cellStyle name="Normal 2 3 3 2 4 2 2 2 4 3 2" xfId="41386"/>
    <cellStyle name="Normal 2 3 3 2 4 2 2 2 4 4" xfId="29184"/>
    <cellStyle name="Normal 2 3 3 2 4 2 2 2 5" xfId="6584"/>
    <cellStyle name="Normal 2 3 3 2 4 2 2 2 5 2" xfId="7930"/>
    <cellStyle name="Normal 2 3 3 2 4 2 2 2 5 2 2" xfId="20132"/>
    <cellStyle name="Normal 2 3 3 2 4 2 2 2 5 2 2 2" xfId="44429"/>
    <cellStyle name="Normal 2 3 3 2 4 2 2 2 5 2 3" xfId="32227"/>
    <cellStyle name="Normal 2 3 3 2 4 2 2 2 5 3" xfId="18786"/>
    <cellStyle name="Normal 2 3 3 2 4 2 2 2 5 3 2" xfId="43083"/>
    <cellStyle name="Normal 2 3 3 2 4 2 2 2 5 4" xfId="30881"/>
    <cellStyle name="Normal 2 3 3 2 4 2 2 2 6" xfId="7924"/>
    <cellStyle name="Normal 2 3 3 2 4 2 2 2 6 2" xfId="20126"/>
    <cellStyle name="Normal 2 3 3 2 4 2 2 2 6 2 2" xfId="44423"/>
    <cellStyle name="Normal 2 3 3 2 4 2 2 2 6 3" xfId="32221"/>
    <cellStyle name="Normal 2 3 3 2 4 2 2 2 7" xfId="14861"/>
    <cellStyle name="Normal 2 3 3 2 4 2 2 2 7 2" xfId="39158"/>
    <cellStyle name="Normal 2 3 3 2 4 2 2 2 8" xfId="26849"/>
    <cellStyle name="Normal 2 3 3 2 4 2 2 2 9" xfId="51257"/>
    <cellStyle name="Normal 2 3 3 2 4 2 2 3" xfId="3077"/>
    <cellStyle name="Normal 2 3 3 2 4 2 2 3 2" xfId="5525"/>
    <cellStyle name="Normal 2 3 3 2 4 2 2 3 2 2" xfId="7932"/>
    <cellStyle name="Normal 2 3 3 2 4 2 2 3 2 2 2" xfId="20134"/>
    <cellStyle name="Normal 2 3 3 2 4 2 2 3 2 2 2 2" xfId="44431"/>
    <cellStyle name="Normal 2 3 3 2 4 2 2 3 2 2 3" xfId="32229"/>
    <cellStyle name="Normal 2 3 3 2 4 2 2 3 2 3" xfId="17727"/>
    <cellStyle name="Normal 2 3 3 2 4 2 2 3 2 3 2" xfId="42024"/>
    <cellStyle name="Normal 2 3 3 2 4 2 2 3 2 4" xfId="29822"/>
    <cellStyle name="Normal 2 3 3 2 4 2 2 3 3" xfId="7115"/>
    <cellStyle name="Normal 2 3 3 2 4 2 2 3 3 2" xfId="7933"/>
    <cellStyle name="Normal 2 3 3 2 4 2 2 3 3 2 2" xfId="20135"/>
    <cellStyle name="Normal 2 3 3 2 4 2 2 3 3 2 2 2" xfId="44432"/>
    <cellStyle name="Normal 2 3 3 2 4 2 2 3 3 2 3" xfId="32230"/>
    <cellStyle name="Normal 2 3 3 2 4 2 2 3 3 3" xfId="19317"/>
    <cellStyle name="Normal 2 3 3 2 4 2 2 3 3 3 2" xfId="43614"/>
    <cellStyle name="Normal 2 3 3 2 4 2 2 3 3 4" xfId="31412"/>
    <cellStyle name="Normal 2 3 3 2 4 2 2 3 4" xfId="7931"/>
    <cellStyle name="Normal 2 3 3 2 4 2 2 3 4 2" xfId="20133"/>
    <cellStyle name="Normal 2 3 3 2 4 2 2 3 4 2 2" xfId="44430"/>
    <cellStyle name="Normal 2 3 3 2 4 2 2 3 4 3" xfId="32228"/>
    <cellStyle name="Normal 2 3 3 2 4 2 2 3 5" xfId="15499"/>
    <cellStyle name="Normal 2 3 3 2 4 2 2 3 5 2" xfId="39796"/>
    <cellStyle name="Normal 2 3 3 2 4 2 2 3 6" xfId="27487"/>
    <cellStyle name="Normal 2 3 3 2 4 2 2 4" xfId="7923"/>
    <cellStyle name="Normal 2 3 3 2 4 2 2 4 2" xfId="20125"/>
    <cellStyle name="Normal 2 3 3 2 4 2 2 4 2 2" xfId="44422"/>
    <cellStyle name="Normal 2 3 3 2 4 2 2 4 3" xfId="32220"/>
    <cellStyle name="Normal 2 3 3 2 4 2 2 5" xfId="14327"/>
    <cellStyle name="Normal 2 3 3 2 4 2 2 5 2" xfId="26315"/>
    <cellStyle name="Normal 2 3 3 2 4 2 2 5 2 2" xfId="50612"/>
    <cellStyle name="Normal 2 3 3 2 4 2 2 5 3" xfId="38624"/>
    <cellStyle name="Normal 2 3 3 2 4 2 2 6" xfId="51731"/>
    <cellStyle name="Normal 2 3 3 2 4 2 2 7" xfId="52431"/>
    <cellStyle name="Normal 2 3 3 2 4 2 3" xfId="2309"/>
    <cellStyle name="Normal 2 3 3 2 4 2 3 10" xfId="52829"/>
    <cellStyle name="Normal 2 3 3 2 4 2 3 2" xfId="3475"/>
    <cellStyle name="Normal 2 3 3 2 4 2 3 2 2" xfId="5816"/>
    <cellStyle name="Normal 2 3 3 2 4 2 3 2 2 2" xfId="7936"/>
    <cellStyle name="Normal 2 3 3 2 4 2 3 2 2 2 2" xfId="20138"/>
    <cellStyle name="Normal 2 3 3 2 4 2 3 2 2 2 2 2" xfId="44435"/>
    <cellStyle name="Normal 2 3 3 2 4 2 3 2 2 2 3" xfId="32233"/>
    <cellStyle name="Normal 2 3 3 2 4 2 3 2 2 3" xfId="18018"/>
    <cellStyle name="Normal 2 3 3 2 4 2 3 2 2 3 2" xfId="42315"/>
    <cellStyle name="Normal 2 3 3 2 4 2 3 2 2 4" xfId="30113"/>
    <cellStyle name="Normal 2 3 3 2 4 2 3 2 3" xfId="7513"/>
    <cellStyle name="Normal 2 3 3 2 4 2 3 2 3 2" xfId="7937"/>
    <cellStyle name="Normal 2 3 3 2 4 2 3 2 3 2 2" xfId="20139"/>
    <cellStyle name="Normal 2 3 3 2 4 2 3 2 3 2 2 2" xfId="44436"/>
    <cellStyle name="Normal 2 3 3 2 4 2 3 2 3 2 3" xfId="32234"/>
    <cellStyle name="Normal 2 3 3 2 4 2 3 2 3 3" xfId="19715"/>
    <cellStyle name="Normal 2 3 3 2 4 2 3 2 3 3 2" xfId="44012"/>
    <cellStyle name="Normal 2 3 3 2 4 2 3 2 3 4" xfId="31810"/>
    <cellStyle name="Normal 2 3 3 2 4 2 3 2 4" xfId="7935"/>
    <cellStyle name="Normal 2 3 3 2 4 2 3 2 4 2" xfId="20137"/>
    <cellStyle name="Normal 2 3 3 2 4 2 3 2 4 2 2" xfId="44434"/>
    <cellStyle name="Normal 2 3 3 2 4 2 3 2 4 3" xfId="32232"/>
    <cellStyle name="Normal 2 3 3 2 4 2 3 2 5" xfId="15790"/>
    <cellStyle name="Normal 2 3 3 2 4 2 3 2 5 2" xfId="40087"/>
    <cellStyle name="Normal 2 3 3 2 4 2 3 2 6" xfId="27778"/>
    <cellStyle name="Normal 2 3 3 2 4 2 3 3" xfId="4007"/>
    <cellStyle name="Normal 2 3 3 2 4 2 3 3 2" xfId="7938"/>
    <cellStyle name="Normal 2 3 3 2 4 2 3 3 2 2" xfId="20140"/>
    <cellStyle name="Normal 2 3 3 2 4 2 3 3 2 2 2" xfId="44437"/>
    <cellStyle name="Normal 2 3 3 2 4 2 3 3 2 3" xfId="32235"/>
    <cellStyle name="Normal 2 3 3 2 4 2 3 3 3" xfId="16318"/>
    <cellStyle name="Normal 2 3 3 2 4 2 3 3 3 2" xfId="40615"/>
    <cellStyle name="Normal 2 3 3 2 4 2 3 3 4" xfId="28306"/>
    <cellStyle name="Normal 2 3 3 2 4 2 3 4" xfId="4647"/>
    <cellStyle name="Normal 2 3 3 2 4 2 3 4 2" xfId="7939"/>
    <cellStyle name="Normal 2 3 3 2 4 2 3 4 2 2" xfId="20141"/>
    <cellStyle name="Normal 2 3 3 2 4 2 3 4 2 2 2" xfId="44438"/>
    <cellStyle name="Normal 2 3 3 2 4 2 3 4 2 3" xfId="32236"/>
    <cellStyle name="Normal 2 3 3 2 4 2 3 4 3" xfId="16849"/>
    <cellStyle name="Normal 2 3 3 2 4 2 3 4 3 2" xfId="41146"/>
    <cellStyle name="Normal 2 3 3 2 4 2 3 4 4" xfId="28944"/>
    <cellStyle name="Normal 2 3 3 2 4 2 3 5" xfId="6344"/>
    <cellStyle name="Normal 2 3 3 2 4 2 3 5 2" xfId="7940"/>
    <cellStyle name="Normal 2 3 3 2 4 2 3 5 2 2" xfId="20142"/>
    <cellStyle name="Normal 2 3 3 2 4 2 3 5 2 2 2" xfId="44439"/>
    <cellStyle name="Normal 2 3 3 2 4 2 3 5 2 3" xfId="32237"/>
    <cellStyle name="Normal 2 3 3 2 4 2 3 5 3" xfId="18546"/>
    <cellStyle name="Normal 2 3 3 2 4 2 3 5 3 2" xfId="42843"/>
    <cellStyle name="Normal 2 3 3 2 4 2 3 5 4" xfId="30641"/>
    <cellStyle name="Normal 2 3 3 2 4 2 3 6" xfId="7934"/>
    <cellStyle name="Normal 2 3 3 2 4 2 3 6 2" xfId="20136"/>
    <cellStyle name="Normal 2 3 3 2 4 2 3 6 2 2" xfId="44433"/>
    <cellStyle name="Normal 2 3 3 2 4 2 3 6 3" xfId="32231"/>
    <cellStyle name="Normal 2 3 3 2 4 2 3 7" xfId="14621"/>
    <cellStyle name="Normal 2 3 3 2 4 2 3 7 2" xfId="38918"/>
    <cellStyle name="Normal 2 3 3 2 4 2 3 8" xfId="26609"/>
    <cellStyle name="Normal 2 3 3 2 4 2 3 9" xfId="51017"/>
    <cellStyle name="Normal 2 3 3 2 4 2 4" xfId="2837"/>
    <cellStyle name="Normal 2 3 3 2 4 2 4 2" xfId="5285"/>
    <cellStyle name="Normal 2 3 3 2 4 2 4 2 2" xfId="7942"/>
    <cellStyle name="Normal 2 3 3 2 4 2 4 2 2 2" xfId="20144"/>
    <cellStyle name="Normal 2 3 3 2 4 2 4 2 2 2 2" xfId="44441"/>
    <cellStyle name="Normal 2 3 3 2 4 2 4 2 2 3" xfId="32239"/>
    <cellStyle name="Normal 2 3 3 2 4 2 4 2 3" xfId="17487"/>
    <cellStyle name="Normal 2 3 3 2 4 2 4 2 3 2" xfId="41784"/>
    <cellStyle name="Normal 2 3 3 2 4 2 4 2 4" xfId="29582"/>
    <cellStyle name="Normal 2 3 3 2 4 2 4 3" xfId="6875"/>
    <cellStyle name="Normal 2 3 3 2 4 2 4 3 2" xfId="7943"/>
    <cellStyle name="Normal 2 3 3 2 4 2 4 3 2 2" xfId="20145"/>
    <cellStyle name="Normal 2 3 3 2 4 2 4 3 2 2 2" xfId="44442"/>
    <cellStyle name="Normal 2 3 3 2 4 2 4 3 2 3" xfId="32240"/>
    <cellStyle name="Normal 2 3 3 2 4 2 4 3 3" xfId="19077"/>
    <cellStyle name="Normal 2 3 3 2 4 2 4 3 3 2" xfId="43374"/>
    <cellStyle name="Normal 2 3 3 2 4 2 4 3 4" xfId="31172"/>
    <cellStyle name="Normal 2 3 3 2 4 2 4 4" xfId="7941"/>
    <cellStyle name="Normal 2 3 3 2 4 2 4 4 2" xfId="20143"/>
    <cellStyle name="Normal 2 3 3 2 4 2 4 4 2 2" xfId="44440"/>
    <cellStyle name="Normal 2 3 3 2 4 2 4 4 3" xfId="32238"/>
    <cellStyle name="Normal 2 3 3 2 4 2 4 5" xfId="15259"/>
    <cellStyle name="Normal 2 3 3 2 4 2 4 5 2" xfId="39556"/>
    <cellStyle name="Normal 2 3 3 2 4 2 4 6" xfId="27247"/>
    <cellStyle name="Normal 2 3 3 2 4 2 5" xfId="7922"/>
    <cellStyle name="Normal 2 3 3 2 4 2 5 2" xfId="20124"/>
    <cellStyle name="Normal 2 3 3 2 4 2 5 2 2" xfId="44421"/>
    <cellStyle name="Normal 2 3 3 2 4 2 5 3" xfId="32219"/>
    <cellStyle name="Normal 2 3 3 2 4 2 6" xfId="14087"/>
    <cellStyle name="Normal 2 3 3 2 4 2 6 2" xfId="26075"/>
    <cellStyle name="Normal 2 3 3 2 4 2 6 2 2" xfId="50372"/>
    <cellStyle name="Normal 2 3 3 2 4 2 6 3" xfId="38384"/>
    <cellStyle name="Normal 2 3 3 2 4 2 7" xfId="51822"/>
    <cellStyle name="Normal 2 3 3 2 4 2 8" xfId="52191"/>
    <cellStyle name="Normal 2 3 3 2 4 3" xfId="713"/>
    <cellStyle name="Normal 2 3 3 2 4 3 2" xfId="960"/>
    <cellStyle name="Normal 2 3 3 2 4 3 2 2" xfId="2453"/>
    <cellStyle name="Normal 2 3 3 2 4 3 2 2 10" xfId="52973"/>
    <cellStyle name="Normal 2 3 3 2 4 3 2 2 2" xfId="3619"/>
    <cellStyle name="Normal 2 3 3 2 4 3 2 2 2 2" xfId="5960"/>
    <cellStyle name="Normal 2 3 3 2 4 3 2 2 2 2 2" xfId="7948"/>
    <cellStyle name="Normal 2 3 3 2 4 3 2 2 2 2 2 2" xfId="20150"/>
    <cellStyle name="Normal 2 3 3 2 4 3 2 2 2 2 2 2 2" xfId="44447"/>
    <cellStyle name="Normal 2 3 3 2 4 3 2 2 2 2 2 3" xfId="32245"/>
    <cellStyle name="Normal 2 3 3 2 4 3 2 2 2 2 3" xfId="18162"/>
    <cellStyle name="Normal 2 3 3 2 4 3 2 2 2 2 3 2" xfId="42459"/>
    <cellStyle name="Normal 2 3 3 2 4 3 2 2 2 2 4" xfId="30257"/>
    <cellStyle name="Normal 2 3 3 2 4 3 2 2 2 3" xfId="7657"/>
    <cellStyle name="Normal 2 3 3 2 4 3 2 2 2 3 2" xfId="7949"/>
    <cellStyle name="Normal 2 3 3 2 4 3 2 2 2 3 2 2" xfId="20151"/>
    <cellStyle name="Normal 2 3 3 2 4 3 2 2 2 3 2 2 2" xfId="44448"/>
    <cellStyle name="Normal 2 3 3 2 4 3 2 2 2 3 2 3" xfId="32246"/>
    <cellStyle name="Normal 2 3 3 2 4 3 2 2 2 3 3" xfId="19859"/>
    <cellStyle name="Normal 2 3 3 2 4 3 2 2 2 3 3 2" xfId="44156"/>
    <cellStyle name="Normal 2 3 3 2 4 3 2 2 2 3 4" xfId="31954"/>
    <cellStyle name="Normal 2 3 3 2 4 3 2 2 2 4" xfId="7947"/>
    <cellStyle name="Normal 2 3 3 2 4 3 2 2 2 4 2" xfId="20149"/>
    <cellStyle name="Normal 2 3 3 2 4 3 2 2 2 4 2 2" xfId="44446"/>
    <cellStyle name="Normal 2 3 3 2 4 3 2 2 2 4 3" xfId="32244"/>
    <cellStyle name="Normal 2 3 3 2 4 3 2 2 2 5" xfId="15934"/>
    <cellStyle name="Normal 2 3 3 2 4 3 2 2 2 5 2" xfId="40231"/>
    <cellStyle name="Normal 2 3 3 2 4 3 2 2 2 6" xfId="27922"/>
    <cellStyle name="Normal 2 3 3 2 4 3 2 2 3" xfId="4151"/>
    <cellStyle name="Normal 2 3 3 2 4 3 2 2 3 2" xfId="7950"/>
    <cellStyle name="Normal 2 3 3 2 4 3 2 2 3 2 2" xfId="20152"/>
    <cellStyle name="Normal 2 3 3 2 4 3 2 2 3 2 2 2" xfId="44449"/>
    <cellStyle name="Normal 2 3 3 2 4 3 2 2 3 2 3" xfId="32247"/>
    <cellStyle name="Normal 2 3 3 2 4 3 2 2 3 3" xfId="16462"/>
    <cellStyle name="Normal 2 3 3 2 4 3 2 2 3 3 2" xfId="40759"/>
    <cellStyle name="Normal 2 3 3 2 4 3 2 2 3 4" xfId="28450"/>
    <cellStyle name="Normal 2 3 3 2 4 3 2 2 4" xfId="4791"/>
    <cellStyle name="Normal 2 3 3 2 4 3 2 2 4 2" xfId="7951"/>
    <cellStyle name="Normal 2 3 3 2 4 3 2 2 4 2 2" xfId="20153"/>
    <cellStyle name="Normal 2 3 3 2 4 3 2 2 4 2 2 2" xfId="44450"/>
    <cellStyle name="Normal 2 3 3 2 4 3 2 2 4 2 3" xfId="32248"/>
    <cellStyle name="Normal 2 3 3 2 4 3 2 2 4 3" xfId="16993"/>
    <cellStyle name="Normal 2 3 3 2 4 3 2 2 4 3 2" xfId="41290"/>
    <cellStyle name="Normal 2 3 3 2 4 3 2 2 4 4" xfId="29088"/>
    <cellStyle name="Normal 2 3 3 2 4 3 2 2 5" xfId="6488"/>
    <cellStyle name="Normal 2 3 3 2 4 3 2 2 5 2" xfId="7952"/>
    <cellStyle name="Normal 2 3 3 2 4 3 2 2 5 2 2" xfId="20154"/>
    <cellStyle name="Normal 2 3 3 2 4 3 2 2 5 2 2 2" xfId="44451"/>
    <cellStyle name="Normal 2 3 3 2 4 3 2 2 5 2 3" xfId="32249"/>
    <cellStyle name="Normal 2 3 3 2 4 3 2 2 5 3" xfId="18690"/>
    <cellStyle name="Normal 2 3 3 2 4 3 2 2 5 3 2" xfId="42987"/>
    <cellStyle name="Normal 2 3 3 2 4 3 2 2 5 4" xfId="30785"/>
    <cellStyle name="Normal 2 3 3 2 4 3 2 2 6" xfId="7946"/>
    <cellStyle name="Normal 2 3 3 2 4 3 2 2 6 2" xfId="20148"/>
    <cellStyle name="Normal 2 3 3 2 4 3 2 2 6 2 2" xfId="44445"/>
    <cellStyle name="Normal 2 3 3 2 4 3 2 2 6 3" xfId="32243"/>
    <cellStyle name="Normal 2 3 3 2 4 3 2 2 7" xfId="14765"/>
    <cellStyle name="Normal 2 3 3 2 4 3 2 2 7 2" xfId="39062"/>
    <cellStyle name="Normal 2 3 3 2 4 3 2 2 8" xfId="26753"/>
    <cellStyle name="Normal 2 3 3 2 4 3 2 2 9" xfId="51161"/>
    <cellStyle name="Normal 2 3 3 2 4 3 2 3" xfId="2981"/>
    <cellStyle name="Normal 2 3 3 2 4 3 2 3 2" xfId="5429"/>
    <cellStyle name="Normal 2 3 3 2 4 3 2 3 2 2" xfId="7954"/>
    <cellStyle name="Normal 2 3 3 2 4 3 2 3 2 2 2" xfId="20156"/>
    <cellStyle name="Normal 2 3 3 2 4 3 2 3 2 2 2 2" xfId="44453"/>
    <cellStyle name="Normal 2 3 3 2 4 3 2 3 2 2 3" xfId="32251"/>
    <cellStyle name="Normal 2 3 3 2 4 3 2 3 2 3" xfId="17631"/>
    <cellStyle name="Normal 2 3 3 2 4 3 2 3 2 3 2" xfId="41928"/>
    <cellStyle name="Normal 2 3 3 2 4 3 2 3 2 4" xfId="29726"/>
    <cellStyle name="Normal 2 3 3 2 4 3 2 3 3" xfId="7019"/>
    <cellStyle name="Normal 2 3 3 2 4 3 2 3 3 2" xfId="7955"/>
    <cellStyle name="Normal 2 3 3 2 4 3 2 3 3 2 2" xfId="20157"/>
    <cellStyle name="Normal 2 3 3 2 4 3 2 3 3 2 2 2" xfId="44454"/>
    <cellStyle name="Normal 2 3 3 2 4 3 2 3 3 2 3" xfId="32252"/>
    <cellStyle name="Normal 2 3 3 2 4 3 2 3 3 3" xfId="19221"/>
    <cellStyle name="Normal 2 3 3 2 4 3 2 3 3 3 2" xfId="43518"/>
    <cellStyle name="Normal 2 3 3 2 4 3 2 3 3 4" xfId="31316"/>
    <cellStyle name="Normal 2 3 3 2 4 3 2 3 4" xfId="7953"/>
    <cellStyle name="Normal 2 3 3 2 4 3 2 3 4 2" xfId="20155"/>
    <cellStyle name="Normal 2 3 3 2 4 3 2 3 4 2 2" xfId="44452"/>
    <cellStyle name="Normal 2 3 3 2 4 3 2 3 4 3" xfId="32250"/>
    <cellStyle name="Normal 2 3 3 2 4 3 2 3 5" xfId="15403"/>
    <cellStyle name="Normal 2 3 3 2 4 3 2 3 5 2" xfId="39700"/>
    <cellStyle name="Normal 2 3 3 2 4 3 2 3 6" xfId="27391"/>
    <cellStyle name="Normal 2 3 3 2 4 3 2 4" xfId="7945"/>
    <cellStyle name="Normal 2 3 3 2 4 3 2 4 2" xfId="20147"/>
    <cellStyle name="Normal 2 3 3 2 4 3 2 4 2 2" xfId="44444"/>
    <cellStyle name="Normal 2 3 3 2 4 3 2 4 3" xfId="32242"/>
    <cellStyle name="Normal 2 3 3 2 4 3 2 5" xfId="14231"/>
    <cellStyle name="Normal 2 3 3 2 4 3 2 5 2" xfId="26219"/>
    <cellStyle name="Normal 2 3 3 2 4 3 2 5 2 2" xfId="50516"/>
    <cellStyle name="Normal 2 3 3 2 4 3 2 5 3" xfId="38528"/>
    <cellStyle name="Normal 2 3 3 2 4 3 2 6" xfId="51877"/>
    <cellStyle name="Normal 2 3 3 2 4 3 2 7" xfId="52335"/>
    <cellStyle name="Normal 2 3 3 2 4 3 3" xfId="2213"/>
    <cellStyle name="Normal 2 3 3 2 4 3 3 10" xfId="52733"/>
    <cellStyle name="Normal 2 3 3 2 4 3 3 2" xfId="3379"/>
    <cellStyle name="Normal 2 3 3 2 4 3 3 2 2" xfId="5720"/>
    <cellStyle name="Normal 2 3 3 2 4 3 3 2 2 2" xfId="7958"/>
    <cellStyle name="Normal 2 3 3 2 4 3 3 2 2 2 2" xfId="20160"/>
    <cellStyle name="Normal 2 3 3 2 4 3 3 2 2 2 2 2" xfId="44457"/>
    <cellStyle name="Normal 2 3 3 2 4 3 3 2 2 2 3" xfId="32255"/>
    <cellStyle name="Normal 2 3 3 2 4 3 3 2 2 3" xfId="17922"/>
    <cellStyle name="Normal 2 3 3 2 4 3 3 2 2 3 2" xfId="42219"/>
    <cellStyle name="Normal 2 3 3 2 4 3 3 2 2 4" xfId="30017"/>
    <cellStyle name="Normal 2 3 3 2 4 3 3 2 3" xfId="7417"/>
    <cellStyle name="Normal 2 3 3 2 4 3 3 2 3 2" xfId="7959"/>
    <cellStyle name="Normal 2 3 3 2 4 3 3 2 3 2 2" xfId="20161"/>
    <cellStyle name="Normal 2 3 3 2 4 3 3 2 3 2 2 2" xfId="44458"/>
    <cellStyle name="Normal 2 3 3 2 4 3 3 2 3 2 3" xfId="32256"/>
    <cellStyle name="Normal 2 3 3 2 4 3 3 2 3 3" xfId="19619"/>
    <cellStyle name="Normal 2 3 3 2 4 3 3 2 3 3 2" xfId="43916"/>
    <cellStyle name="Normal 2 3 3 2 4 3 3 2 3 4" xfId="31714"/>
    <cellStyle name="Normal 2 3 3 2 4 3 3 2 4" xfId="7957"/>
    <cellStyle name="Normal 2 3 3 2 4 3 3 2 4 2" xfId="20159"/>
    <cellStyle name="Normal 2 3 3 2 4 3 3 2 4 2 2" xfId="44456"/>
    <cellStyle name="Normal 2 3 3 2 4 3 3 2 4 3" xfId="32254"/>
    <cellStyle name="Normal 2 3 3 2 4 3 3 2 5" xfId="15694"/>
    <cellStyle name="Normal 2 3 3 2 4 3 3 2 5 2" xfId="39991"/>
    <cellStyle name="Normal 2 3 3 2 4 3 3 2 6" xfId="27682"/>
    <cellStyle name="Normal 2 3 3 2 4 3 3 3" xfId="3911"/>
    <cellStyle name="Normal 2 3 3 2 4 3 3 3 2" xfId="7960"/>
    <cellStyle name="Normal 2 3 3 2 4 3 3 3 2 2" xfId="20162"/>
    <cellStyle name="Normal 2 3 3 2 4 3 3 3 2 2 2" xfId="44459"/>
    <cellStyle name="Normal 2 3 3 2 4 3 3 3 2 3" xfId="32257"/>
    <cellStyle name="Normal 2 3 3 2 4 3 3 3 3" xfId="16222"/>
    <cellStyle name="Normal 2 3 3 2 4 3 3 3 3 2" xfId="40519"/>
    <cellStyle name="Normal 2 3 3 2 4 3 3 3 4" xfId="28210"/>
    <cellStyle name="Normal 2 3 3 2 4 3 3 4" xfId="4551"/>
    <cellStyle name="Normal 2 3 3 2 4 3 3 4 2" xfId="7961"/>
    <cellStyle name="Normal 2 3 3 2 4 3 3 4 2 2" xfId="20163"/>
    <cellStyle name="Normal 2 3 3 2 4 3 3 4 2 2 2" xfId="44460"/>
    <cellStyle name="Normal 2 3 3 2 4 3 3 4 2 3" xfId="32258"/>
    <cellStyle name="Normal 2 3 3 2 4 3 3 4 3" xfId="16753"/>
    <cellStyle name="Normal 2 3 3 2 4 3 3 4 3 2" xfId="41050"/>
    <cellStyle name="Normal 2 3 3 2 4 3 3 4 4" xfId="28848"/>
    <cellStyle name="Normal 2 3 3 2 4 3 3 5" xfId="6248"/>
    <cellStyle name="Normal 2 3 3 2 4 3 3 5 2" xfId="7962"/>
    <cellStyle name="Normal 2 3 3 2 4 3 3 5 2 2" xfId="20164"/>
    <cellStyle name="Normal 2 3 3 2 4 3 3 5 2 2 2" xfId="44461"/>
    <cellStyle name="Normal 2 3 3 2 4 3 3 5 2 3" xfId="32259"/>
    <cellStyle name="Normal 2 3 3 2 4 3 3 5 3" xfId="18450"/>
    <cellStyle name="Normal 2 3 3 2 4 3 3 5 3 2" xfId="42747"/>
    <cellStyle name="Normal 2 3 3 2 4 3 3 5 4" xfId="30545"/>
    <cellStyle name="Normal 2 3 3 2 4 3 3 6" xfId="7956"/>
    <cellStyle name="Normal 2 3 3 2 4 3 3 6 2" xfId="20158"/>
    <cellStyle name="Normal 2 3 3 2 4 3 3 6 2 2" xfId="44455"/>
    <cellStyle name="Normal 2 3 3 2 4 3 3 6 3" xfId="32253"/>
    <cellStyle name="Normal 2 3 3 2 4 3 3 7" xfId="14525"/>
    <cellStyle name="Normal 2 3 3 2 4 3 3 7 2" xfId="38822"/>
    <cellStyle name="Normal 2 3 3 2 4 3 3 8" xfId="26513"/>
    <cellStyle name="Normal 2 3 3 2 4 3 3 9" xfId="50921"/>
    <cellStyle name="Normal 2 3 3 2 4 3 4" xfId="2741"/>
    <cellStyle name="Normal 2 3 3 2 4 3 4 2" xfId="5189"/>
    <cellStyle name="Normal 2 3 3 2 4 3 4 2 2" xfId="7964"/>
    <cellStyle name="Normal 2 3 3 2 4 3 4 2 2 2" xfId="20166"/>
    <cellStyle name="Normal 2 3 3 2 4 3 4 2 2 2 2" xfId="44463"/>
    <cellStyle name="Normal 2 3 3 2 4 3 4 2 2 3" xfId="32261"/>
    <cellStyle name="Normal 2 3 3 2 4 3 4 2 3" xfId="17391"/>
    <cellStyle name="Normal 2 3 3 2 4 3 4 2 3 2" xfId="41688"/>
    <cellStyle name="Normal 2 3 3 2 4 3 4 2 4" xfId="29486"/>
    <cellStyle name="Normal 2 3 3 2 4 3 4 3" xfId="6779"/>
    <cellStyle name="Normal 2 3 3 2 4 3 4 3 2" xfId="7965"/>
    <cellStyle name="Normal 2 3 3 2 4 3 4 3 2 2" xfId="20167"/>
    <cellStyle name="Normal 2 3 3 2 4 3 4 3 2 2 2" xfId="44464"/>
    <cellStyle name="Normal 2 3 3 2 4 3 4 3 2 3" xfId="32262"/>
    <cellStyle name="Normal 2 3 3 2 4 3 4 3 3" xfId="18981"/>
    <cellStyle name="Normal 2 3 3 2 4 3 4 3 3 2" xfId="43278"/>
    <cellStyle name="Normal 2 3 3 2 4 3 4 3 4" xfId="31076"/>
    <cellStyle name="Normal 2 3 3 2 4 3 4 4" xfId="7963"/>
    <cellStyle name="Normal 2 3 3 2 4 3 4 4 2" xfId="20165"/>
    <cellStyle name="Normal 2 3 3 2 4 3 4 4 2 2" xfId="44462"/>
    <cellStyle name="Normal 2 3 3 2 4 3 4 4 3" xfId="32260"/>
    <cellStyle name="Normal 2 3 3 2 4 3 4 5" xfId="15163"/>
    <cellStyle name="Normal 2 3 3 2 4 3 4 5 2" xfId="39460"/>
    <cellStyle name="Normal 2 3 3 2 4 3 4 6" xfId="27151"/>
    <cellStyle name="Normal 2 3 3 2 4 3 5" xfId="7944"/>
    <cellStyle name="Normal 2 3 3 2 4 3 5 2" xfId="20146"/>
    <cellStyle name="Normal 2 3 3 2 4 3 5 2 2" xfId="44443"/>
    <cellStyle name="Normal 2 3 3 2 4 3 5 3" xfId="32241"/>
    <cellStyle name="Normal 2 3 3 2 4 3 6" xfId="13991"/>
    <cellStyle name="Normal 2 3 3 2 4 3 6 2" xfId="25979"/>
    <cellStyle name="Normal 2 3 3 2 4 3 6 2 2" xfId="50276"/>
    <cellStyle name="Normal 2 3 3 2 4 3 6 3" xfId="38288"/>
    <cellStyle name="Normal 2 3 3 2 4 3 7" xfId="51674"/>
    <cellStyle name="Normal 2 3 3 2 4 3 8" xfId="52095"/>
    <cellStyle name="Normal 2 3 3 2 4 4" xfId="888"/>
    <cellStyle name="Normal 2 3 3 2 4 4 2" xfId="2381"/>
    <cellStyle name="Normal 2 3 3 2 4 4 2 10" xfId="52901"/>
    <cellStyle name="Normal 2 3 3 2 4 4 2 2" xfId="3547"/>
    <cellStyle name="Normal 2 3 3 2 4 4 2 2 2" xfId="5888"/>
    <cellStyle name="Normal 2 3 3 2 4 4 2 2 2 2" xfId="7969"/>
    <cellStyle name="Normal 2 3 3 2 4 4 2 2 2 2 2" xfId="20171"/>
    <cellStyle name="Normal 2 3 3 2 4 4 2 2 2 2 2 2" xfId="44468"/>
    <cellStyle name="Normal 2 3 3 2 4 4 2 2 2 2 3" xfId="32266"/>
    <cellStyle name="Normal 2 3 3 2 4 4 2 2 2 3" xfId="18090"/>
    <cellStyle name="Normal 2 3 3 2 4 4 2 2 2 3 2" xfId="42387"/>
    <cellStyle name="Normal 2 3 3 2 4 4 2 2 2 4" xfId="30185"/>
    <cellStyle name="Normal 2 3 3 2 4 4 2 2 3" xfId="7585"/>
    <cellStyle name="Normal 2 3 3 2 4 4 2 2 3 2" xfId="7970"/>
    <cellStyle name="Normal 2 3 3 2 4 4 2 2 3 2 2" xfId="20172"/>
    <cellStyle name="Normal 2 3 3 2 4 4 2 2 3 2 2 2" xfId="44469"/>
    <cellStyle name="Normal 2 3 3 2 4 4 2 2 3 2 3" xfId="32267"/>
    <cellStyle name="Normal 2 3 3 2 4 4 2 2 3 3" xfId="19787"/>
    <cellStyle name="Normal 2 3 3 2 4 4 2 2 3 3 2" xfId="44084"/>
    <cellStyle name="Normal 2 3 3 2 4 4 2 2 3 4" xfId="31882"/>
    <cellStyle name="Normal 2 3 3 2 4 4 2 2 4" xfId="7968"/>
    <cellStyle name="Normal 2 3 3 2 4 4 2 2 4 2" xfId="20170"/>
    <cellStyle name="Normal 2 3 3 2 4 4 2 2 4 2 2" xfId="44467"/>
    <cellStyle name="Normal 2 3 3 2 4 4 2 2 4 3" xfId="32265"/>
    <cellStyle name="Normal 2 3 3 2 4 4 2 2 5" xfId="15862"/>
    <cellStyle name="Normal 2 3 3 2 4 4 2 2 5 2" xfId="40159"/>
    <cellStyle name="Normal 2 3 3 2 4 4 2 2 6" xfId="27850"/>
    <cellStyle name="Normal 2 3 3 2 4 4 2 3" xfId="4079"/>
    <cellStyle name="Normal 2 3 3 2 4 4 2 3 2" xfId="7971"/>
    <cellStyle name="Normal 2 3 3 2 4 4 2 3 2 2" xfId="20173"/>
    <cellStyle name="Normal 2 3 3 2 4 4 2 3 2 2 2" xfId="44470"/>
    <cellStyle name="Normal 2 3 3 2 4 4 2 3 2 3" xfId="32268"/>
    <cellStyle name="Normal 2 3 3 2 4 4 2 3 3" xfId="16390"/>
    <cellStyle name="Normal 2 3 3 2 4 4 2 3 3 2" xfId="40687"/>
    <cellStyle name="Normal 2 3 3 2 4 4 2 3 4" xfId="28378"/>
    <cellStyle name="Normal 2 3 3 2 4 4 2 4" xfId="4719"/>
    <cellStyle name="Normal 2 3 3 2 4 4 2 4 2" xfId="7972"/>
    <cellStyle name="Normal 2 3 3 2 4 4 2 4 2 2" xfId="20174"/>
    <cellStyle name="Normal 2 3 3 2 4 4 2 4 2 2 2" xfId="44471"/>
    <cellStyle name="Normal 2 3 3 2 4 4 2 4 2 3" xfId="32269"/>
    <cellStyle name="Normal 2 3 3 2 4 4 2 4 3" xfId="16921"/>
    <cellStyle name="Normal 2 3 3 2 4 4 2 4 3 2" xfId="41218"/>
    <cellStyle name="Normal 2 3 3 2 4 4 2 4 4" xfId="29016"/>
    <cellStyle name="Normal 2 3 3 2 4 4 2 5" xfId="6416"/>
    <cellStyle name="Normal 2 3 3 2 4 4 2 5 2" xfId="7973"/>
    <cellStyle name="Normal 2 3 3 2 4 4 2 5 2 2" xfId="20175"/>
    <cellStyle name="Normal 2 3 3 2 4 4 2 5 2 2 2" xfId="44472"/>
    <cellStyle name="Normal 2 3 3 2 4 4 2 5 2 3" xfId="32270"/>
    <cellStyle name="Normal 2 3 3 2 4 4 2 5 3" xfId="18618"/>
    <cellStyle name="Normal 2 3 3 2 4 4 2 5 3 2" xfId="42915"/>
    <cellStyle name="Normal 2 3 3 2 4 4 2 5 4" xfId="30713"/>
    <cellStyle name="Normal 2 3 3 2 4 4 2 6" xfId="7967"/>
    <cellStyle name="Normal 2 3 3 2 4 4 2 6 2" xfId="20169"/>
    <cellStyle name="Normal 2 3 3 2 4 4 2 6 2 2" xfId="44466"/>
    <cellStyle name="Normal 2 3 3 2 4 4 2 6 3" xfId="32264"/>
    <cellStyle name="Normal 2 3 3 2 4 4 2 7" xfId="14693"/>
    <cellStyle name="Normal 2 3 3 2 4 4 2 7 2" xfId="38990"/>
    <cellStyle name="Normal 2 3 3 2 4 4 2 8" xfId="26681"/>
    <cellStyle name="Normal 2 3 3 2 4 4 2 9" xfId="51089"/>
    <cellStyle name="Normal 2 3 3 2 4 4 3" xfId="2909"/>
    <cellStyle name="Normal 2 3 3 2 4 4 3 2" xfId="5357"/>
    <cellStyle name="Normal 2 3 3 2 4 4 3 2 2" xfId="7975"/>
    <cellStyle name="Normal 2 3 3 2 4 4 3 2 2 2" xfId="20177"/>
    <cellStyle name="Normal 2 3 3 2 4 4 3 2 2 2 2" xfId="44474"/>
    <cellStyle name="Normal 2 3 3 2 4 4 3 2 2 3" xfId="32272"/>
    <cellStyle name="Normal 2 3 3 2 4 4 3 2 3" xfId="17559"/>
    <cellStyle name="Normal 2 3 3 2 4 4 3 2 3 2" xfId="41856"/>
    <cellStyle name="Normal 2 3 3 2 4 4 3 2 4" xfId="29654"/>
    <cellStyle name="Normal 2 3 3 2 4 4 3 3" xfId="6947"/>
    <cellStyle name="Normal 2 3 3 2 4 4 3 3 2" xfId="7976"/>
    <cellStyle name="Normal 2 3 3 2 4 4 3 3 2 2" xfId="20178"/>
    <cellStyle name="Normal 2 3 3 2 4 4 3 3 2 2 2" xfId="44475"/>
    <cellStyle name="Normal 2 3 3 2 4 4 3 3 2 3" xfId="32273"/>
    <cellStyle name="Normal 2 3 3 2 4 4 3 3 3" xfId="19149"/>
    <cellStyle name="Normal 2 3 3 2 4 4 3 3 3 2" xfId="43446"/>
    <cellStyle name="Normal 2 3 3 2 4 4 3 3 4" xfId="31244"/>
    <cellStyle name="Normal 2 3 3 2 4 4 3 4" xfId="7974"/>
    <cellStyle name="Normal 2 3 3 2 4 4 3 4 2" xfId="20176"/>
    <cellStyle name="Normal 2 3 3 2 4 4 3 4 2 2" xfId="44473"/>
    <cellStyle name="Normal 2 3 3 2 4 4 3 4 3" xfId="32271"/>
    <cellStyle name="Normal 2 3 3 2 4 4 3 5" xfId="15331"/>
    <cellStyle name="Normal 2 3 3 2 4 4 3 5 2" xfId="39628"/>
    <cellStyle name="Normal 2 3 3 2 4 4 3 6" xfId="27319"/>
    <cellStyle name="Normal 2 3 3 2 4 4 4" xfId="7966"/>
    <cellStyle name="Normal 2 3 3 2 4 4 4 2" xfId="20168"/>
    <cellStyle name="Normal 2 3 3 2 4 4 4 2 2" xfId="44465"/>
    <cellStyle name="Normal 2 3 3 2 4 4 4 3" xfId="32263"/>
    <cellStyle name="Normal 2 3 3 2 4 4 5" xfId="14159"/>
    <cellStyle name="Normal 2 3 3 2 4 4 5 2" xfId="26147"/>
    <cellStyle name="Normal 2 3 3 2 4 4 5 2 2" xfId="50444"/>
    <cellStyle name="Normal 2 3 3 2 4 4 5 3" xfId="38456"/>
    <cellStyle name="Normal 2 3 3 2 4 4 6" xfId="51464"/>
    <cellStyle name="Normal 2 3 3 2 4 4 7" xfId="52263"/>
    <cellStyle name="Normal 2 3 3 2 4 5" xfId="2117"/>
    <cellStyle name="Normal 2 3 3 2 4 5 10" xfId="52637"/>
    <cellStyle name="Normal 2 3 3 2 4 5 2" xfId="3283"/>
    <cellStyle name="Normal 2 3 3 2 4 5 2 2" xfId="5624"/>
    <cellStyle name="Normal 2 3 3 2 4 5 2 2 2" xfId="7979"/>
    <cellStyle name="Normal 2 3 3 2 4 5 2 2 2 2" xfId="20181"/>
    <cellStyle name="Normal 2 3 3 2 4 5 2 2 2 2 2" xfId="44478"/>
    <cellStyle name="Normal 2 3 3 2 4 5 2 2 2 3" xfId="32276"/>
    <cellStyle name="Normal 2 3 3 2 4 5 2 2 3" xfId="17826"/>
    <cellStyle name="Normal 2 3 3 2 4 5 2 2 3 2" xfId="42123"/>
    <cellStyle name="Normal 2 3 3 2 4 5 2 2 4" xfId="29921"/>
    <cellStyle name="Normal 2 3 3 2 4 5 2 3" xfId="7321"/>
    <cellStyle name="Normal 2 3 3 2 4 5 2 3 2" xfId="7980"/>
    <cellStyle name="Normal 2 3 3 2 4 5 2 3 2 2" xfId="20182"/>
    <cellStyle name="Normal 2 3 3 2 4 5 2 3 2 2 2" xfId="44479"/>
    <cellStyle name="Normal 2 3 3 2 4 5 2 3 2 3" xfId="32277"/>
    <cellStyle name="Normal 2 3 3 2 4 5 2 3 3" xfId="19523"/>
    <cellStyle name="Normal 2 3 3 2 4 5 2 3 3 2" xfId="43820"/>
    <cellStyle name="Normal 2 3 3 2 4 5 2 3 4" xfId="31618"/>
    <cellStyle name="Normal 2 3 3 2 4 5 2 4" xfId="7978"/>
    <cellStyle name="Normal 2 3 3 2 4 5 2 4 2" xfId="20180"/>
    <cellStyle name="Normal 2 3 3 2 4 5 2 4 2 2" xfId="44477"/>
    <cellStyle name="Normal 2 3 3 2 4 5 2 4 3" xfId="32275"/>
    <cellStyle name="Normal 2 3 3 2 4 5 2 5" xfId="15598"/>
    <cellStyle name="Normal 2 3 3 2 4 5 2 5 2" xfId="39895"/>
    <cellStyle name="Normal 2 3 3 2 4 5 2 6" xfId="27586"/>
    <cellStyle name="Normal 2 3 3 2 4 5 3" xfId="3815"/>
    <cellStyle name="Normal 2 3 3 2 4 5 3 2" xfId="7981"/>
    <cellStyle name="Normal 2 3 3 2 4 5 3 2 2" xfId="20183"/>
    <cellStyle name="Normal 2 3 3 2 4 5 3 2 2 2" xfId="44480"/>
    <cellStyle name="Normal 2 3 3 2 4 5 3 2 3" xfId="32278"/>
    <cellStyle name="Normal 2 3 3 2 4 5 3 3" xfId="16126"/>
    <cellStyle name="Normal 2 3 3 2 4 5 3 3 2" xfId="40423"/>
    <cellStyle name="Normal 2 3 3 2 4 5 3 4" xfId="28114"/>
    <cellStyle name="Normal 2 3 3 2 4 5 4" xfId="4455"/>
    <cellStyle name="Normal 2 3 3 2 4 5 4 2" xfId="7982"/>
    <cellStyle name="Normal 2 3 3 2 4 5 4 2 2" xfId="20184"/>
    <cellStyle name="Normal 2 3 3 2 4 5 4 2 2 2" xfId="44481"/>
    <cellStyle name="Normal 2 3 3 2 4 5 4 2 3" xfId="32279"/>
    <cellStyle name="Normal 2 3 3 2 4 5 4 3" xfId="16657"/>
    <cellStyle name="Normal 2 3 3 2 4 5 4 3 2" xfId="40954"/>
    <cellStyle name="Normal 2 3 3 2 4 5 4 4" xfId="28752"/>
    <cellStyle name="Normal 2 3 3 2 4 5 5" xfId="6152"/>
    <cellStyle name="Normal 2 3 3 2 4 5 5 2" xfId="7983"/>
    <cellStyle name="Normal 2 3 3 2 4 5 5 2 2" xfId="20185"/>
    <cellStyle name="Normal 2 3 3 2 4 5 5 2 2 2" xfId="44482"/>
    <cellStyle name="Normal 2 3 3 2 4 5 5 2 3" xfId="32280"/>
    <cellStyle name="Normal 2 3 3 2 4 5 5 3" xfId="18354"/>
    <cellStyle name="Normal 2 3 3 2 4 5 5 3 2" xfId="42651"/>
    <cellStyle name="Normal 2 3 3 2 4 5 5 4" xfId="30449"/>
    <cellStyle name="Normal 2 3 3 2 4 5 6" xfId="7977"/>
    <cellStyle name="Normal 2 3 3 2 4 5 6 2" xfId="20179"/>
    <cellStyle name="Normal 2 3 3 2 4 5 6 2 2" xfId="44476"/>
    <cellStyle name="Normal 2 3 3 2 4 5 6 3" xfId="32274"/>
    <cellStyle name="Normal 2 3 3 2 4 5 7" xfId="14429"/>
    <cellStyle name="Normal 2 3 3 2 4 5 7 2" xfId="38726"/>
    <cellStyle name="Normal 2 3 3 2 4 5 8" xfId="26417"/>
    <cellStyle name="Normal 2 3 3 2 4 5 9" xfId="50825"/>
    <cellStyle name="Normal 2 3 3 2 4 6" xfId="2645"/>
    <cellStyle name="Normal 2 3 3 2 4 6 2" xfId="5093"/>
    <cellStyle name="Normal 2 3 3 2 4 6 2 2" xfId="7985"/>
    <cellStyle name="Normal 2 3 3 2 4 6 2 2 2" xfId="20187"/>
    <cellStyle name="Normal 2 3 3 2 4 6 2 2 2 2" xfId="44484"/>
    <cellStyle name="Normal 2 3 3 2 4 6 2 2 3" xfId="32282"/>
    <cellStyle name="Normal 2 3 3 2 4 6 2 3" xfId="17295"/>
    <cellStyle name="Normal 2 3 3 2 4 6 2 3 2" xfId="41592"/>
    <cellStyle name="Normal 2 3 3 2 4 6 2 4" xfId="29390"/>
    <cellStyle name="Normal 2 3 3 2 4 6 3" xfId="6683"/>
    <cellStyle name="Normal 2 3 3 2 4 6 3 2" xfId="7986"/>
    <cellStyle name="Normal 2 3 3 2 4 6 3 2 2" xfId="20188"/>
    <cellStyle name="Normal 2 3 3 2 4 6 3 2 2 2" xfId="44485"/>
    <cellStyle name="Normal 2 3 3 2 4 6 3 2 3" xfId="32283"/>
    <cellStyle name="Normal 2 3 3 2 4 6 3 3" xfId="18885"/>
    <cellStyle name="Normal 2 3 3 2 4 6 3 3 2" xfId="43182"/>
    <cellStyle name="Normal 2 3 3 2 4 6 3 4" xfId="30980"/>
    <cellStyle name="Normal 2 3 3 2 4 6 4" xfId="7984"/>
    <cellStyle name="Normal 2 3 3 2 4 6 4 2" xfId="20186"/>
    <cellStyle name="Normal 2 3 3 2 4 6 4 2 2" xfId="44483"/>
    <cellStyle name="Normal 2 3 3 2 4 6 4 3" xfId="32281"/>
    <cellStyle name="Normal 2 3 3 2 4 6 5" xfId="15067"/>
    <cellStyle name="Normal 2 3 3 2 4 6 5 2" xfId="39364"/>
    <cellStyle name="Normal 2 3 3 2 4 6 6" xfId="27055"/>
    <cellStyle name="Normal 2 3 3 2 4 7" xfId="7921"/>
    <cellStyle name="Normal 2 3 3 2 4 7 2" xfId="20123"/>
    <cellStyle name="Normal 2 3 3 2 4 7 2 2" xfId="44420"/>
    <cellStyle name="Normal 2 3 3 2 4 7 3" xfId="32218"/>
    <cellStyle name="Normal 2 3 3 2 4 8" xfId="13895"/>
    <cellStyle name="Normal 2 3 3 2 4 8 2" xfId="25883"/>
    <cellStyle name="Normal 2 3 3 2 4 8 2 2" xfId="50180"/>
    <cellStyle name="Normal 2 3 3 2 4 8 3" xfId="38192"/>
    <cellStyle name="Normal 2 3 3 2 4 9" xfId="51757"/>
    <cellStyle name="Normal 2 3 3 2 5" xfId="763"/>
    <cellStyle name="Normal 2 3 3 2 5 2" xfId="1008"/>
    <cellStyle name="Normal 2 3 3 2 5 2 2" xfId="2501"/>
    <cellStyle name="Normal 2 3 3 2 5 2 2 10" xfId="53021"/>
    <cellStyle name="Normal 2 3 3 2 5 2 2 2" xfId="3667"/>
    <cellStyle name="Normal 2 3 3 2 5 2 2 2 2" xfId="6008"/>
    <cellStyle name="Normal 2 3 3 2 5 2 2 2 2 2" xfId="7991"/>
    <cellStyle name="Normal 2 3 3 2 5 2 2 2 2 2 2" xfId="20193"/>
    <cellStyle name="Normal 2 3 3 2 5 2 2 2 2 2 2 2" xfId="44490"/>
    <cellStyle name="Normal 2 3 3 2 5 2 2 2 2 2 3" xfId="32288"/>
    <cellStyle name="Normal 2 3 3 2 5 2 2 2 2 3" xfId="18210"/>
    <cellStyle name="Normal 2 3 3 2 5 2 2 2 2 3 2" xfId="42507"/>
    <cellStyle name="Normal 2 3 3 2 5 2 2 2 2 4" xfId="30305"/>
    <cellStyle name="Normal 2 3 3 2 5 2 2 2 3" xfId="7705"/>
    <cellStyle name="Normal 2 3 3 2 5 2 2 2 3 2" xfId="7992"/>
    <cellStyle name="Normal 2 3 3 2 5 2 2 2 3 2 2" xfId="20194"/>
    <cellStyle name="Normal 2 3 3 2 5 2 2 2 3 2 2 2" xfId="44491"/>
    <cellStyle name="Normal 2 3 3 2 5 2 2 2 3 2 3" xfId="32289"/>
    <cellStyle name="Normal 2 3 3 2 5 2 2 2 3 3" xfId="19907"/>
    <cellStyle name="Normal 2 3 3 2 5 2 2 2 3 3 2" xfId="44204"/>
    <cellStyle name="Normal 2 3 3 2 5 2 2 2 3 4" xfId="32002"/>
    <cellStyle name="Normal 2 3 3 2 5 2 2 2 4" xfId="7990"/>
    <cellStyle name="Normal 2 3 3 2 5 2 2 2 4 2" xfId="20192"/>
    <cellStyle name="Normal 2 3 3 2 5 2 2 2 4 2 2" xfId="44489"/>
    <cellStyle name="Normal 2 3 3 2 5 2 2 2 4 3" xfId="32287"/>
    <cellStyle name="Normal 2 3 3 2 5 2 2 2 5" xfId="15982"/>
    <cellStyle name="Normal 2 3 3 2 5 2 2 2 5 2" xfId="40279"/>
    <cellStyle name="Normal 2 3 3 2 5 2 2 2 6" xfId="27970"/>
    <cellStyle name="Normal 2 3 3 2 5 2 2 3" xfId="4199"/>
    <cellStyle name="Normal 2 3 3 2 5 2 2 3 2" xfId="7993"/>
    <cellStyle name="Normal 2 3 3 2 5 2 2 3 2 2" xfId="20195"/>
    <cellStyle name="Normal 2 3 3 2 5 2 2 3 2 2 2" xfId="44492"/>
    <cellStyle name="Normal 2 3 3 2 5 2 2 3 2 3" xfId="32290"/>
    <cellStyle name="Normal 2 3 3 2 5 2 2 3 3" xfId="16510"/>
    <cellStyle name="Normal 2 3 3 2 5 2 2 3 3 2" xfId="40807"/>
    <cellStyle name="Normal 2 3 3 2 5 2 2 3 4" xfId="28498"/>
    <cellStyle name="Normal 2 3 3 2 5 2 2 4" xfId="4839"/>
    <cellStyle name="Normal 2 3 3 2 5 2 2 4 2" xfId="7994"/>
    <cellStyle name="Normal 2 3 3 2 5 2 2 4 2 2" xfId="20196"/>
    <cellStyle name="Normal 2 3 3 2 5 2 2 4 2 2 2" xfId="44493"/>
    <cellStyle name="Normal 2 3 3 2 5 2 2 4 2 3" xfId="32291"/>
    <cellStyle name="Normal 2 3 3 2 5 2 2 4 3" xfId="17041"/>
    <cellStyle name="Normal 2 3 3 2 5 2 2 4 3 2" xfId="41338"/>
    <cellStyle name="Normal 2 3 3 2 5 2 2 4 4" xfId="29136"/>
    <cellStyle name="Normal 2 3 3 2 5 2 2 5" xfId="6536"/>
    <cellStyle name="Normal 2 3 3 2 5 2 2 5 2" xfId="7995"/>
    <cellStyle name="Normal 2 3 3 2 5 2 2 5 2 2" xfId="20197"/>
    <cellStyle name="Normal 2 3 3 2 5 2 2 5 2 2 2" xfId="44494"/>
    <cellStyle name="Normal 2 3 3 2 5 2 2 5 2 3" xfId="32292"/>
    <cellStyle name="Normal 2 3 3 2 5 2 2 5 3" xfId="18738"/>
    <cellStyle name="Normal 2 3 3 2 5 2 2 5 3 2" xfId="43035"/>
    <cellStyle name="Normal 2 3 3 2 5 2 2 5 4" xfId="30833"/>
    <cellStyle name="Normal 2 3 3 2 5 2 2 6" xfId="7989"/>
    <cellStyle name="Normal 2 3 3 2 5 2 2 6 2" xfId="20191"/>
    <cellStyle name="Normal 2 3 3 2 5 2 2 6 2 2" xfId="44488"/>
    <cellStyle name="Normal 2 3 3 2 5 2 2 6 3" xfId="32286"/>
    <cellStyle name="Normal 2 3 3 2 5 2 2 7" xfId="14813"/>
    <cellStyle name="Normal 2 3 3 2 5 2 2 7 2" xfId="39110"/>
    <cellStyle name="Normal 2 3 3 2 5 2 2 8" xfId="26801"/>
    <cellStyle name="Normal 2 3 3 2 5 2 2 9" xfId="51209"/>
    <cellStyle name="Normal 2 3 3 2 5 2 3" xfId="3029"/>
    <cellStyle name="Normal 2 3 3 2 5 2 3 2" xfId="5477"/>
    <cellStyle name="Normal 2 3 3 2 5 2 3 2 2" xfId="7997"/>
    <cellStyle name="Normal 2 3 3 2 5 2 3 2 2 2" xfId="20199"/>
    <cellStyle name="Normal 2 3 3 2 5 2 3 2 2 2 2" xfId="44496"/>
    <cellStyle name="Normal 2 3 3 2 5 2 3 2 2 3" xfId="32294"/>
    <cellStyle name="Normal 2 3 3 2 5 2 3 2 3" xfId="17679"/>
    <cellStyle name="Normal 2 3 3 2 5 2 3 2 3 2" xfId="41976"/>
    <cellStyle name="Normal 2 3 3 2 5 2 3 2 4" xfId="29774"/>
    <cellStyle name="Normal 2 3 3 2 5 2 3 3" xfId="7067"/>
    <cellStyle name="Normal 2 3 3 2 5 2 3 3 2" xfId="7998"/>
    <cellStyle name="Normal 2 3 3 2 5 2 3 3 2 2" xfId="20200"/>
    <cellStyle name="Normal 2 3 3 2 5 2 3 3 2 2 2" xfId="44497"/>
    <cellStyle name="Normal 2 3 3 2 5 2 3 3 2 3" xfId="32295"/>
    <cellStyle name="Normal 2 3 3 2 5 2 3 3 3" xfId="19269"/>
    <cellStyle name="Normal 2 3 3 2 5 2 3 3 3 2" xfId="43566"/>
    <cellStyle name="Normal 2 3 3 2 5 2 3 3 4" xfId="31364"/>
    <cellStyle name="Normal 2 3 3 2 5 2 3 4" xfId="7996"/>
    <cellStyle name="Normal 2 3 3 2 5 2 3 4 2" xfId="20198"/>
    <cellStyle name="Normal 2 3 3 2 5 2 3 4 2 2" xfId="44495"/>
    <cellStyle name="Normal 2 3 3 2 5 2 3 4 3" xfId="32293"/>
    <cellStyle name="Normal 2 3 3 2 5 2 3 5" xfId="15451"/>
    <cellStyle name="Normal 2 3 3 2 5 2 3 5 2" xfId="39748"/>
    <cellStyle name="Normal 2 3 3 2 5 2 3 6" xfId="27439"/>
    <cellStyle name="Normal 2 3 3 2 5 2 4" xfId="7988"/>
    <cellStyle name="Normal 2 3 3 2 5 2 4 2" xfId="20190"/>
    <cellStyle name="Normal 2 3 3 2 5 2 4 2 2" xfId="44487"/>
    <cellStyle name="Normal 2 3 3 2 5 2 4 3" xfId="32285"/>
    <cellStyle name="Normal 2 3 3 2 5 2 5" xfId="14279"/>
    <cellStyle name="Normal 2 3 3 2 5 2 5 2" xfId="26267"/>
    <cellStyle name="Normal 2 3 3 2 5 2 5 2 2" xfId="50564"/>
    <cellStyle name="Normal 2 3 3 2 5 2 5 3" xfId="38576"/>
    <cellStyle name="Normal 2 3 3 2 5 2 6" xfId="51812"/>
    <cellStyle name="Normal 2 3 3 2 5 2 7" xfId="52383"/>
    <cellStyle name="Normal 2 3 3 2 5 3" xfId="2261"/>
    <cellStyle name="Normal 2 3 3 2 5 3 10" xfId="52781"/>
    <cellStyle name="Normal 2 3 3 2 5 3 2" xfId="3427"/>
    <cellStyle name="Normal 2 3 3 2 5 3 2 2" xfId="5768"/>
    <cellStyle name="Normal 2 3 3 2 5 3 2 2 2" xfId="8001"/>
    <cellStyle name="Normal 2 3 3 2 5 3 2 2 2 2" xfId="20203"/>
    <cellStyle name="Normal 2 3 3 2 5 3 2 2 2 2 2" xfId="44500"/>
    <cellStyle name="Normal 2 3 3 2 5 3 2 2 2 3" xfId="32298"/>
    <cellStyle name="Normal 2 3 3 2 5 3 2 2 3" xfId="17970"/>
    <cellStyle name="Normal 2 3 3 2 5 3 2 2 3 2" xfId="42267"/>
    <cellStyle name="Normal 2 3 3 2 5 3 2 2 4" xfId="30065"/>
    <cellStyle name="Normal 2 3 3 2 5 3 2 3" xfId="7465"/>
    <cellStyle name="Normal 2 3 3 2 5 3 2 3 2" xfId="8002"/>
    <cellStyle name="Normal 2 3 3 2 5 3 2 3 2 2" xfId="20204"/>
    <cellStyle name="Normal 2 3 3 2 5 3 2 3 2 2 2" xfId="44501"/>
    <cellStyle name="Normal 2 3 3 2 5 3 2 3 2 3" xfId="32299"/>
    <cellStyle name="Normal 2 3 3 2 5 3 2 3 3" xfId="19667"/>
    <cellStyle name="Normal 2 3 3 2 5 3 2 3 3 2" xfId="43964"/>
    <cellStyle name="Normal 2 3 3 2 5 3 2 3 4" xfId="31762"/>
    <cellStyle name="Normal 2 3 3 2 5 3 2 4" xfId="8000"/>
    <cellStyle name="Normal 2 3 3 2 5 3 2 4 2" xfId="20202"/>
    <cellStyle name="Normal 2 3 3 2 5 3 2 4 2 2" xfId="44499"/>
    <cellStyle name="Normal 2 3 3 2 5 3 2 4 3" xfId="32297"/>
    <cellStyle name="Normal 2 3 3 2 5 3 2 5" xfId="15742"/>
    <cellStyle name="Normal 2 3 3 2 5 3 2 5 2" xfId="40039"/>
    <cellStyle name="Normal 2 3 3 2 5 3 2 6" xfId="27730"/>
    <cellStyle name="Normal 2 3 3 2 5 3 3" xfId="3959"/>
    <cellStyle name="Normal 2 3 3 2 5 3 3 2" xfId="8003"/>
    <cellStyle name="Normal 2 3 3 2 5 3 3 2 2" xfId="20205"/>
    <cellStyle name="Normal 2 3 3 2 5 3 3 2 2 2" xfId="44502"/>
    <cellStyle name="Normal 2 3 3 2 5 3 3 2 3" xfId="32300"/>
    <cellStyle name="Normal 2 3 3 2 5 3 3 3" xfId="16270"/>
    <cellStyle name="Normal 2 3 3 2 5 3 3 3 2" xfId="40567"/>
    <cellStyle name="Normal 2 3 3 2 5 3 3 4" xfId="28258"/>
    <cellStyle name="Normal 2 3 3 2 5 3 4" xfId="4599"/>
    <cellStyle name="Normal 2 3 3 2 5 3 4 2" xfId="8004"/>
    <cellStyle name="Normal 2 3 3 2 5 3 4 2 2" xfId="20206"/>
    <cellStyle name="Normal 2 3 3 2 5 3 4 2 2 2" xfId="44503"/>
    <cellStyle name="Normal 2 3 3 2 5 3 4 2 3" xfId="32301"/>
    <cellStyle name="Normal 2 3 3 2 5 3 4 3" xfId="16801"/>
    <cellStyle name="Normal 2 3 3 2 5 3 4 3 2" xfId="41098"/>
    <cellStyle name="Normal 2 3 3 2 5 3 4 4" xfId="28896"/>
    <cellStyle name="Normal 2 3 3 2 5 3 5" xfId="6296"/>
    <cellStyle name="Normal 2 3 3 2 5 3 5 2" xfId="8005"/>
    <cellStyle name="Normal 2 3 3 2 5 3 5 2 2" xfId="20207"/>
    <cellStyle name="Normal 2 3 3 2 5 3 5 2 2 2" xfId="44504"/>
    <cellStyle name="Normal 2 3 3 2 5 3 5 2 3" xfId="32302"/>
    <cellStyle name="Normal 2 3 3 2 5 3 5 3" xfId="18498"/>
    <cellStyle name="Normal 2 3 3 2 5 3 5 3 2" xfId="42795"/>
    <cellStyle name="Normal 2 3 3 2 5 3 5 4" xfId="30593"/>
    <cellStyle name="Normal 2 3 3 2 5 3 6" xfId="7999"/>
    <cellStyle name="Normal 2 3 3 2 5 3 6 2" xfId="20201"/>
    <cellStyle name="Normal 2 3 3 2 5 3 6 2 2" xfId="44498"/>
    <cellStyle name="Normal 2 3 3 2 5 3 6 3" xfId="32296"/>
    <cellStyle name="Normal 2 3 3 2 5 3 7" xfId="14573"/>
    <cellStyle name="Normal 2 3 3 2 5 3 7 2" xfId="38870"/>
    <cellStyle name="Normal 2 3 3 2 5 3 8" xfId="26561"/>
    <cellStyle name="Normal 2 3 3 2 5 3 9" xfId="50969"/>
    <cellStyle name="Normal 2 3 3 2 5 4" xfId="2789"/>
    <cellStyle name="Normal 2 3 3 2 5 4 2" xfId="5237"/>
    <cellStyle name="Normal 2 3 3 2 5 4 2 2" xfId="8007"/>
    <cellStyle name="Normal 2 3 3 2 5 4 2 2 2" xfId="20209"/>
    <cellStyle name="Normal 2 3 3 2 5 4 2 2 2 2" xfId="44506"/>
    <cellStyle name="Normal 2 3 3 2 5 4 2 2 3" xfId="32304"/>
    <cellStyle name="Normal 2 3 3 2 5 4 2 3" xfId="17439"/>
    <cellStyle name="Normal 2 3 3 2 5 4 2 3 2" xfId="41736"/>
    <cellStyle name="Normal 2 3 3 2 5 4 2 4" xfId="29534"/>
    <cellStyle name="Normal 2 3 3 2 5 4 3" xfId="6827"/>
    <cellStyle name="Normal 2 3 3 2 5 4 3 2" xfId="8008"/>
    <cellStyle name="Normal 2 3 3 2 5 4 3 2 2" xfId="20210"/>
    <cellStyle name="Normal 2 3 3 2 5 4 3 2 2 2" xfId="44507"/>
    <cellStyle name="Normal 2 3 3 2 5 4 3 2 3" xfId="32305"/>
    <cellStyle name="Normal 2 3 3 2 5 4 3 3" xfId="19029"/>
    <cellStyle name="Normal 2 3 3 2 5 4 3 3 2" xfId="43326"/>
    <cellStyle name="Normal 2 3 3 2 5 4 3 4" xfId="31124"/>
    <cellStyle name="Normal 2 3 3 2 5 4 4" xfId="8006"/>
    <cellStyle name="Normal 2 3 3 2 5 4 4 2" xfId="20208"/>
    <cellStyle name="Normal 2 3 3 2 5 4 4 2 2" xfId="44505"/>
    <cellStyle name="Normal 2 3 3 2 5 4 4 3" xfId="32303"/>
    <cellStyle name="Normal 2 3 3 2 5 4 5" xfId="15211"/>
    <cellStyle name="Normal 2 3 3 2 5 4 5 2" xfId="39508"/>
    <cellStyle name="Normal 2 3 3 2 5 4 6" xfId="27199"/>
    <cellStyle name="Normal 2 3 3 2 5 5" xfId="7987"/>
    <cellStyle name="Normal 2 3 3 2 5 5 2" xfId="20189"/>
    <cellStyle name="Normal 2 3 3 2 5 5 2 2" xfId="44486"/>
    <cellStyle name="Normal 2 3 3 2 5 5 3" xfId="32284"/>
    <cellStyle name="Normal 2 3 3 2 5 6" xfId="14039"/>
    <cellStyle name="Normal 2 3 3 2 5 6 2" xfId="26027"/>
    <cellStyle name="Normal 2 3 3 2 5 6 2 2" xfId="50324"/>
    <cellStyle name="Normal 2 3 3 2 5 6 3" xfId="38336"/>
    <cellStyle name="Normal 2 3 3 2 5 7" xfId="51794"/>
    <cellStyle name="Normal 2 3 3 2 5 8" xfId="52143"/>
    <cellStyle name="Normal 2 3 3 2 6" xfId="667"/>
    <cellStyle name="Normal 2 3 3 2 6 2" xfId="2168"/>
    <cellStyle name="Normal 2 3 3 2 6 2 10" xfId="52688"/>
    <cellStyle name="Normal 2 3 3 2 6 2 2" xfId="3334"/>
    <cellStyle name="Normal 2 3 3 2 6 2 2 2" xfId="5675"/>
    <cellStyle name="Normal 2 3 3 2 6 2 2 2 2" xfId="8012"/>
    <cellStyle name="Normal 2 3 3 2 6 2 2 2 2 2" xfId="20214"/>
    <cellStyle name="Normal 2 3 3 2 6 2 2 2 2 2 2" xfId="44511"/>
    <cellStyle name="Normal 2 3 3 2 6 2 2 2 2 3" xfId="32309"/>
    <cellStyle name="Normal 2 3 3 2 6 2 2 2 3" xfId="17877"/>
    <cellStyle name="Normal 2 3 3 2 6 2 2 2 3 2" xfId="42174"/>
    <cellStyle name="Normal 2 3 3 2 6 2 2 2 4" xfId="29972"/>
    <cellStyle name="Normal 2 3 3 2 6 2 2 3" xfId="7372"/>
    <cellStyle name="Normal 2 3 3 2 6 2 2 3 2" xfId="8013"/>
    <cellStyle name="Normal 2 3 3 2 6 2 2 3 2 2" xfId="20215"/>
    <cellStyle name="Normal 2 3 3 2 6 2 2 3 2 2 2" xfId="44512"/>
    <cellStyle name="Normal 2 3 3 2 6 2 2 3 2 3" xfId="32310"/>
    <cellStyle name="Normal 2 3 3 2 6 2 2 3 3" xfId="19574"/>
    <cellStyle name="Normal 2 3 3 2 6 2 2 3 3 2" xfId="43871"/>
    <cellStyle name="Normal 2 3 3 2 6 2 2 3 4" xfId="31669"/>
    <cellStyle name="Normal 2 3 3 2 6 2 2 4" xfId="8011"/>
    <cellStyle name="Normal 2 3 3 2 6 2 2 4 2" xfId="20213"/>
    <cellStyle name="Normal 2 3 3 2 6 2 2 4 2 2" xfId="44510"/>
    <cellStyle name="Normal 2 3 3 2 6 2 2 4 3" xfId="32308"/>
    <cellStyle name="Normal 2 3 3 2 6 2 2 5" xfId="15649"/>
    <cellStyle name="Normal 2 3 3 2 6 2 2 5 2" xfId="39946"/>
    <cellStyle name="Normal 2 3 3 2 6 2 2 6" xfId="27637"/>
    <cellStyle name="Normal 2 3 3 2 6 2 3" xfId="3866"/>
    <cellStyle name="Normal 2 3 3 2 6 2 3 2" xfId="8014"/>
    <cellStyle name="Normal 2 3 3 2 6 2 3 2 2" xfId="20216"/>
    <cellStyle name="Normal 2 3 3 2 6 2 3 2 2 2" xfId="44513"/>
    <cellStyle name="Normal 2 3 3 2 6 2 3 2 3" xfId="32311"/>
    <cellStyle name="Normal 2 3 3 2 6 2 3 3" xfId="16177"/>
    <cellStyle name="Normal 2 3 3 2 6 2 3 3 2" xfId="40474"/>
    <cellStyle name="Normal 2 3 3 2 6 2 3 4" xfId="28165"/>
    <cellStyle name="Normal 2 3 3 2 6 2 4" xfId="4506"/>
    <cellStyle name="Normal 2 3 3 2 6 2 4 2" xfId="8015"/>
    <cellStyle name="Normal 2 3 3 2 6 2 4 2 2" xfId="20217"/>
    <cellStyle name="Normal 2 3 3 2 6 2 4 2 2 2" xfId="44514"/>
    <cellStyle name="Normal 2 3 3 2 6 2 4 2 3" xfId="32312"/>
    <cellStyle name="Normal 2 3 3 2 6 2 4 3" xfId="16708"/>
    <cellStyle name="Normal 2 3 3 2 6 2 4 3 2" xfId="41005"/>
    <cellStyle name="Normal 2 3 3 2 6 2 4 4" xfId="28803"/>
    <cellStyle name="Normal 2 3 3 2 6 2 5" xfId="6203"/>
    <cellStyle name="Normal 2 3 3 2 6 2 5 2" xfId="8016"/>
    <cellStyle name="Normal 2 3 3 2 6 2 5 2 2" xfId="20218"/>
    <cellStyle name="Normal 2 3 3 2 6 2 5 2 2 2" xfId="44515"/>
    <cellStyle name="Normal 2 3 3 2 6 2 5 2 3" xfId="32313"/>
    <cellStyle name="Normal 2 3 3 2 6 2 5 3" xfId="18405"/>
    <cellStyle name="Normal 2 3 3 2 6 2 5 3 2" xfId="42702"/>
    <cellStyle name="Normal 2 3 3 2 6 2 5 4" xfId="30500"/>
    <cellStyle name="Normal 2 3 3 2 6 2 6" xfId="8010"/>
    <cellStyle name="Normal 2 3 3 2 6 2 6 2" xfId="20212"/>
    <cellStyle name="Normal 2 3 3 2 6 2 6 2 2" xfId="44509"/>
    <cellStyle name="Normal 2 3 3 2 6 2 6 3" xfId="32307"/>
    <cellStyle name="Normal 2 3 3 2 6 2 7" xfId="14480"/>
    <cellStyle name="Normal 2 3 3 2 6 2 7 2" xfId="38777"/>
    <cellStyle name="Normal 2 3 3 2 6 2 8" xfId="26468"/>
    <cellStyle name="Normal 2 3 3 2 6 2 9" xfId="50876"/>
    <cellStyle name="Normal 2 3 3 2 6 3" xfId="2696"/>
    <cellStyle name="Normal 2 3 3 2 6 3 2" xfId="5144"/>
    <cellStyle name="Normal 2 3 3 2 6 3 2 2" xfId="8018"/>
    <cellStyle name="Normal 2 3 3 2 6 3 2 2 2" xfId="20220"/>
    <cellStyle name="Normal 2 3 3 2 6 3 2 2 2 2" xfId="44517"/>
    <cellStyle name="Normal 2 3 3 2 6 3 2 2 3" xfId="32315"/>
    <cellStyle name="Normal 2 3 3 2 6 3 2 3" xfId="17346"/>
    <cellStyle name="Normal 2 3 3 2 6 3 2 3 2" xfId="41643"/>
    <cellStyle name="Normal 2 3 3 2 6 3 2 4" xfId="29441"/>
    <cellStyle name="Normal 2 3 3 2 6 3 3" xfId="6734"/>
    <cellStyle name="Normal 2 3 3 2 6 3 3 2" xfId="8019"/>
    <cellStyle name="Normal 2 3 3 2 6 3 3 2 2" xfId="20221"/>
    <cellStyle name="Normal 2 3 3 2 6 3 3 2 2 2" xfId="44518"/>
    <cellStyle name="Normal 2 3 3 2 6 3 3 2 3" xfId="32316"/>
    <cellStyle name="Normal 2 3 3 2 6 3 3 3" xfId="18936"/>
    <cellStyle name="Normal 2 3 3 2 6 3 3 3 2" xfId="43233"/>
    <cellStyle name="Normal 2 3 3 2 6 3 3 4" xfId="31031"/>
    <cellStyle name="Normal 2 3 3 2 6 3 4" xfId="8017"/>
    <cellStyle name="Normal 2 3 3 2 6 3 4 2" xfId="20219"/>
    <cellStyle name="Normal 2 3 3 2 6 3 4 2 2" xfId="44516"/>
    <cellStyle name="Normal 2 3 3 2 6 3 4 3" xfId="32314"/>
    <cellStyle name="Normal 2 3 3 2 6 3 5" xfId="15118"/>
    <cellStyle name="Normal 2 3 3 2 6 3 5 2" xfId="39415"/>
    <cellStyle name="Normal 2 3 3 2 6 3 6" xfId="27106"/>
    <cellStyle name="Normal 2 3 3 2 6 4" xfId="8009"/>
    <cellStyle name="Normal 2 3 3 2 6 4 2" xfId="20211"/>
    <cellStyle name="Normal 2 3 3 2 6 4 2 2" xfId="44508"/>
    <cellStyle name="Normal 2 3 3 2 6 4 3" xfId="32306"/>
    <cellStyle name="Normal 2 3 3 2 6 5" xfId="13946"/>
    <cellStyle name="Normal 2 3 3 2 6 5 2" xfId="25934"/>
    <cellStyle name="Normal 2 3 3 2 6 5 2 2" xfId="50231"/>
    <cellStyle name="Normal 2 3 3 2 6 5 3" xfId="38243"/>
    <cellStyle name="Normal 2 3 3 2 6 6" xfId="51878"/>
    <cellStyle name="Normal 2 3 3 2 6 7" xfId="52050"/>
    <cellStyle name="Normal 2 3 3 2 7" xfId="2069"/>
    <cellStyle name="Normal 2 3 3 2 7 10" xfId="52589"/>
    <cellStyle name="Normal 2 3 3 2 7 2" xfId="3235"/>
    <cellStyle name="Normal 2 3 3 2 7 2 2" xfId="5576"/>
    <cellStyle name="Normal 2 3 3 2 7 2 2 2" xfId="8022"/>
    <cellStyle name="Normal 2 3 3 2 7 2 2 2 2" xfId="20224"/>
    <cellStyle name="Normal 2 3 3 2 7 2 2 2 2 2" xfId="44521"/>
    <cellStyle name="Normal 2 3 3 2 7 2 2 2 3" xfId="32319"/>
    <cellStyle name="Normal 2 3 3 2 7 2 2 3" xfId="17778"/>
    <cellStyle name="Normal 2 3 3 2 7 2 2 3 2" xfId="42075"/>
    <cellStyle name="Normal 2 3 3 2 7 2 2 4" xfId="29873"/>
    <cellStyle name="Normal 2 3 3 2 7 2 3" xfId="7273"/>
    <cellStyle name="Normal 2 3 3 2 7 2 3 2" xfId="8023"/>
    <cellStyle name="Normal 2 3 3 2 7 2 3 2 2" xfId="20225"/>
    <cellStyle name="Normal 2 3 3 2 7 2 3 2 2 2" xfId="44522"/>
    <cellStyle name="Normal 2 3 3 2 7 2 3 2 3" xfId="32320"/>
    <cellStyle name="Normal 2 3 3 2 7 2 3 3" xfId="19475"/>
    <cellStyle name="Normal 2 3 3 2 7 2 3 3 2" xfId="43772"/>
    <cellStyle name="Normal 2 3 3 2 7 2 3 4" xfId="31570"/>
    <cellStyle name="Normal 2 3 3 2 7 2 4" xfId="8021"/>
    <cellStyle name="Normal 2 3 3 2 7 2 4 2" xfId="20223"/>
    <cellStyle name="Normal 2 3 3 2 7 2 4 2 2" xfId="44520"/>
    <cellStyle name="Normal 2 3 3 2 7 2 4 3" xfId="32318"/>
    <cellStyle name="Normal 2 3 3 2 7 2 5" xfId="15550"/>
    <cellStyle name="Normal 2 3 3 2 7 2 5 2" xfId="39847"/>
    <cellStyle name="Normal 2 3 3 2 7 2 6" xfId="27538"/>
    <cellStyle name="Normal 2 3 3 2 7 3" xfId="3767"/>
    <cellStyle name="Normal 2 3 3 2 7 3 2" xfId="8024"/>
    <cellStyle name="Normal 2 3 3 2 7 3 2 2" xfId="20226"/>
    <cellStyle name="Normal 2 3 3 2 7 3 2 2 2" xfId="44523"/>
    <cellStyle name="Normal 2 3 3 2 7 3 2 3" xfId="32321"/>
    <cellStyle name="Normal 2 3 3 2 7 3 3" xfId="16078"/>
    <cellStyle name="Normal 2 3 3 2 7 3 3 2" xfId="40375"/>
    <cellStyle name="Normal 2 3 3 2 7 3 4" xfId="28066"/>
    <cellStyle name="Normal 2 3 3 2 7 4" xfId="4407"/>
    <cellStyle name="Normal 2 3 3 2 7 4 2" xfId="8025"/>
    <cellStyle name="Normal 2 3 3 2 7 4 2 2" xfId="20227"/>
    <cellStyle name="Normal 2 3 3 2 7 4 2 2 2" xfId="44524"/>
    <cellStyle name="Normal 2 3 3 2 7 4 2 3" xfId="32322"/>
    <cellStyle name="Normal 2 3 3 2 7 4 3" xfId="16609"/>
    <cellStyle name="Normal 2 3 3 2 7 4 3 2" xfId="40906"/>
    <cellStyle name="Normal 2 3 3 2 7 4 4" xfId="28704"/>
    <cellStyle name="Normal 2 3 3 2 7 5" xfId="6104"/>
    <cellStyle name="Normal 2 3 3 2 7 5 2" xfId="8026"/>
    <cellStyle name="Normal 2 3 3 2 7 5 2 2" xfId="20228"/>
    <cellStyle name="Normal 2 3 3 2 7 5 2 2 2" xfId="44525"/>
    <cellStyle name="Normal 2 3 3 2 7 5 2 3" xfId="32323"/>
    <cellStyle name="Normal 2 3 3 2 7 5 3" xfId="18306"/>
    <cellStyle name="Normal 2 3 3 2 7 5 3 2" xfId="42603"/>
    <cellStyle name="Normal 2 3 3 2 7 5 4" xfId="30401"/>
    <cellStyle name="Normal 2 3 3 2 7 6" xfId="8020"/>
    <cellStyle name="Normal 2 3 3 2 7 6 2" xfId="20222"/>
    <cellStyle name="Normal 2 3 3 2 7 6 2 2" xfId="44519"/>
    <cellStyle name="Normal 2 3 3 2 7 6 3" xfId="32317"/>
    <cellStyle name="Normal 2 3 3 2 7 7" xfId="14381"/>
    <cellStyle name="Normal 2 3 3 2 7 7 2" xfId="38678"/>
    <cellStyle name="Normal 2 3 3 2 7 8" xfId="26369"/>
    <cellStyle name="Normal 2 3 3 2 7 9" xfId="50777"/>
    <cellStyle name="Normal 2 3 3 2 8" xfId="2597"/>
    <cellStyle name="Normal 2 3 3 2 8 2" xfId="5045"/>
    <cellStyle name="Normal 2 3 3 2 8 2 2" xfId="8028"/>
    <cellStyle name="Normal 2 3 3 2 8 2 2 2" xfId="20230"/>
    <cellStyle name="Normal 2 3 3 2 8 2 2 2 2" xfId="44527"/>
    <cellStyle name="Normal 2 3 3 2 8 2 2 3" xfId="32325"/>
    <cellStyle name="Normal 2 3 3 2 8 2 3" xfId="17247"/>
    <cellStyle name="Normal 2 3 3 2 8 2 3 2" xfId="41544"/>
    <cellStyle name="Normal 2 3 3 2 8 2 4" xfId="29342"/>
    <cellStyle name="Normal 2 3 3 2 8 3" xfId="6635"/>
    <cellStyle name="Normal 2 3 3 2 8 3 2" xfId="8029"/>
    <cellStyle name="Normal 2 3 3 2 8 3 2 2" xfId="20231"/>
    <cellStyle name="Normal 2 3 3 2 8 3 2 2 2" xfId="44528"/>
    <cellStyle name="Normal 2 3 3 2 8 3 2 3" xfId="32326"/>
    <cellStyle name="Normal 2 3 3 2 8 3 3" xfId="18837"/>
    <cellStyle name="Normal 2 3 3 2 8 3 3 2" xfId="43134"/>
    <cellStyle name="Normal 2 3 3 2 8 3 4" xfId="30932"/>
    <cellStyle name="Normal 2 3 3 2 8 4" xfId="8027"/>
    <cellStyle name="Normal 2 3 3 2 8 4 2" xfId="20229"/>
    <cellStyle name="Normal 2 3 3 2 8 4 2 2" xfId="44526"/>
    <cellStyle name="Normal 2 3 3 2 8 4 3" xfId="32324"/>
    <cellStyle name="Normal 2 3 3 2 8 5" xfId="15019"/>
    <cellStyle name="Normal 2 3 3 2 8 5 2" xfId="39316"/>
    <cellStyle name="Normal 2 3 3 2 8 6" xfId="27007"/>
    <cellStyle name="Normal 2 3 3 2 9" xfId="7788"/>
    <cellStyle name="Normal 2 3 3 2 9 2" xfId="19990"/>
    <cellStyle name="Normal 2 3 3 2 9 2 2" xfId="44287"/>
    <cellStyle name="Normal 2 3 3 2 9 3" xfId="32085"/>
    <cellStyle name="Normal 2 3 3 3" xfId="385"/>
    <cellStyle name="Normal 2 3 3 4" xfId="229"/>
    <cellStyle name="Normal 2 3 3 5" xfId="580"/>
    <cellStyle name="Normal 2 3 3 5 10" xfId="51614"/>
    <cellStyle name="Normal 2 3 3 5 11" xfId="51963"/>
    <cellStyle name="Normal 2 3 3 5 2" xfId="628"/>
    <cellStyle name="Normal 2 3 3 5 2 10" xfId="52011"/>
    <cellStyle name="Normal 2 3 3 5 2 2" xfId="823"/>
    <cellStyle name="Normal 2 3 3 5 2 2 2" xfId="1068"/>
    <cellStyle name="Normal 2 3 3 5 2 2 2 2" xfId="2561"/>
    <cellStyle name="Normal 2 3 3 5 2 2 2 2 10" xfId="53081"/>
    <cellStyle name="Normal 2 3 3 5 2 2 2 2 2" xfId="3727"/>
    <cellStyle name="Normal 2 3 3 5 2 2 2 2 2 2" xfId="6068"/>
    <cellStyle name="Normal 2 3 3 5 2 2 2 2 2 2 2" xfId="8036"/>
    <cellStyle name="Normal 2 3 3 5 2 2 2 2 2 2 2 2" xfId="20238"/>
    <cellStyle name="Normal 2 3 3 5 2 2 2 2 2 2 2 2 2" xfId="44535"/>
    <cellStyle name="Normal 2 3 3 5 2 2 2 2 2 2 2 3" xfId="32333"/>
    <cellStyle name="Normal 2 3 3 5 2 2 2 2 2 2 3" xfId="18270"/>
    <cellStyle name="Normal 2 3 3 5 2 2 2 2 2 2 3 2" xfId="42567"/>
    <cellStyle name="Normal 2 3 3 5 2 2 2 2 2 2 4" xfId="30365"/>
    <cellStyle name="Normal 2 3 3 5 2 2 2 2 2 3" xfId="7765"/>
    <cellStyle name="Normal 2 3 3 5 2 2 2 2 2 3 2" xfId="8037"/>
    <cellStyle name="Normal 2 3 3 5 2 2 2 2 2 3 2 2" xfId="20239"/>
    <cellStyle name="Normal 2 3 3 5 2 2 2 2 2 3 2 2 2" xfId="44536"/>
    <cellStyle name="Normal 2 3 3 5 2 2 2 2 2 3 2 3" xfId="32334"/>
    <cellStyle name="Normal 2 3 3 5 2 2 2 2 2 3 3" xfId="19967"/>
    <cellStyle name="Normal 2 3 3 5 2 2 2 2 2 3 3 2" xfId="44264"/>
    <cellStyle name="Normal 2 3 3 5 2 2 2 2 2 3 4" xfId="32062"/>
    <cellStyle name="Normal 2 3 3 5 2 2 2 2 2 4" xfId="8035"/>
    <cellStyle name="Normal 2 3 3 5 2 2 2 2 2 4 2" xfId="20237"/>
    <cellStyle name="Normal 2 3 3 5 2 2 2 2 2 4 2 2" xfId="44534"/>
    <cellStyle name="Normal 2 3 3 5 2 2 2 2 2 4 3" xfId="32332"/>
    <cellStyle name="Normal 2 3 3 5 2 2 2 2 2 5" xfId="16042"/>
    <cellStyle name="Normal 2 3 3 5 2 2 2 2 2 5 2" xfId="40339"/>
    <cellStyle name="Normal 2 3 3 5 2 2 2 2 2 6" xfId="28030"/>
    <cellStyle name="Normal 2 3 3 5 2 2 2 2 3" xfId="4259"/>
    <cellStyle name="Normal 2 3 3 5 2 2 2 2 3 2" xfId="8038"/>
    <cellStyle name="Normal 2 3 3 5 2 2 2 2 3 2 2" xfId="20240"/>
    <cellStyle name="Normal 2 3 3 5 2 2 2 2 3 2 2 2" xfId="44537"/>
    <cellStyle name="Normal 2 3 3 5 2 2 2 2 3 2 3" xfId="32335"/>
    <cellStyle name="Normal 2 3 3 5 2 2 2 2 3 3" xfId="16570"/>
    <cellStyle name="Normal 2 3 3 5 2 2 2 2 3 3 2" xfId="40867"/>
    <cellStyle name="Normal 2 3 3 5 2 2 2 2 3 4" xfId="28558"/>
    <cellStyle name="Normal 2 3 3 5 2 2 2 2 4" xfId="4899"/>
    <cellStyle name="Normal 2 3 3 5 2 2 2 2 4 2" xfId="8039"/>
    <cellStyle name="Normal 2 3 3 5 2 2 2 2 4 2 2" xfId="20241"/>
    <cellStyle name="Normal 2 3 3 5 2 2 2 2 4 2 2 2" xfId="44538"/>
    <cellStyle name="Normal 2 3 3 5 2 2 2 2 4 2 3" xfId="32336"/>
    <cellStyle name="Normal 2 3 3 5 2 2 2 2 4 3" xfId="17101"/>
    <cellStyle name="Normal 2 3 3 5 2 2 2 2 4 3 2" xfId="41398"/>
    <cellStyle name="Normal 2 3 3 5 2 2 2 2 4 4" xfId="29196"/>
    <cellStyle name="Normal 2 3 3 5 2 2 2 2 5" xfId="6596"/>
    <cellStyle name="Normal 2 3 3 5 2 2 2 2 5 2" xfId="8040"/>
    <cellStyle name="Normal 2 3 3 5 2 2 2 2 5 2 2" xfId="20242"/>
    <cellStyle name="Normal 2 3 3 5 2 2 2 2 5 2 2 2" xfId="44539"/>
    <cellStyle name="Normal 2 3 3 5 2 2 2 2 5 2 3" xfId="32337"/>
    <cellStyle name="Normal 2 3 3 5 2 2 2 2 5 3" xfId="18798"/>
    <cellStyle name="Normal 2 3 3 5 2 2 2 2 5 3 2" xfId="43095"/>
    <cellStyle name="Normal 2 3 3 5 2 2 2 2 5 4" xfId="30893"/>
    <cellStyle name="Normal 2 3 3 5 2 2 2 2 6" xfId="8034"/>
    <cellStyle name="Normal 2 3 3 5 2 2 2 2 6 2" xfId="20236"/>
    <cellStyle name="Normal 2 3 3 5 2 2 2 2 6 2 2" xfId="44533"/>
    <cellStyle name="Normal 2 3 3 5 2 2 2 2 6 3" xfId="32331"/>
    <cellStyle name="Normal 2 3 3 5 2 2 2 2 7" xfId="14873"/>
    <cellStyle name="Normal 2 3 3 5 2 2 2 2 7 2" xfId="39170"/>
    <cellStyle name="Normal 2 3 3 5 2 2 2 2 8" xfId="26861"/>
    <cellStyle name="Normal 2 3 3 5 2 2 2 2 9" xfId="51269"/>
    <cellStyle name="Normal 2 3 3 5 2 2 2 3" xfId="3089"/>
    <cellStyle name="Normal 2 3 3 5 2 2 2 3 2" xfId="5537"/>
    <cellStyle name="Normal 2 3 3 5 2 2 2 3 2 2" xfId="8042"/>
    <cellStyle name="Normal 2 3 3 5 2 2 2 3 2 2 2" xfId="20244"/>
    <cellStyle name="Normal 2 3 3 5 2 2 2 3 2 2 2 2" xfId="44541"/>
    <cellStyle name="Normal 2 3 3 5 2 2 2 3 2 2 3" xfId="32339"/>
    <cellStyle name="Normal 2 3 3 5 2 2 2 3 2 3" xfId="17739"/>
    <cellStyle name="Normal 2 3 3 5 2 2 2 3 2 3 2" xfId="42036"/>
    <cellStyle name="Normal 2 3 3 5 2 2 2 3 2 4" xfId="29834"/>
    <cellStyle name="Normal 2 3 3 5 2 2 2 3 3" xfId="7127"/>
    <cellStyle name="Normal 2 3 3 5 2 2 2 3 3 2" xfId="8043"/>
    <cellStyle name="Normal 2 3 3 5 2 2 2 3 3 2 2" xfId="20245"/>
    <cellStyle name="Normal 2 3 3 5 2 2 2 3 3 2 2 2" xfId="44542"/>
    <cellStyle name="Normal 2 3 3 5 2 2 2 3 3 2 3" xfId="32340"/>
    <cellStyle name="Normal 2 3 3 5 2 2 2 3 3 3" xfId="19329"/>
    <cellStyle name="Normal 2 3 3 5 2 2 2 3 3 3 2" xfId="43626"/>
    <cellStyle name="Normal 2 3 3 5 2 2 2 3 3 4" xfId="31424"/>
    <cellStyle name="Normal 2 3 3 5 2 2 2 3 4" xfId="8041"/>
    <cellStyle name="Normal 2 3 3 5 2 2 2 3 4 2" xfId="20243"/>
    <cellStyle name="Normal 2 3 3 5 2 2 2 3 4 2 2" xfId="44540"/>
    <cellStyle name="Normal 2 3 3 5 2 2 2 3 4 3" xfId="32338"/>
    <cellStyle name="Normal 2 3 3 5 2 2 2 3 5" xfId="15511"/>
    <cellStyle name="Normal 2 3 3 5 2 2 2 3 5 2" xfId="39808"/>
    <cellStyle name="Normal 2 3 3 5 2 2 2 3 6" xfId="27499"/>
    <cellStyle name="Normal 2 3 3 5 2 2 2 4" xfId="8033"/>
    <cellStyle name="Normal 2 3 3 5 2 2 2 4 2" xfId="20235"/>
    <cellStyle name="Normal 2 3 3 5 2 2 2 4 2 2" xfId="44532"/>
    <cellStyle name="Normal 2 3 3 5 2 2 2 4 3" xfId="32330"/>
    <cellStyle name="Normal 2 3 3 5 2 2 2 5" xfId="14339"/>
    <cellStyle name="Normal 2 3 3 5 2 2 2 5 2" xfId="26327"/>
    <cellStyle name="Normal 2 3 3 5 2 2 2 5 2 2" xfId="50624"/>
    <cellStyle name="Normal 2 3 3 5 2 2 2 5 3" xfId="38636"/>
    <cellStyle name="Normal 2 3 3 5 2 2 2 6" xfId="51792"/>
    <cellStyle name="Normal 2 3 3 5 2 2 2 7" xfId="52443"/>
    <cellStyle name="Normal 2 3 3 5 2 2 3" xfId="2321"/>
    <cellStyle name="Normal 2 3 3 5 2 2 3 10" xfId="52841"/>
    <cellStyle name="Normal 2 3 3 5 2 2 3 2" xfId="3487"/>
    <cellStyle name="Normal 2 3 3 5 2 2 3 2 2" xfId="5828"/>
    <cellStyle name="Normal 2 3 3 5 2 2 3 2 2 2" xfId="8046"/>
    <cellStyle name="Normal 2 3 3 5 2 2 3 2 2 2 2" xfId="20248"/>
    <cellStyle name="Normal 2 3 3 5 2 2 3 2 2 2 2 2" xfId="44545"/>
    <cellStyle name="Normal 2 3 3 5 2 2 3 2 2 2 3" xfId="32343"/>
    <cellStyle name="Normal 2 3 3 5 2 2 3 2 2 3" xfId="18030"/>
    <cellStyle name="Normal 2 3 3 5 2 2 3 2 2 3 2" xfId="42327"/>
    <cellStyle name="Normal 2 3 3 5 2 2 3 2 2 4" xfId="30125"/>
    <cellStyle name="Normal 2 3 3 5 2 2 3 2 3" xfId="7525"/>
    <cellStyle name="Normal 2 3 3 5 2 2 3 2 3 2" xfId="8047"/>
    <cellStyle name="Normal 2 3 3 5 2 2 3 2 3 2 2" xfId="20249"/>
    <cellStyle name="Normal 2 3 3 5 2 2 3 2 3 2 2 2" xfId="44546"/>
    <cellStyle name="Normal 2 3 3 5 2 2 3 2 3 2 3" xfId="32344"/>
    <cellStyle name="Normal 2 3 3 5 2 2 3 2 3 3" xfId="19727"/>
    <cellStyle name="Normal 2 3 3 5 2 2 3 2 3 3 2" xfId="44024"/>
    <cellStyle name="Normal 2 3 3 5 2 2 3 2 3 4" xfId="31822"/>
    <cellStyle name="Normal 2 3 3 5 2 2 3 2 4" xfId="8045"/>
    <cellStyle name="Normal 2 3 3 5 2 2 3 2 4 2" xfId="20247"/>
    <cellStyle name="Normal 2 3 3 5 2 2 3 2 4 2 2" xfId="44544"/>
    <cellStyle name="Normal 2 3 3 5 2 2 3 2 4 3" xfId="32342"/>
    <cellStyle name="Normal 2 3 3 5 2 2 3 2 5" xfId="15802"/>
    <cellStyle name="Normal 2 3 3 5 2 2 3 2 5 2" xfId="40099"/>
    <cellStyle name="Normal 2 3 3 5 2 2 3 2 6" xfId="27790"/>
    <cellStyle name="Normal 2 3 3 5 2 2 3 3" xfId="4019"/>
    <cellStyle name="Normal 2 3 3 5 2 2 3 3 2" xfId="8048"/>
    <cellStyle name="Normal 2 3 3 5 2 2 3 3 2 2" xfId="20250"/>
    <cellStyle name="Normal 2 3 3 5 2 2 3 3 2 2 2" xfId="44547"/>
    <cellStyle name="Normal 2 3 3 5 2 2 3 3 2 3" xfId="32345"/>
    <cellStyle name="Normal 2 3 3 5 2 2 3 3 3" xfId="16330"/>
    <cellStyle name="Normal 2 3 3 5 2 2 3 3 3 2" xfId="40627"/>
    <cellStyle name="Normal 2 3 3 5 2 2 3 3 4" xfId="28318"/>
    <cellStyle name="Normal 2 3 3 5 2 2 3 4" xfId="4659"/>
    <cellStyle name="Normal 2 3 3 5 2 2 3 4 2" xfId="8049"/>
    <cellStyle name="Normal 2 3 3 5 2 2 3 4 2 2" xfId="20251"/>
    <cellStyle name="Normal 2 3 3 5 2 2 3 4 2 2 2" xfId="44548"/>
    <cellStyle name="Normal 2 3 3 5 2 2 3 4 2 3" xfId="32346"/>
    <cellStyle name="Normal 2 3 3 5 2 2 3 4 3" xfId="16861"/>
    <cellStyle name="Normal 2 3 3 5 2 2 3 4 3 2" xfId="41158"/>
    <cellStyle name="Normal 2 3 3 5 2 2 3 4 4" xfId="28956"/>
    <cellStyle name="Normal 2 3 3 5 2 2 3 5" xfId="6356"/>
    <cellStyle name="Normal 2 3 3 5 2 2 3 5 2" xfId="8050"/>
    <cellStyle name="Normal 2 3 3 5 2 2 3 5 2 2" xfId="20252"/>
    <cellStyle name="Normal 2 3 3 5 2 2 3 5 2 2 2" xfId="44549"/>
    <cellStyle name="Normal 2 3 3 5 2 2 3 5 2 3" xfId="32347"/>
    <cellStyle name="Normal 2 3 3 5 2 2 3 5 3" xfId="18558"/>
    <cellStyle name="Normal 2 3 3 5 2 2 3 5 3 2" xfId="42855"/>
    <cellStyle name="Normal 2 3 3 5 2 2 3 5 4" xfId="30653"/>
    <cellStyle name="Normal 2 3 3 5 2 2 3 6" xfId="8044"/>
    <cellStyle name="Normal 2 3 3 5 2 2 3 6 2" xfId="20246"/>
    <cellStyle name="Normal 2 3 3 5 2 2 3 6 2 2" xfId="44543"/>
    <cellStyle name="Normal 2 3 3 5 2 2 3 6 3" xfId="32341"/>
    <cellStyle name="Normal 2 3 3 5 2 2 3 7" xfId="14633"/>
    <cellStyle name="Normal 2 3 3 5 2 2 3 7 2" xfId="38930"/>
    <cellStyle name="Normal 2 3 3 5 2 2 3 8" xfId="26621"/>
    <cellStyle name="Normal 2 3 3 5 2 2 3 9" xfId="51029"/>
    <cellStyle name="Normal 2 3 3 5 2 2 4" xfId="2849"/>
    <cellStyle name="Normal 2 3 3 5 2 2 4 2" xfId="5297"/>
    <cellStyle name="Normal 2 3 3 5 2 2 4 2 2" xfId="8052"/>
    <cellStyle name="Normal 2 3 3 5 2 2 4 2 2 2" xfId="20254"/>
    <cellStyle name="Normal 2 3 3 5 2 2 4 2 2 2 2" xfId="44551"/>
    <cellStyle name="Normal 2 3 3 5 2 2 4 2 2 3" xfId="32349"/>
    <cellStyle name="Normal 2 3 3 5 2 2 4 2 3" xfId="17499"/>
    <cellStyle name="Normal 2 3 3 5 2 2 4 2 3 2" xfId="41796"/>
    <cellStyle name="Normal 2 3 3 5 2 2 4 2 4" xfId="29594"/>
    <cellStyle name="Normal 2 3 3 5 2 2 4 3" xfId="6887"/>
    <cellStyle name="Normal 2 3 3 5 2 2 4 3 2" xfId="8053"/>
    <cellStyle name="Normal 2 3 3 5 2 2 4 3 2 2" xfId="20255"/>
    <cellStyle name="Normal 2 3 3 5 2 2 4 3 2 2 2" xfId="44552"/>
    <cellStyle name="Normal 2 3 3 5 2 2 4 3 2 3" xfId="32350"/>
    <cellStyle name="Normal 2 3 3 5 2 2 4 3 3" xfId="19089"/>
    <cellStyle name="Normal 2 3 3 5 2 2 4 3 3 2" xfId="43386"/>
    <cellStyle name="Normal 2 3 3 5 2 2 4 3 4" xfId="31184"/>
    <cellStyle name="Normal 2 3 3 5 2 2 4 4" xfId="8051"/>
    <cellStyle name="Normal 2 3 3 5 2 2 4 4 2" xfId="20253"/>
    <cellStyle name="Normal 2 3 3 5 2 2 4 4 2 2" xfId="44550"/>
    <cellStyle name="Normal 2 3 3 5 2 2 4 4 3" xfId="32348"/>
    <cellStyle name="Normal 2 3 3 5 2 2 4 5" xfId="15271"/>
    <cellStyle name="Normal 2 3 3 5 2 2 4 5 2" xfId="39568"/>
    <cellStyle name="Normal 2 3 3 5 2 2 4 6" xfId="27259"/>
    <cellStyle name="Normal 2 3 3 5 2 2 5" xfId="8032"/>
    <cellStyle name="Normal 2 3 3 5 2 2 5 2" xfId="20234"/>
    <cellStyle name="Normal 2 3 3 5 2 2 5 2 2" xfId="44531"/>
    <cellStyle name="Normal 2 3 3 5 2 2 5 3" xfId="32329"/>
    <cellStyle name="Normal 2 3 3 5 2 2 6" xfId="14099"/>
    <cellStyle name="Normal 2 3 3 5 2 2 6 2" xfId="26087"/>
    <cellStyle name="Normal 2 3 3 5 2 2 6 2 2" xfId="50384"/>
    <cellStyle name="Normal 2 3 3 5 2 2 6 3" xfId="38396"/>
    <cellStyle name="Normal 2 3 3 5 2 2 7" xfId="51541"/>
    <cellStyle name="Normal 2 3 3 5 2 2 8" xfId="52203"/>
    <cellStyle name="Normal 2 3 3 5 2 3" xfId="725"/>
    <cellStyle name="Normal 2 3 3 5 2 3 2" xfId="972"/>
    <cellStyle name="Normal 2 3 3 5 2 3 2 2" xfId="2465"/>
    <cellStyle name="Normal 2 3 3 5 2 3 2 2 10" xfId="52985"/>
    <cellStyle name="Normal 2 3 3 5 2 3 2 2 2" xfId="3631"/>
    <cellStyle name="Normal 2 3 3 5 2 3 2 2 2 2" xfId="5972"/>
    <cellStyle name="Normal 2 3 3 5 2 3 2 2 2 2 2" xfId="8058"/>
    <cellStyle name="Normal 2 3 3 5 2 3 2 2 2 2 2 2" xfId="20260"/>
    <cellStyle name="Normal 2 3 3 5 2 3 2 2 2 2 2 2 2" xfId="44557"/>
    <cellStyle name="Normal 2 3 3 5 2 3 2 2 2 2 2 3" xfId="32355"/>
    <cellStyle name="Normal 2 3 3 5 2 3 2 2 2 2 3" xfId="18174"/>
    <cellStyle name="Normal 2 3 3 5 2 3 2 2 2 2 3 2" xfId="42471"/>
    <cellStyle name="Normal 2 3 3 5 2 3 2 2 2 2 4" xfId="30269"/>
    <cellStyle name="Normal 2 3 3 5 2 3 2 2 2 3" xfId="7669"/>
    <cellStyle name="Normal 2 3 3 5 2 3 2 2 2 3 2" xfId="8059"/>
    <cellStyle name="Normal 2 3 3 5 2 3 2 2 2 3 2 2" xfId="20261"/>
    <cellStyle name="Normal 2 3 3 5 2 3 2 2 2 3 2 2 2" xfId="44558"/>
    <cellStyle name="Normal 2 3 3 5 2 3 2 2 2 3 2 3" xfId="32356"/>
    <cellStyle name="Normal 2 3 3 5 2 3 2 2 2 3 3" xfId="19871"/>
    <cellStyle name="Normal 2 3 3 5 2 3 2 2 2 3 3 2" xfId="44168"/>
    <cellStyle name="Normal 2 3 3 5 2 3 2 2 2 3 4" xfId="31966"/>
    <cellStyle name="Normal 2 3 3 5 2 3 2 2 2 4" xfId="8057"/>
    <cellStyle name="Normal 2 3 3 5 2 3 2 2 2 4 2" xfId="20259"/>
    <cellStyle name="Normal 2 3 3 5 2 3 2 2 2 4 2 2" xfId="44556"/>
    <cellStyle name="Normal 2 3 3 5 2 3 2 2 2 4 3" xfId="32354"/>
    <cellStyle name="Normal 2 3 3 5 2 3 2 2 2 5" xfId="15946"/>
    <cellStyle name="Normal 2 3 3 5 2 3 2 2 2 5 2" xfId="40243"/>
    <cellStyle name="Normal 2 3 3 5 2 3 2 2 2 6" xfId="27934"/>
    <cellStyle name="Normal 2 3 3 5 2 3 2 2 3" xfId="4163"/>
    <cellStyle name="Normal 2 3 3 5 2 3 2 2 3 2" xfId="8060"/>
    <cellStyle name="Normal 2 3 3 5 2 3 2 2 3 2 2" xfId="20262"/>
    <cellStyle name="Normal 2 3 3 5 2 3 2 2 3 2 2 2" xfId="44559"/>
    <cellStyle name="Normal 2 3 3 5 2 3 2 2 3 2 3" xfId="32357"/>
    <cellStyle name="Normal 2 3 3 5 2 3 2 2 3 3" xfId="16474"/>
    <cellStyle name="Normal 2 3 3 5 2 3 2 2 3 3 2" xfId="40771"/>
    <cellStyle name="Normal 2 3 3 5 2 3 2 2 3 4" xfId="28462"/>
    <cellStyle name="Normal 2 3 3 5 2 3 2 2 4" xfId="4803"/>
    <cellStyle name="Normal 2 3 3 5 2 3 2 2 4 2" xfId="8061"/>
    <cellStyle name="Normal 2 3 3 5 2 3 2 2 4 2 2" xfId="20263"/>
    <cellStyle name="Normal 2 3 3 5 2 3 2 2 4 2 2 2" xfId="44560"/>
    <cellStyle name="Normal 2 3 3 5 2 3 2 2 4 2 3" xfId="32358"/>
    <cellStyle name="Normal 2 3 3 5 2 3 2 2 4 3" xfId="17005"/>
    <cellStyle name="Normal 2 3 3 5 2 3 2 2 4 3 2" xfId="41302"/>
    <cellStyle name="Normal 2 3 3 5 2 3 2 2 4 4" xfId="29100"/>
    <cellStyle name="Normal 2 3 3 5 2 3 2 2 5" xfId="6500"/>
    <cellStyle name="Normal 2 3 3 5 2 3 2 2 5 2" xfId="8062"/>
    <cellStyle name="Normal 2 3 3 5 2 3 2 2 5 2 2" xfId="20264"/>
    <cellStyle name="Normal 2 3 3 5 2 3 2 2 5 2 2 2" xfId="44561"/>
    <cellStyle name="Normal 2 3 3 5 2 3 2 2 5 2 3" xfId="32359"/>
    <cellStyle name="Normal 2 3 3 5 2 3 2 2 5 3" xfId="18702"/>
    <cellStyle name="Normal 2 3 3 5 2 3 2 2 5 3 2" xfId="42999"/>
    <cellStyle name="Normal 2 3 3 5 2 3 2 2 5 4" xfId="30797"/>
    <cellStyle name="Normal 2 3 3 5 2 3 2 2 6" xfId="8056"/>
    <cellStyle name="Normal 2 3 3 5 2 3 2 2 6 2" xfId="20258"/>
    <cellStyle name="Normal 2 3 3 5 2 3 2 2 6 2 2" xfId="44555"/>
    <cellStyle name="Normal 2 3 3 5 2 3 2 2 6 3" xfId="32353"/>
    <cellStyle name="Normal 2 3 3 5 2 3 2 2 7" xfId="14777"/>
    <cellStyle name="Normal 2 3 3 5 2 3 2 2 7 2" xfId="39074"/>
    <cellStyle name="Normal 2 3 3 5 2 3 2 2 8" xfId="26765"/>
    <cellStyle name="Normal 2 3 3 5 2 3 2 2 9" xfId="51173"/>
    <cellStyle name="Normal 2 3 3 5 2 3 2 3" xfId="2993"/>
    <cellStyle name="Normal 2 3 3 5 2 3 2 3 2" xfId="5441"/>
    <cellStyle name="Normal 2 3 3 5 2 3 2 3 2 2" xfId="8064"/>
    <cellStyle name="Normal 2 3 3 5 2 3 2 3 2 2 2" xfId="20266"/>
    <cellStyle name="Normal 2 3 3 5 2 3 2 3 2 2 2 2" xfId="44563"/>
    <cellStyle name="Normal 2 3 3 5 2 3 2 3 2 2 3" xfId="32361"/>
    <cellStyle name="Normal 2 3 3 5 2 3 2 3 2 3" xfId="17643"/>
    <cellStyle name="Normal 2 3 3 5 2 3 2 3 2 3 2" xfId="41940"/>
    <cellStyle name="Normal 2 3 3 5 2 3 2 3 2 4" xfId="29738"/>
    <cellStyle name="Normal 2 3 3 5 2 3 2 3 3" xfId="7031"/>
    <cellStyle name="Normal 2 3 3 5 2 3 2 3 3 2" xfId="8065"/>
    <cellStyle name="Normal 2 3 3 5 2 3 2 3 3 2 2" xfId="20267"/>
    <cellStyle name="Normal 2 3 3 5 2 3 2 3 3 2 2 2" xfId="44564"/>
    <cellStyle name="Normal 2 3 3 5 2 3 2 3 3 2 3" xfId="32362"/>
    <cellStyle name="Normal 2 3 3 5 2 3 2 3 3 3" xfId="19233"/>
    <cellStyle name="Normal 2 3 3 5 2 3 2 3 3 3 2" xfId="43530"/>
    <cellStyle name="Normal 2 3 3 5 2 3 2 3 3 4" xfId="31328"/>
    <cellStyle name="Normal 2 3 3 5 2 3 2 3 4" xfId="8063"/>
    <cellStyle name="Normal 2 3 3 5 2 3 2 3 4 2" xfId="20265"/>
    <cellStyle name="Normal 2 3 3 5 2 3 2 3 4 2 2" xfId="44562"/>
    <cellStyle name="Normal 2 3 3 5 2 3 2 3 4 3" xfId="32360"/>
    <cellStyle name="Normal 2 3 3 5 2 3 2 3 5" xfId="15415"/>
    <cellStyle name="Normal 2 3 3 5 2 3 2 3 5 2" xfId="39712"/>
    <cellStyle name="Normal 2 3 3 5 2 3 2 3 6" xfId="27403"/>
    <cellStyle name="Normal 2 3 3 5 2 3 2 4" xfId="8055"/>
    <cellStyle name="Normal 2 3 3 5 2 3 2 4 2" xfId="20257"/>
    <cellStyle name="Normal 2 3 3 5 2 3 2 4 2 2" xfId="44554"/>
    <cellStyle name="Normal 2 3 3 5 2 3 2 4 3" xfId="32352"/>
    <cellStyle name="Normal 2 3 3 5 2 3 2 5" xfId="14243"/>
    <cellStyle name="Normal 2 3 3 5 2 3 2 5 2" xfId="26231"/>
    <cellStyle name="Normal 2 3 3 5 2 3 2 5 2 2" xfId="50528"/>
    <cellStyle name="Normal 2 3 3 5 2 3 2 5 3" xfId="38540"/>
    <cellStyle name="Normal 2 3 3 5 2 3 2 6" xfId="51515"/>
    <cellStyle name="Normal 2 3 3 5 2 3 2 7" xfId="52347"/>
    <cellStyle name="Normal 2 3 3 5 2 3 3" xfId="2225"/>
    <cellStyle name="Normal 2 3 3 5 2 3 3 10" xfId="52745"/>
    <cellStyle name="Normal 2 3 3 5 2 3 3 2" xfId="3391"/>
    <cellStyle name="Normal 2 3 3 5 2 3 3 2 2" xfId="5732"/>
    <cellStyle name="Normal 2 3 3 5 2 3 3 2 2 2" xfId="8068"/>
    <cellStyle name="Normal 2 3 3 5 2 3 3 2 2 2 2" xfId="20270"/>
    <cellStyle name="Normal 2 3 3 5 2 3 3 2 2 2 2 2" xfId="44567"/>
    <cellStyle name="Normal 2 3 3 5 2 3 3 2 2 2 3" xfId="32365"/>
    <cellStyle name="Normal 2 3 3 5 2 3 3 2 2 3" xfId="17934"/>
    <cellStyle name="Normal 2 3 3 5 2 3 3 2 2 3 2" xfId="42231"/>
    <cellStyle name="Normal 2 3 3 5 2 3 3 2 2 4" xfId="30029"/>
    <cellStyle name="Normal 2 3 3 5 2 3 3 2 3" xfId="7429"/>
    <cellStyle name="Normal 2 3 3 5 2 3 3 2 3 2" xfId="8069"/>
    <cellStyle name="Normal 2 3 3 5 2 3 3 2 3 2 2" xfId="20271"/>
    <cellStyle name="Normal 2 3 3 5 2 3 3 2 3 2 2 2" xfId="44568"/>
    <cellStyle name="Normal 2 3 3 5 2 3 3 2 3 2 3" xfId="32366"/>
    <cellStyle name="Normal 2 3 3 5 2 3 3 2 3 3" xfId="19631"/>
    <cellStyle name="Normal 2 3 3 5 2 3 3 2 3 3 2" xfId="43928"/>
    <cellStyle name="Normal 2 3 3 5 2 3 3 2 3 4" xfId="31726"/>
    <cellStyle name="Normal 2 3 3 5 2 3 3 2 4" xfId="8067"/>
    <cellStyle name="Normal 2 3 3 5 2 3 3 2 4 2" xfId="20269"/>
    <cellStyle name="Normal 2 3 3 5 2 3 3 2 4 2 2" xfId="44566"/>
    <cellStyle name="Normal 2 3 3 5 2 3 3 2 4 3" xfId="32364"/>
    <cellStyle name="Normal 2 3 3 5 2 3 3 2 5" xfId="15706"/>
    <cellStyle name="Normal 2 3 3 5 2 3 3 2 5 2" xfId="40003"/>
    <cellStyle name="Normal 2 3 3 5 2 3 3 2 6" xfId="27694"/>
    <cellStyle name="Normal 2 3 3 5 2 3 3 3" xfId="3923"/>
    <cellStyle name="Normal 2 3 3 5 2 3 3 3 2" xfId="8070"/>
    <cellStyle name="Normal 2 3 3 5 2 3 3 3 2 2" xfId="20272"/>
    <cellStyle name="Normal 2 3 3 5 2 3 3 3 2 2 2" xfId="44569"/>
    <cellStyle name="Normal 2 3 3 5 2 3 3 3 2 3" xfId="32367"/>
    <cellStyle name="Normal 2 3 3 5 2 3 3 3 3" xfId="16234"/>
    <cellStyle name="Normal 2 3 3 5 2 3 3 3 3 2" xfId="40531"/>
    <cellStyle name="Normal 2 3 3 5 2 3 3 3 4" xfId="28222"/>
    <cellStyle name="Normal 2 3 3 5 2 3 3 4" xfId="4563"/>
    <cellStyle name="Normal 2 3 3 5 2 3 3 4 2" xfId="8071"/>
    <cellStyle name="Normal 2 3 3 5 2 3 3 4 2 2" xfId="20273"/>
    <cellStyle name="Normal 2 3 3 5 2 3 3 4 2 2 2" xfId="44570"/>
    <cellStyle name="Normal 2 3 3 5 2 3 3 4 2 3" xfId="32368"/>
    <cellStyle name="Normal 2 3 3 5 2 3 3 4 3" xfId="16765"/>
    <cellStyle name="Normal 2 3 3 5 2 3 3 4 3 2" xfId="41062"/>
    <cellStyle name="Normal 2 3 3 5 2 3 3 4 4" xfId="28860"/>
    <cellStyle name="Normal 2 3 3 5 2 3 3 5" xfId="6260"/>
    <cellStyle name="Normal 2 3 3 5 2 3 3 5 2" xfId="8072"/>
    <cellStyle name="Normal 2 3 3 5 2 3 3 5 2 2" xfId="20274"/>
    <cellStyle name="Normal 2 3 3 5 2 3 3 5 2 2 2" xfId="44571"/>
    <cellStyle name="Normal 2 3 3 5 2 3 3 5 2 3" xfId="32369"/>
    <cellStyle name="Normal 2 3 3 5 2 3 3 5 3" xfId="18462"/>
    <cellStyle name="Normal 2 3 3 5 2 3 3 5 3 2" xfId="42759"/>
    <cellStyle name="Normal 2 3 3 5 2 3 3 5 4" xfId="30557"/>
    <cellStyle name="Normal 2 3 3 5 2 3 3 6" xfId="8066"/>
    <cellStyle name="Normal 2 3 3 5 2 3 3 6 2" xfId="20268"/>
    <cellStyle name="Normal 2 3 3 5 2 3 3 6 2 2" xfId="44565"/>
    <cellStyle name="Normal 2 3 3 5 2 3 3 6 3" xfId="32363"/>
    <cellStyle name="Normal 2 3 3 5 2 3 3 7" xfId="14537"/>
    <cellStyle name="Normal 2 3 3 5 2 3 3 7 2" xfId="38834"/>
    <cellStyle name="Normal 2 3 3 5 2 3 3 8" xfId="26525"/>
    <cellStyle name="Normal 2 3 3 5 2 3 3 9" xfId="50933"/>
    <cellStyle name="Normal 2 3 3 5 2 3 4" xfId="2753"/>
    <cellStyle name="Normal 2 3 3 5 2 3 4 2" xfId="5201"/>
    <cellStyle name="Normal 2 3 3 5 2 3 4 2 2" xfId="8074"/>
    <cellStyle name="Normal 2 3 3 5 2 3 4 2 2 2" xfId="20276"/>
    <cellStyle name="Normal 2 3 3 5 2 3 4 2 2 2 2" xfId="44573"/>
    <cellStyle name="Normal 2 3 3 5 2 3 4 2 2 3" xfId="32371"/>
    <cellStyle name="Normal 2 3 3 5 2 3 4 2 3" xfId="17403"/>
    <cellStyle name="Normal 2 3 3 5 2 3 4 2 3 2" xfId="41700"/>
    <cellStyle name="Normal 2 3 3 5 2 3 4 2 4" xfId="29498"/>
    <cellStyle name="Normal 2 3 3 5 2 3 4 3" xfId="6791"/>
    <cellStyle name="Normal 2 3 3 5 2 3 4 3 2" xfId="8075"/>
    <cellStyle name="Normal 2 3 3 5 2 3 4 3 2 2" xfId="20277"/>
    <cellStyle name="Normal 2 3 3 5 2 3 4 3 2 2 2" xfId="44574"/>
    <cellStyle name="Normal 2 3 3 5 2 3 4 3 2 3" xfId="32372"/>
    <cellStyle name="Normal 2 3 3 5 2 3 4 3 3" xfId="18993"/>
    <cellStyle name="Normal 2 3 3 5 2 3 4 3 3 2" xfId="43290"/>
    <cellStyle name="Normal 2 3 3 5 2 3 4 3 4" xfId="31088"/>
    <cellStyle name="Normal 2 3 3 5 2 3 4 4" xfId="8073"/>
    <cellStyle name="Normal 2 3 3 5 2 3 4 4 2" xfId="20275"/>
    <cellStyle name="Normal 2 3 3 5 2 3 4 4 2 2" xfId="44572"/>
    <cellStyle name="Normal 2 3 3 5 2 3 4 4 3" xfId="32370"/>
    <cellStyle name="Normal 2 3 3 5 2 3 4 5" xfId="15175"/>
    <cellStyle name="Normal 2 3 3 5 2 3 4 5 2" xfId="39472"/>
    <cellStyle name="Normal 2 3 3 5 2 3 4 6" xfId="27163"/>
    <cellStyle name="Normal 2 3 3 5 2 3 5" xfId="8054"/>
    <cellStyle name="Normal 2 3 3 5 2 3 5 2" xfId="20256"/>
    <cellStyle name="Normal 2 3 3 5 2 3 5 2 2" xfId="44553"/>
    <cellStyle name="Normal 2 3 3 5 2 3 5 3" xfId="32351"/>
    <cellStyle name="Normal 2 3 3 5 2 3 6" xfId="14003"/>
    <cellStyle name="Normal 2 3 3 5 2 3 6 2" xfId="25991"/>
    <cellStyle name="Normal 2 3 3 5 2 3 6 2 2" xfId="50288"/>
    <cellStyle name="Normal 2 3 3 5 2 3 6 3" xfId="38300"/>
    <cellStyle name="Normal 2 3 3 5 2 3 7" xfId="51666"/>
    <cellStyle name="Normal 2 3 3 5 2 3 8" xfId="52107"/>
    <cellStyle name="Normal 2 3 3 5 2 4" xfId="900"/>
    <cellStyle name="Normal 2 3 3 5 2 4 2" xfId="2393"/>
    <cellStyle name="Normal 2 3 3 5 2 4 2 10" xfId="52913"/>
    <cellStyle name="Normal 2 3 3 5 2 4 2 2" xfId="3559"/>
    <cellStyle name="Normal 2 3 3 5 2 4 2 2 2" xfId="5900"/>
    <cellStyle name="Normal 2 3 3 5 2 4 2 2 2 2" xfId="8079"/>
    <cellStyle name="Normal 2 3 3 5 2 4 2 2 2 2 2" xfId="20281"/>
    <cellStyle name="Normal 2 3 3 5 2 4 2 2 2 2 2 2" xfId="44578"/>
    <cellStyle name="Normal 2 3 3 5 2 4 2 2 2 2 3" xfId="32376"/>
    <cellStyle name="Normal 2 3 3 5 2 4 2 2 2 3" xfId="18102"/>
    <cellStyle name="Normal 2 3 3 5 2 4 2 2 2 3 2" xfId="42399"/>
    <cellStyle name="Normal 2 3 3 5 2 4 2 2 2 4" xfId="30197"/>
    <cellStyle name="Normal 2 3 3 5 2 4 2 2 3" xfId="7597"/>
    <cellStyle name="Normal 2 3 3 5 2 4 2 2 3 2" xfId="8080"/>
    <cellStyle name="Normal 2 3 3 5 2 4 2 2 3 2 2" xfId="20282"/>
    <cellStyle name="Normal 2 3 3 5 2 4 2 2 3 2 2 2" xfId="44579"/>
    <cellStyle name="Normal 2 3 3 5 2 4 2 2 3 2 3" xfId="32377"/>
    <cellStyle name="Normal 2 3 3 5 2 4 2 2 3 3" xfId="19799"/>
    <cellStyle name="Normal 2 3 3 5 2 4 2 2 3 3 2" xfId="44096"/>
    <cellStyle name="Normal 2 3 3 5 2 4 2 2 3 4" xfId="31894"/>
    <cellStyle name="Normal 2 3 3 5 2 4 2 2 4" xfId="8078"/>
    <cellStyle name="Normal 2 3 3 5 2 4 2 2 4 2" xfId="20280"/>
    <cellStyle name="Normal 2 3 3 5 2 4 2 2 4 2 2" xfId="44577"/>
    <cellStyle name="Normal 2 3 3 5 2 4 2 2 4 3" xfId="32375"/>
    <cellStyle name="Normal 2 3 3 5 2 4 2 2 5" xfId="15874"/>
    <cellStyle name="Normal 2 3 3 5 2 4 2 2 5 2" xfId="40171"/>
    <cellStyle name="Normal 2 3 3 5 2 4 2 2 6" xfId="27862"/>
    <cellStyle name="Normal 2 3 3 5 2 4 2 3" xfId="4091"/>
    <cellStyle name="Normal 2 3 3 5 2 4 2 3 2" xfId="8081"/>
    <cellStyle name="Normal 2 3 3 5 2 4 2 3 2 2" xfId="20283"/>
    <cellStyle name="Normal 2 3 3 5 2 4 2 3 2 2 2" xfId="44580"/>
    <cellStyle name="Normal 2 3 3 5 2 4 2 3 2 3" xfId="32378"/>
    <cellStyle name="Normal 2 3 3 5 2 4 2 3 3" xfId="16402"/>
    <cellStyle name="Normal 2 3 3 5 2 4 2 3 3 2" xfId="40699"/>
    <cellStyle name="Normal 2 3 3 5 2 4 2 3 4" xfId="28390"/>
    <cellStyle name="Normal 2 3 3 5 2 4 2 4" xfId="4731"/>
    <cellStyle name="Normal 2 3 3 5 2 4 2 4 2" xfId="8082"/>
    <cellStyle name="Normal 2 3 3 5 2 4 2 4 2 2" xfId="20284"/>
    <cellStyle name="Normal 2 3 3 5 2 4 2 4 2 2 2" xfId="44581"/>
    <cellStyle name="Normal 2 3 3 5 2 4 2 4 2 3" xfId="32379"/>
    <cellStyle name="Normal 2 3 3 5 2 4 2 4 3" xfId="16933"/>
    <cellStyle name="Normal 2 3 3 5 2 4 2 4 3 2" xfId="41230"/>
    <cellStyle name="Normal 2 3 3 5 2 4 2 4 4" xfId="29028"/>
    <cellStyle name="Normal 2 3 3 5 2 4 2 5" xfId="6428"/>
    <cellStyle name="Normal 2 3 3 5 2 4 2 5 2" xfId="8083"/>
    <cellStyle name="Normal 2 3 3 5 2 4 2 5 2 2" xfId="20285"/>
    <cellStyle name="Normal 2 3 3 5 2 4 2 5 2 2 2" xfId="44582"/>
    <cellStyle name="Normal 2 3 3 5 2 4 2 5 2 3" xfId="32380"/>
    <cellStyle name="Normal 2 3 3 5 2 4 2 5 3" xfId="18630"/>
    <cellStyle name="Normal 2 3 3 5 2 4 2 5 3 2" xfId="42927"/>
    <cellStyle name="Normal 2 3 3 5 2 4 2 5 4" xfId="30725"/>
    <cellStyle name="Normal 2 3 3 5 2 4 2 6" xfId="8077"/>
    <cellStyle name="Normal 2 3 3 5 2 4 2 6 2" xfId="20279"/>
    <cellStyle name="Normal 2 3 3 5 2 4 2 6 2 2" xfId="44576"/>
    <cellStyle name="Normal 2 3 3 5 2 4 2 6 3" xfId="32374"/>
    <cellStyle name="Normal 2 3 3 5 2 4 2 7" xfId="14705"/>
    <cellStyle name="Normal 2 3 3 5 2 4 2 7 2" xfId="39002"/>
    <cellStyle name="Normal 2 3 3 5 2 4 2 8" xfId="26693"/>
    <cellStyle name="Normal 2 3 3 5 2 4 2 9" xfId="51101"/>
    <cellStyle name="Normal 2 3 3 5 2 4 3" xfId="2921"/>
    <cellStyle name="Normal 2 3 3 5 2 4 3 2" xfId="5369"/>
    <cellStyle name="Normal 2 3 3 5 2 4 3 2 2" xfId="8085"/>
    <cellStyle name="Normal 2 3 3 5 2 4 3 2 2 2" xfId="20287"/>
    <cellStyle name="Normal 2 3 3 5 2 4 3 2 2 2 2" xfId="44584"/>
    <cellStyle name="Normal 2 3 3 5 2 4 3 2 2 3" xfId="32382"/>
    <cellStyle name="Normal 2 3 3 5 2 4 3 2 3" xfId="17571"/>
    <cellStyle name="Normal 2 3 3 5 2 4 3 2 3 2" xfId="41868"/>
    <cellStyle name="Normal 2 3 3 5 2 4 3 2 4" xfId="29666"/>
    <cellStyle name="Normal 2 3 3 5 2 4 3 3" xfId="6959"/>
    <cellStyle name="Normal 2 3 3 5 2 4 3 3 2" xfId="8086"/>
    <cellStyle name="Normal 2 3 3 5 2 4 3 3 2 2" xfId="20288"/>
    <cellStyle name="Normal 2 3 3 5 2 4 3 3 2 2 2" xfId="44585"/>
    <cellStyle name="Normal 2 3 3 5 2 4 3 3 2 3" xfId="32383"/>
    <cellStyle name="Normal 2 3 3 5 2 4 3 3 3" xfId="19161"/>
    <cellStyle name="Normal 2 3 3 5 2 4 3 3 3 2" xfId="43458"/>
    <cellStyle name="Normal 2 3 3 5 2 4 3 3 4" xfId="31256"/>
    <cellStyle name="Normal 2 3 3 5 2 4 3 4" xfId="8084"/>
    <cellStyle name="Normal 2 3 3 5 2 4 3 4 2" xfId="20286"/>
    <cellStyle name="Normal 2 3 3 5 2 4 3 4 2 2" xfId="44583"/>
    <cellStyle name="Normal 2 3 3 5 2 4 3 4 3" xfId="32381"/>
    <cellStyle name="Normal 2 3 3 5 2 4 3 5" xfId="15343"/>
    <cellStyle name="Normal 2 3 3 5 2 4 3 5 2" xfId="39640"/>
    <cellStyle name="Normal 2 3 3 5 2 4 3 6" xfId="27331"/>
    <cellStyle name="Normal 2 3 3 5 2 4 4" xfId="8076"/>
    <cellStyle name="Normal 2 3 3 5 2 4 4 2" xfId="20278"/>
    <cellStyle name="Normal 2 3 3 5 2 4 4 2 2" xfId="44575"/>
    <cellStyle name="Normal 2 3 3 5 2 4 4 3" xfId="32373"/>
    <cellStyle name="Normal 2 3 3 5 2 4 5" xfId="14171"/>
    <cellStyle name="Normal 2 3 3 5 2 4 5 2" xfId="26159"/>
    <cellStyle name="Normal 2 3 3 5 2 4 5 2 2" xfId="50456"/>
    <cellStyle name="Normal 2 3 3 5 2 4 5 3" xfId="38468"/>
    <cellStyle name="Normal 2 3 3 5 2 4 6" xfId="51723"/>
    <cellStyle name="Normal 2 3 3 5 2 4 7" xfId="52275"/>
    <cellStyle name="Normal 2 3 3 5 2 5" xfId="2129"/>
    <cellStyle name="Normal 2 3 3 5 2 5 10" xfId="52649"/>
    <cellStyle name="Normal 2 3 3 5 2 5 2" xfId="3295"/>
    <cellStyle name="Normal 2 3 3 5 2 5 2 2" xfId="5636"/>
    <cellStyle name="Normal 2 3 3 5 2 5 2 2 2" xfId="8089"/>
    <cellStyle name="Normal 2 3 3 5 2 5 2 2 2 2" xfId="20291"/>
    <cellStyle name="Normal 2 3 3 5 2 5 2 2 2 2 2" xfId="44588"/>
    <cellStyle name="Normal 2 3 3 5 2 5 2 2 2 3" xfId="32386"/>
    <cellStyle name="Normal 2 3 3 5 2 5 2 2 3" xfId="17838"/>
    <cellStyle name="Normal 2 3 3 5 2 5 2 2 3 2" xfId="42135"/>
    <cellStyle name="Normal 2 3 3 5 2 5 2 2 4" xfId="29933"/>
    <cellStyle name="Normal 2 3 3 5 2 5 2 3" xfId="7333"/>
    <cellStyle name="Normal 2 3 3 5 2 5 2 3 2" xfId="8090"/>
    <cellStyle name="Normal 2 3 3 5 2 5 2 3 2 2" xfId="20292"/>
    <cellStyle name="Normal 2 3 3 5 2 5 2 3 2 2 2" xfId="44589"/>
    <cellStyle name="Normal 2 3 3 5 2 5 2 3 2 3" xfId="32387"/>
    <cellStyle name="Normal 2 3 3 5 2 5 2 3 3" xfId="19535"/>
    <cellStyle name="Normal 2 3 3 5 2 5 2 3 3 2" xfId="43832"/>
    <cellStyle name="Normal 2 3 3 5 2 5 2 3 4" xfId="31630"/>
    <cellStyle name="Normal 2 3 3 5 2 5 2 4" xfId="8088"/>
    <cellStyle name="Normal 2 3 3 5 2 5 2 4 2" xfId="20290"/>
    <cellStyle name="Normal 2 3 3 5 2 5 2 4 2 2" xfId="44587"/>
    <cellStyle name="Normal 2 3 3 5 2 5 2 4 3" xfId="32385"/>
    <cellStyle name="Normal 2 3 3 5 2 5 2 5" xfId="15610"/>
    <cellStyle name="Normal 2 3 3 5 2 5 2 5 2" xfId="39907"/>
    <cellStyle name="Normal 2 3 3 5 2 5 2 6" xfId="27598"/>
    <cellStyle name="Normal 2 3 3 5 2 5 3" xfId="3827"/>
    <cellStyle name="Normal 2 3 3 5 2 5 3 2" xfId="8091"/>
    <cellStyle name="Normal 2 3 3 5 2 5 3 2 2" xfId="20293"/>
    <cellStyle name="Normal 2 3 3 5 2 5 3 2 2 2" xfId="44590"/>
    <cellStyle name="Normal 2 3 3 5 2 5 3 2 3" xfId="32388"/>
    <cellStyle name="Normal 2 3 3 5 2 5 3 3" xfId="16138"/>
    <cellStyle name="Normal 2 3 3 5 2 5 3 3 2" xfId="40435"/>
    <cellStyle name="Normal 2 3 3 5 2 5 3 4" xfId="28126"/>
    <cellStyle name="Normal 2 3 3 5 2 5 4" xfId="4467"/>
    <cellStyle name="Normal 2 3 3 5 2 5 4 2" xfId="8092"/>
    <cellStyle name="Normal 2 3 3 5 2 5 4 2 2" xfId="20294"/>
    <cellStyle name="Normal 2 3 3 5 2 5 4 2 2 2" xfId="44591"/>
    <cellStyle name="Normal 2 3 3 5 2 5 4 2 3" xfId="32389"/>
    <cellStyle name="Normal 2 3 3 5 2 5 4 3" xfId="16669"/>
    <cellStyle name="Normal 2 3 3 5 2 5 4 3 2" xfId="40966"/>
    <cellStyle name="Normal 2 3 3 5 2 5 4 4" xfId="28764"/>
    <cellStyle name="Normal 2 3 3 5 2 5 5" xfId="6164"/>
    <cellStyle name="Normal 2 3 3 5 2 5 5 2" xfId="8093"/>
    <cellStyle name="Normal 2 3 3 5 2 5 5 2 2" xfId="20295"/>
    <cellStyle name="Normal 2 3 3 5 2 5 5 2 2 2" xfId="44592"/>
    <cellStyle name="Normal 2 3 3 5 2 5 5 2 3" xfId="32390"/>
    <cellStyle name="Normal 2 3 3 5 2 5 5 3" xfId="18366"/>
    <cellStyle name="Normal 2 3 3 5 2 5 5 3 2" xfId="42663"/>
    <cellStyle name="Normal 2 3 3 5 2 5 5 4" xfId="30461"/>
    <cellStyle name="Normal 2 3 3 5 2 5 6" xfId="8087"/>
    <cellStyle name="Normal 2 3 3 5 2 5 6 2" xfId="20289"/>
    <cellStyle name="Normal 2 3 3 5 2 5 6 2 2" xfId="44586"/>
    <cellStyle name="Normal 2 3 3 5 2 5 6 3" xfId="32384"/>
    <cellStyle name="Normal 2 3 3 5 2 5 7" xfId="14441"/>
    <cellStyle name="Normal 2 3 3 5 2 5 7 2" xfId="38738"/>
    <cellStyle name="Normal 2 3 3 5 2 5 8" xfId="26429"/>
    <cellStyle name="Normal 2 3 3 5 2 5 9" xfId="50837"/>
    <cellStyle name="Normal 2 3 3 5 2 6" xfId="2657"/>
    <cellStyle name="Normal 2 3 3 5 2 6 2" xfId="5105"/>
    <cellStyle name="Normal 2 3 3 5 2 6 2 2" xfId="8095"/>
    <cellStyle name="Normal 2 3 3 5 2 6 2 2 2" xfId="20297"/>
    <cellStyle name="Normal 2 3 3 5 2 6 2 2 2 2" xfId="44594"/>
    <cellStyle name="Normal 2 3 3 5 2 6 2 2 3" xfId="32392"/>
    <cellStyle name="Normal 2 3 3 5 2 6 2 3" xfId="17307"/>
    <cellStyle name="Normal 2 3 3 5 2 6 2 3 2" xfId="41604"/>
    <cellStyle name="Normal 2 3 3 5 2 6 2 4" xfId="29402"/>
    <cellStyle name="Normal 2 3 3 5 2 6 3" xfId="6695"/>
    <cellStyle name="Normal 2 3 3 5 2 6 3 2" xfId="8096"/>
    <cellStyle name="Normal 2 3 3 5 2 6 3 2 2" xfId="20298"/>
    <cellStyle name="Normal 2 3 3 5 2 6 3 2 2 2" xfId="44595"/>
    <cellStyle name="Normal 2 3 3 5 2 6 3 2 3" xfId="32393"/>
    <cellStyle name="Normal 2 3 3 5 2 6 3 3" xfId="18897"/>
    <cellStyle name="Normal 2 3 3 5 2 6 3 3 2" xfId="43194"/>
    <cellStyle name="Normal 2 3 3 5 2 6 3 4" xfId="30992"/>
    <cellStyle name="Normal 2 3 3 5 2 6 4" xfId="8094"/>
    <cellStyle name="Normal 2 3 3 5 2 6 4 2" xfId="20296"/>
    <cellStyle name="Normal 2 3 3 5 2 6 4 2 2" xfId="44593"/>
    <cellStyle name="Normal 2 3 3 5 2 6 4 3" xfId="32391"/>
    <cellStyle name="Normal 2 3 3 5 2 6 5" xfId="15079"/>
    <cellStyle name="Normal 2 3 3 5 2 6 5 2" xfId="39376"/>
    <cellStyle name="Normal 2 3 3 5 2 6 6" xfId="27067"/>
    <cellStyle name="Normal 2 3 3 5 2 7" xfId="8031"/>
    <cellStyle name="Normal 2 3 3 5 2 7 2" xfId="20233"/>
    <cellStyle name="Normal 2 3 3 5 2 7 2 2" xfId="44530"/>
    <cellStyle name="Normal 2 3 3 5 2 7 3" xfId="32328"/>
    <cellStyle name="Normal 2 3 3 5 2 8" xfId="13907"/>
    <cellStyle name="Normal 2 3 3 5 2 8 2" xfId="25895"/>
    <cellStyle name="Normal 2 3 3 5 2 8 2 2" xfId="50192"/>
    <cellStyle name="Normal 2 3 3 5 2 8 3" xfId="38204"/>
    <cellStyle name="Normal 2 3 3 5 2 9" xfId="51891"/>
    <cellStyle name="Normal 2 3 3 5 3" xfId="775"/>
    <cellStyle name="Normal 2 3 3 5 3 2" xfId="1020"/>
    <cellStyle name="Normal 2 3 3 5 3 2 2" xfId="2513"/>
    <cellStyle name="Normal 2 3 3 5 3 2 2 10" xfId="53033"/>
    <cellStyle name="Normal 2 3 3 5 3 2 2 2" xfId="3679"/>
    <cellStyle name="Normal 2 3 3 5 3 2 2 2 2" xfId="6020"/>
    <cellStyle name="Normal 2 3 3 5 3 2 2 2 2 2" xfId="8101"/>
    <cellStyle name="Normal 2 3 3 5 3 2 2 2 2 2 2" xfId="20303"/>
    <cellStyle name="Normal 2 3 3 5 3 2 2 2 2 2 2 2" xfId="44600"/>
    <cellStyle name="Normal 2 3 3 5 3 2 2 2 2 2 3" xfId="32398"/>
    <cellStyle name="Normal 2 3 3 5 3 2 2 2 2 3" xfId="18222"/>
    <cellStyle name="Normal 2 3 3 5 3 2 2 2 2 3 2" xfId="42519"/>
    <cellStyle name="Normal 2 3 3 5 3 2 2 2 2 4" xfId="30317"/>
    <cellStyle name="Normal 2 3 3 5 3 2 2 2 3" xfId="7717"/>
    <cellStyle name="Normal 2 3 3 5 3 2 2 2 3 2" xfId="8102"/>
    <cellStyle name="Normal 2 3 3 5 3 2 2 2 3 2 2" xfId="20304"/>
    <cellStyle name="Normal 2 3 3 5 3 2 2 2 3 2 2 2" xfId="44601"/>
    <cellStyle name="Normal 2 3 3 5 3 2 2 2 3 2 3" xfId="32399"/>
    <cellStyle name="Normal 2 3 3 5 3 2 2 2 3 3" xfId="19919"/>
    <cellStyle name="Normal 2 3 3 5 3 2 2 2 3 3 2" xfId="44216"/>
    <cellStyle name="Normal 2 3 3 5 3 2 2 2 3 4" xfId="32014"/>
    <cellStyle name="Normal 2 3 3 5 3 2 2 2 4" xfId="8100"/>
    <cellStyle name="Normal 2 3 3 5 3 2 2 2 4 2" xfId="20302"/>
    <cellStyle name="Normal 2 3 3 5 3 2 2 2 4 2 2" xfId="44599"/>
    <cellStyle name="Normal 2 3 3 5 3 2 2 2 4 3" xfId="32397"/>
    <cellStyle name="Normal 2 3 3 5 3 2 2 2 5" xfId="15994"/>
    <cellStyle name="Normal 2 3 3 5 3 2 2 2 5 2" xfId="40291"/>
    <cellStyle name="Normal 2 3 3 5 3 2 2 2 6" xfId="27982"/>
    <cellStyle name="Normal 2 3 3 5 3 2 2 3" xfId="4211"/>
    <cellStyle name="Normal 2 3 3 5 3 2 2 3 2" xfId="8103"/>
    <cellStyle name="Normal 2 3 3 5 3 2 2 3 2 2" xfId="20305"/>
    <cellStyle name="Normal 2 3 3 5 3 2 2 3 2 2 2" xfId="44602"/>
    <cellStyle name="Normal 2 3 3 5 3 2 2 3 2 3" xfId="32400"/>
    <cellStyle name="Normal 2 3 3 5 3 2 2 3 3" xfId="16522"/>
    <cellStyle name="Normal 2 3 3 5 3 2 2 3 3 2" xfId="40819"/>
    <cellStyle name="Normal 2 3 3 5 3 2 2 3 4" xfId="28510"/>
    <cellStyle name="Normal 2 3 3 5 3 2 2 4" xfId="4851"/>
    <cellStyle name="Normal 2 3 3 5 3 2 2 4 2" xfId="8104"/>
    <cellStyle name="Normal 2 3 3 5 3 2 2 4 2 2" xfId="20306"/>
    <cellStyle name="Normal 2 3 3 5 3 2 2 4 2 2 2" xfId="44603"/>
    <cellStyle name="Normal 2 3 3 5 3 2 2 4 2 3" xfId="32401"/>
    <cellStyle name="Normal 2 3 3 5 3 2 2 4 3" xfId="17053"/>
    <cellStyle name="Normal 2 3 3 5 3 2 2 4 3 2" xfId="41350"/>
    <cellStyle name="Normal 2 3 3 5 3 2 2 4 4" xfId="29148"/>
    <cellStyle name="Normal 2 3 3 5 3 2 2 5" xfId="6548"/>
    <cellStyle name="Normal 2 3 3 5 3 2 2 5 2" xfId="8105"/>
    <cellStyle name="Normal 2 3 3 5 3 2 2 5 2 2" xfId="20307"/>
    <cellStyle name="Normal 2 3 3 5 3 2 2 5 2 2 2" xfId="44604"/>
    <cellStyle name="Normal 2 3 3 5 3 2 2 5 2 3" xfId="32402"/>
    <cellStyle name="Normal 2 3 3 5 3 2 2 5 3" xfId="18750"/>
    <cellStyle name="Normal 2 3 3 5 3 2 2 5 3 2" xfId="43047"/>
    <cellStyle name="Normal 2 3 3 5 3 2 2 5 4" xfId="30845"/>
    <cellStyle name="Normal 2 3 3 5 3 2 2 6" xfId="8099"/>
    <cellStyle name="Normal 2 3 3 5 3 2 2 6 2" xfId="20301"/>
    <cellStyle name="Normal 2 3 3 5 3 2 2 6 2 2" xfId="44598"/>
    <cellStyle name="Normal 2 3 3 5 3 2 2 6 3" xfId="32396"/>
    <cellStyle name="Normal 2 3 3 5 3 2 2 7" xfId="14825"/>
    <cellStyle name="Normal 2 3 3 5 3 2 2 7 2" xfId="39122"/>
    <cellStyle name="Normal 2 3 3 5 3 2 2 8" xfId="26813"/>
    <cellStyle name="Normal 2 3 3 5 3 2 2 9" xfId="51221"/>
    <cellStyle name="Normal 2 3 3 5 3 2 3" xfId="3041"/>
    <cellStyle name="Normal 2 3 3 5 3 2 3 2" xfId="5489"/>
    <cellStyle name="Normal 2 3 3 5 3 2 3 2 2" xfId="8107"/>
    <cellStyle name="Normal 2 3 3 5 3 2 3 2 2 2" xfId="20309"/>
    <cellStyle name="Normal 2 3 3 5 3 2 3 2 2 2 2" xfId="44606"/>
    <cellStyle name="Normal 2 3 3 5 3 2 3 2 2 3" xfId="32404"/>
    <cellStyle name="Normal 2 3 3 5 3 2 3 2 3" xfId="17691"/>
    <cellStyle name="Normal 2 3 3 5 3 2 3 2 3 2" xfId="41988"/>
    <cellStyle name="Normal 2 3 3 5 3 2 3 2 4" xfId="29786"/>
    <cellStyle name="Normal 2 3 3 5 3 2 3 3" xfId="7079"/>
    <cellStyle name="Normal 2 3 3 5 3 2 3 3 2" xfId="8108"/>
    <cellStyle name="Normal 2 3 3 5 3 2 3 3 2 2" xfId="20310"/>
    <cellStyle name="Normal 2 3 3 5 3 2 3 3 2 2 2" xfId="44607"/>
    <cellStyle name="Normal 2 3 3 5 3 2 3 3 2 3" xfId="32405"/>
    <cellStyle name="Normal 2 3 3 5 3 2 3 3 3" xfId="19281"/>
    <cellStyle name="Normal 2 3 3 5 3 2 3 3 3 2" xfId="43578"/>
    <cellStyle name="Normal 2 3 3 5 3 2 3 3 4" xfId="31376"/>
    <cellStyle name="Normal 2 3 3 5 3 2 3 4" xfId="8106"/>
    <cellStyle name="Normal 2 3 3 5 3 2 3 4 2" xfId="20308"/>
    <cellStyle name="Normal 2 3 3 5 3 2 3 4 2 2" xfId="44605"/>
    <cellStyle name="Normal 2 3 3 5 3 2 3 4 3" xfId="32403"/>
    <cellStyle name="Normal 2 3 3 5 3 2 3 5" xfId="15463"/>
    <cellStyle name="Normal 2 3 3 5 3 2 3 5 2" xfId="39760"/>
    <cellStyle name="Normal 2 3 3 5 3 2 3 6" xfId="27451"/>
    <cellStyle name="Normal 2 3 3 5 3 2 4" xfId="8098"/>
    <cellStyle name="Normal 2 3 3 5 3 2 4 2" xfId="20300"/>
    <cellStyle name="Normal 2 3 3 5 3 2 4 2 2" xfId="44597"/>
    <cellStyle name="Normal 2 3 3 5 3 2 4 3" xfId="32395"/>
    <cellStyle name="Normal 2 3 3 5 3 2 5" xfId="14291"/>
    <cellStyle name="Normal 2 3 3 5 3 2 5 2" xfId="26279"/>
    <cellStyle name="Normal 2 3 3 5 3 2 5 2 2" xfId="50576"/>
    <cellStyle name="Normal 2 3 3 5 3 2 5 3" xfId="38588"/>
    <cellStyle name="Normal 2 3 3 5 3 2 6" xfId="51676"/>
    <cellStyle name="Normal 2 3 3 5 3 2 7" xfId="52395"/>
    <cellStyle name="Normal 2 3 3 5 3 3" xfId="2273"/>
    <cellStyle name="Normal 2 3 3 5 3 3 10" xfId="52793"/>
    <cellStyle name="Normal 2 3 3 5 3 3 2" xfId="3439"/>
    <cellStyle name="Normal 2 3 3 5 3 3 2 2" xfId="5780"/>
    <cellStyle name="Normal 2 3 3 5 3 3 2 2 2" xfId="8111"/>
    <cellStyle name="Normal 2 3 3 5 3 3 2 2 2 2" xfId="20313"/>
    <cellStyle name="Normal 2 3 3 5 3 3 2 2 2 2 2" xfId="44610"/>
    <cellStyle name="Normal 2 3 3 5 3 3 2 2 2 3" xfId="32408"/>
    <cellStyle name="Normal 2 3 3 5 3 3 2 2 3" xfId="17982"/>
    <cellStyle name="Normal 2 3 3 5 3 3 2 2 3 2" xfId="42279"/>
    <cellStyle name="Normal 2 3 3 5 3 3 2 2 4" xfId="30077"/>
    <cellStyle name="Normal 2 3 3 5 3 3 2 3" xfId="7477"/>
    <cellStyle name="Normal 2 3 3 5 3 3 2 3 2" xfId="8112"/>
    <cellStyle name="Normal 2 3 3 5 3 3 2 3 2 2" xfId="20314"/>
    <cellStyle name="Normal 2 3 3 5 3 3 2 3 2 2 2" xfId="44611"/>
    <cellStyle name="Normal 2 3 3 5 3 3 2 3 2 3" xfId="32409"/>
    <cellStyle name="Normal 2 3 3 5 3 3 2 3 3" xfId="19679"/>
    <cellStyle name="Normal 2 3 3 5 3 3 2 3 3 2" xfId="43976"/>
    <cellStyle name="Normal 2 3 3 5 3 3 2 3 4" xfId="31774"/>
    <cellStyle name="Normal 2 3 3 5 3 3 2 4" xfId="8110"/>
    <cellStyle name="Normal 2 3 3 5 3 3 2 4 2" xfId="20312"/>
    <cellStyle name="Normal 2 3 3 5 3 3 2 4 2 2" xfId="44609"/>
    <cellStyle name="Normal 2 3 3 5 3 3 2 4 3" xfId="32407"/>
    <cellStyle name="Normal 2 3 3 5 3 3 2 5" xfId="15754"/>
    <cellStyle name="Normal 2 3 3 5 3 3 2 5 2" xfId="40051"/>
    <cellStyle name="Normal 2 3 3 5 3 3 2 6" xfId="27742"/>
    <cellStyle name="Normal 2 3 3 5 3 3 3" xfId="3971"/>
    <cellStyle name="Normal 2 3 3 5 3 3 3 2" xfId="8113"/>
    <cellStyle name="Normal 2 3 3 5 3 3 3 2 2" xfId="20315"/>
    <cellStyle name="Normal 2 3 3 5 3 3 3 2 2 2" xfId="44612"/>
    <cellStyle name="Normal 2 3 3 5 3 3 3 2 3" xfId="32410"/>
    <cellStyle name="Normal 2 3 3 5 3 3 3 3" xfId="16282"/>
    <cellStyle name="Normal 2 3 3 5 3 3 3 3 2" xfId="40579"/>
    <cellStyle name="Normal 2 3 3 5 3 3 3 4" xfId="28270"/>
    <cellStyle name="Normal 2 3 3 5 3 3 4" xfId="4611"/>
    <cellStyle name="Normal 2 3 3 5 3 3 4 2" xfId="8114"/>
    <cellStyle name="Normal 2 3 3 5 3 3 4 2 2" xfId="20316"/>
    <cellStyle name="Normal 2 3 3 5 3 3 4 2 2 2" xfId="44613"/>
    <cellStyle name="Normal 2 3 3 5 3 3 4 2 3" xfId="32411"/>
    <cellStyle name="Normal 2 3 3 5 3 3 4 3" xfId="16813"/>
    <cellStyle name="Normal 2 3 3 5 3 3 4 3 2" xfId="41110"/>
    <cellStyle name="Normal 2 3 3 5 3 3 4 4" xfId="28908"/>
    <cellStyle name="Normal 2 3 3 5 3 3 5" xfId="6308"/>
    <cellStyle name="Normal 2 3 3 5 3 3 5 2" xfId="8115"/>
    <cellStyle name="Normal 2 3 3 5 3 3 5 2 2" xfId="20317"/>
    <cellStyle name="Normal 2 3 3 5 3 3 5 2 2 2" xfId="44614"/>
    <cellStyle name="Normal 2 3 3 5 3 3 5 2 3" xfId="32412"/>
    <cellStyle name="Normal 2 3 3 5 3 3 5 3" xfId="18510"/>
    <cellStyle name="Normal 2 3 3 5 3 3 5 3 2" xfId="42807"/>
    <cellStyle name="Normal 2 3 3 5 3 3 5 4" xfId="30605"/>
    <cellStyle name="Normal 2 3 3 5 3 3 6" xfId="8109"/>
    <cellStyle name="Normal 2 3 3 5 3 3 6 2" xfId="20311"/>
    <cellStyle name="Normal 2 3 3 5 3 3 6 2 2" xfId="44608"/>
    <cellStyle name="Normal 2 3 3 5 3 3 6 3" xfId="32406"/>
    <cellStyle name="Normal 2 3 3 5 3 3 7" xfId="14585"/>
    <cellStyle name="Normal 2 3 3 5 3 3 7 2" xfId="38882"/>
    <cellStyle name="Normal 2 3 3 5 3 3 8" xfId="26573"/>
    <cellStyle name="Normal 2 3 3 5 3 3 9" xfId="50981"/>
    <cellStyle name="Normal 2 3 3 5 3 4" xfId="2801"/>
    <cellStyle name="Normal 2 3 3 5 3 4 2" xfId="5249"/>
    <cellStyle name="Normal 2 3 3 5 3 4 2 2" xfId="8117"/>
    <cellStyle name="Normal 2 3 3 5 3 4 2 2 2" xfId="20319"/>
    <cellStyle name="Normal 2 3 3 5 3 4 2 2 2 2" xfId="44616"/>
    <cellStyle name="Normal 2 3 3 5 3 4 2 2 3" xfId="32414"/>
    <cellStyle name="Normal 2 3 3 5 3 4 2 3" xfId="17451"/>
    <cellStyle name="Normal 2 3 3 5 3 4 2 3 2" xfId="41748"/>
    <cellStyle name="Normal 2 3 3 5 3 4 2 4" xfId="29546"/>
    <cellStyle name="Normal 2 3 3 5 3 4 3" xfId="6839"/>
    <cellStyle name="Normal 2 3 3 5 3 4 3 2" xfId="8118"/>
    <cellStyle name="Normal 2 3 3 5 3 4 3 2 2" xfId="20320"/>
    <cellStyle name="Normal 2 3 3 5 3 4 3 2 2 2" xfId="44617"/>
    <cellStyle name="Normal 2 3 3 5 3 4 3 2 3" xfId="32415"/>
    <cellStyle name="Normal 2 3 3 5 3 4 3 3" xfId="19041"/>
    <cellStyle name="Normal 2 3 3 5 3 4 3 3 2" xfId="43338"/>
    <cellStyle name="Normal 2 3 3 5 3 4 3 4" xfId="31136"/>
    <cellStyle name="Normal 2 3 3 5 3 4 4" xfId="8116"/>
    <cellStyle name="Normal 2 3 3 5 3 4 4 2" xfId="20318"/>
    <cellStyle name="Normal 2 3 3 5 3 4 4 2 2" xfId="44615"/>
    <cellStyle name="Normal 2 3 3 5 3 4 4 3" xfId="32413"/>
    <cellStyle name="Normal 2 3 3 5 3 4 5" xfId="15223"/>
    <cellStyle name="Normal 2 3 3 5 3 4 5 2" xfId="39520"/>
    <cellStyle name="Normal 2 3 3 5 3 4 6" xfId="27211"/>
    <cellStyle name="Normal 2 3 3 5 3 5" xfId="8097"/>
    <cellStyle name="Normal 2 3 3 5 3 5 2" xfId="20299"/>
    <cellStyle name="Normal 2 3 3 5 3 5 2 2" xfId="44596"/>
    <cellStyle name="Normal 2 3 3 5 3 5 3" xfId="32394"/>
    <cellStyle name="Normal 2 3 3 5 3 6" xfId="14051"/>
    <cellStyle name="Normal 2 3 3 5 3 6 2" xfId="26039"/>
    <cellStyle name="Normal 2 3 3 5 3 6 2 2" xfId="50336"/>
    <cellStyle name="Normal 2 3 3 5 3 6 3" xfId="38348"/>
    <cellStyle name="Normal 2 3 3 5 3 7" xfId="51665"/>
    <cellStyle name="Normal 2 3 3 5 3 8" xfId="52155"/>
    <cellStyle name="Normal 2 3 3 5 4" xfId="677"/>
    <cellStyle name="Normal 2 3 3 5 4 2" xfId="924"/>
    <cellStyle name="Normal 2 3 3 5 4 2 2" xfId="2417"/>
    <cellStyle name="Normal 2 3 3 5 4 2 2 10" xfId="52937"/>
    <cellStyle name="Normal 2 3 3 5 4 2 2 2" xfId="3583"/>
    <cellStyle name="Normal 2 3 3 5 4 2 2 2 2" xfId="5924"/>
    <cellStyle name="Normal 2 3 3 5 4 2 2 2 2 2" xfId="8123"/>
    <cellStyle name="Normal 2 3 3 5 4 2 2 2 2 2 2" xfId="20325"/>
    <cellStyle name="Normal 2 3 3 5 4 2 2 2 2 2 2 2" xfId="44622"/>
    <cellStyle name="Normal 2 3 3 5 4 2 2 2 2 2 3" xfId="32420"/>
    <cellStyle name="Normal 2 3 3 5 4 2 2 2 2 3" xfId="18126"/>
    <cellStyle name="Normal 2 3 3 5 4 2 2 2 2 3 2" xfId="42423"/>
    <cellStyle name="Normal 2 3 3 5 4 2 2 2 2 4" xfId="30221"/>
    <cellStyle name="Normal 2 3 3 5 4 2 2 2 3" xfId="7621"/>
    <cellStyle name="Normal 2 3 3 5 4 2 2 2 3 2" xfId="8124"/>
    <cellStyle name="Normal 2 3 3 5 4 2 2 2 3 2 2" xfId="20326"/>
    <cellStyle name="Normal 2 3 3 5 4 2 2 2 3 2 2 2" xfId="44623"/>
    <cellStyle name="Normal 2 3 3 5 4 2 2 2 3 2 3" xfId="32421"/>
    <cellStyle name="Normal 2 3 3 5 4 2 2 2 3 3" xfId="19823"/>
    <cellStyle name="Normal 2 3 3 5 4 2 2 2 3 3 2" xfId="44120"/>
    <cellStyle name="Normal 2 3 3 5 4 2 2 2 3 4" xfId="31918"/>
    <cellStyle name="Normal 2 3 3 5 4 2 2 2 4" xfId="8122"/>
    <cellStyle name="Normal 2 3 3 5 4 2 2 2 4 2" xfId="20324"/>
    <cellStyle name="Normal 2 3 3 5 4 2 2 2 4 2 2" xfId="44621"/>
    <cellStyle name="Normal 2 3 3 5 4 2 2 2 4 3" xfId="32419"/>
    <cellStyle name="Normal 2 3 3 5 4 2 2 2 5" xfId="15898"/>
    <cellStyle name="Normal 2 3 3 5 4 2 2 2 5 2" xfId="40195"/>
    <cellStyle name="Normal 2 3 3 5 4 2 2 2 6" xfId="27886"/>
    <cellStyle name="Normal 2 3 3 5 4 2 2 3" xfId="4115"/>
    <cellStyle name="Normal 2 3 3 5 4 2 2 3 2" xfId="8125"/>
    <cellStyle name="Normal 2 3 3 5 4 2 2 3 2 2" xfId="20327"/>
    <cellStyle name="Normal 2 3 3 5 4 2 2 3 2 2 2" xfId="44624"/>
    <cellStyle name="Normal 2 3 3 5 4 2 2 3 2 3" xfId="32422"/>
    <cellStyle name="Normal 2 3 3 5 4 2 2 3 3" xfId="16426"/>
    <cellStyle name="Normal 2 3 3 5 4 2 2 3 3 2" xfId="40723"/>
    <cellStyle name="Normal 2 3 3 5 4 2 2 3 4" xfId="28414"/>
    <cellStyle name="Normal 2 3 3 5 4 2 2 4" xfId="4755"/>
    <cellStyle name="Normal 2 3 3 5 4 2 2 4 2" xfId="8126"/>
    <cellStyle name="Normal 2 3 3 5 4 2 2 4 2 2" xfId="20328"/>
    <cellStyle name="Normal 2 3 3 5 4 2 2 4 2 2 2" xfId="44625"/>
    <cellStyle name="Normal 2 3 3 5 4 2 2 4 2 3" xfId="32423"/>
    <cellStyle name="Normal 2 3 3 5 4 2 2 4 3" xfId="16957"/>
    <cellStyle name="Normal 2 3 3 5 4 2 2 4 3 2" xfId="41254"/>
    <cellStyle name="Normal 2 3 3 5 4 2 2 4 4" xfId="29052"/>
    <cellStyle name="Normal 2 3 3 5 4 2 2 5" xfId="6452"/>
    <cellStyle name="Normal 2 3 3 5 4 2 2 5 2" xfId="8127"/>
    <cellStyle name="Normal 2 3 3 5 4 2 2 5 2 2" xfId="20329"/>
    <cellStyle name="Normal 2 3 3 5 4 2 2 5 2 2 2" xfId="44626"/>
    <cellStyle name="Normal 2 3 3 5 4 2 2 5 2 3" xfId="32424"/>
    <cellStyle name="Normal 2 3 3 5 4 2 2 5 3" xfId="18654"/>
    <cellStyle name="Normal 2 3 3 5 4 2 2 5 3 2" xfId="42951"/>
    <cellStyle name="Normal 2 3 3 5 4 2 2 5 4" xfId="30749"/>
    <cellStyle name="Normal 2 3 3 5 4 2 2 6" xfId="8121"/>
    <cellStyle name="Normal 2 3 3 5 4 2 2 6 2" xfId="20323"/>
    <cellStyle name="Normal 2 3 3 5 4 2 2 6 2 2" xfId="44620"/>
    <cellStyle name="Normal 2 3 3 5 4 2 2 6 3" xfId="32418"/>
    <cellStyle name="Normal 2 3 3 5 4 2 2 7" xfId="14729"/>
    <cellStyle name="Normal 2 3 3 5 4 2 2 7 2" xfId="39026"/>
    <cellStyle name="Normal 2 3 3 5 4 2 2 8" xfId="26717"/>
    <cellStyle name="Normal 2 3 3 5 4 2 2 9" xfId="51125"/>
    <cellStyle name="Normal 2 3 3 5 4 2 3" xfId="2945"/>
    <cellStyle name="Normal 2 3 3 5 4 2 3 2" xfId="5393"/>
    <cellStyle name="Normal 2 3 3 5 4 2 3 2 2" xfId="8129"/>
    <cellStyle name="Normal 2 3 3 5 4 2 3 2 2 2" xfId="20331"/>
    <cellStyle name="Normal 2 3 3 5 4 2 3 2 2 2 2" xfId="44628"/>
    <cellStyle name="Normal 2 3 3 5 4 2 3 2 2 3" xfId="32426"/>
    <cellStyle name="Normal 2 3 3 5 4 2 3 2 3" xfId="17595"/>
    <cellStyle name="Normal 2 3 3 5 4 2 3 2 3 2" xfId="41892"/>
    <cellStyle name="Normal 2 3 3 5 4 2 3 2 4" xfId="29690"/>
    <cellStyle name="Normal 2 3 3 5 4 2 3 3" xfId="6983"/>
    <cellStyle name="Normal 2 3 3 5 4 2 3 3 2" xfId="8130"/>
    <cellStyle name="Normal 2 3 3 5 4 2 3 3 2 2" xfId="20332"/>
    <cellStyle name="Normal 2 3 3 5 4 2 3 3 2 2 2" xfId="44629"/>
    <cellStyle name="Normal 2 3 3 5 4 2 3 3 2 3" xfId="32427"/>
    <cellStyle name="Normal 2 3 3 5 4 2 3 3 3" xfId="19185"/>
    <cellStyle name="Normal 2 3 3 5 4 2 3 3 3 2" xfId="43482"/>
    <cellStyle name="Normal 2 3 3 5 4 2 3 3 4" xfId="31280"/>
    <cellStyle name="Normal 2 3 3 5 4 2 3 4" xfId="8128"/>
    <cellStyle name="Normal 2 3 3 5 4 2 3 4 2" xfId="20330"/>
    <cellStyle name="Normal 2 3 3 5 4 2 3 4 2 2" xfId="44627"/>
    <cellStyle name="Normal 2 3 3 5 4 2 3 4 3" xfId="32425"/>
    <cellStyle name="Normal 2 3 3 5 4 2 3 5" xfId="15367"/>
    <cellStyle name="Normal 2 3 3 5 4 2 3 5 2" xfId="39664"/>
    <cellStyle name="Normal 2 3 3 5 4 2 3 6" xfId="27355"/>
    <cellStyle name="Normal 2 3 3 5 4 2 4" xfId="8120"/>
    <cellStyle name="Normal 2 3 3 5 4 2 4 2" xfId="20322"/>
    <cellStyle name="Normal 2 3 3 5 4 2 4 2 2" xfId="44619"/>
    <cellStyle name="Normal 2 3 3 5 4 2 4 3" xfId="32417"/>
    <cellStyle name="Normal 2 3 3 5 4 2 5" xfId="14195"/>
    <cellStyle name="Normal 2 3 3 5 4 2 5 2" xfId="26183"/>
    <cellStyle name="Normal 2 3 3 5 4 2 5 2 2" xfId="50480"/>
    <cellStyle name="Normal 2 3 3 5 4 2 5 3" xfId="38492"/>
    <cellStyle name="Normal 2 3 3 5 4 2 6" xfId="51805"/>
    <cellStyle name="Normal 2 3 3 5 4 2 7" xfId="52299"/>
    <cellStyle name="Normal 2 3 3 5 4 3" xfId="2177"/>
    <cellStyle name="Normal 2 3 3 5 4 3 10" xfId="52697"/>
    <cellStyle name="Normal 2 3 3 5 4 3 2" xfId="3343"/>
    <cellStyle name="Normal 2 3 3 5 4 3 2 2" xfId="5684"/>
    <cellStyle name="Normal 2 3 3 5 4 3 2 2 2" xfId="8133"/>
    <cellStyle name="Normal 2 3 3 5 4 3 2 2 2 2" xfId="20335"/>
    <cellStyle name="Normal 2 3 3 5 4 3 2 2 2 2 2" xfId="44632"/>
    <cellStyle name="Normal 2 3 3 5 4 3 2 2 2 3" xfId="32430"/>
    <cellStyle name="Normal 2 3 3 5 4 3 2 2 3" xfId="17886"/>
    <cellStyle name="Normal 2 3 3 5 4 3 2 2 3 2" xfId="42183"/>
    <cellStyle name="Normal 2 3 3 5 4 3 2 2 4" xfId="29981"/>
    <cellStyle name="Normal 2 3 3 5 4 3 2 3" xfId="7381"/>
    <cellStyle name="Normal 2 3 3 5 4 3 2 3 2" xfId="8134"/>
    <cellStyle name="Normal 2 3 3 5 4 3 2 3 2 2" xfId="20336"/>
    <cellStyle name="Normal 2 3 3 5 4 3 2 3 2 2 2" xfId="44633"/>
    <cellStyle name="Normal 2 3 3 5 4 3 2 3 2 3" xfId="32431"/>
    <cellStyle name="Normal 2 3 3 5 4 3 2 3 3" xfId="19583"/>
    <cellStyle name="Normal 2 3 3 5 4 3 2 3 3 2" xfId="43880"/>
    <cellStyle name="Normal 2 3 3 5 4 3 2 3 4" xfId="31678"/>
    <cellStyle name="Normal 2 3 3 5 4 3 2 4" xfId="8132"/>
    <cellStyle name="Normal 2 3 3 5 4 3 2 4 2" xfId="20334"/>
    <cellStyle name="Normal 2 3 3 5 4 3 2 4 2 2" xfId="44631"/>
    <cellStyle name="Normal 2 3 3 5 4 3 2 4 3" xfId="32429"/>
    <cellStyle name="Normal 2 3 3 5 4 3 2 5" xfId="15658"/>
    <cellStyle name="Normal 2 3 3 5 4 3 2 5 2" xfId="39955"/>
    <cellStyle name="Normal 2 3 3 5 4 3 2 6" xfId="27646"/>
    <cellStyle name="Normal 2 3 3 5 4 3 3" xfId="3875"/>
    <cellStyle name="Normal 2 3 3 5 4 3 3 2" xfId="8135"/>
    <cellStyle name="Normal 2 3 3 5 4 3 3 2 2" xfId="20337"/>
    <cellStyle name="Normal 2 3 3 5 4 3 3 2 2 2" xfId="44634"/>
    <cellStyle name="Normal 2 3 3 5 4 3 3 2 3" xfId="32432"/>
    <cellStyle name="Normal 2 3 3 5 4 3 3 3" xfId="16186"/>
    <cellStyle name="Normal 2 3 3 5 4 3 3 3 2" xfId="40483"/>
    <cellStyle name="Normal 2 3 3 5 4 3 3 4" xfId="28174"/>
    <cellStyle name="Normal 2 3 3 5 4 3 4" xfId="4515"/>
    <cellStyle name="Normal 2 3 3 5 4 3 4 2" xfId="8136"/>
    <cellStyle name="Normal 2 3 3 5 4 3 4 2 2" xfId="20338"/>
    <cellStyle name="Normal 2 3 3 5 4 3 4 2 2 2" xfId="44635"/>
    <cellStyle name="Normal 2 3 3 5 4 3 4 2 3" xfId="32433"/>
    <cellStyle name="Normal 2 3 3 5 4 3 4 3" xfId="16717"/>
    <cellStyle name="Normal 2 3 3 5 4 3 4 3 2" xfId="41014"/>
    <cellStyle name="Normal 2 3 3 5 4 3 4 4" xfId="28812"/>
    <cellStyle name="Normal 2 3 3 5 4 3 5" xfId="6212"/>
    <cellStyle name="Normal 2 3 3 5 4 3 5 2" xfId="8137"/>
    <cellStyle name="Normal 2 3 3 5 4 3 5 2 2" xfId="20339"/>
    <cellStyle name="Normal 2 3 3 5 4 3 5 2 2 2" xfId="44636"/>
    <cellStyle name="Normal 2 3 3 5 4 3 5 2 3" xfId="32434"/>
    <cellStyle name="Normal 2 3 3 5 4 3 5 3" xfId="18414"/>
    <cellStyle name="Normal 2 3 3 5 4 3 5 3 2" xfId="42711"/>
    <cellStyle name="Normal 2 3 3 5 4 3 5 4" xfId="30509"/>
    <cellStyle name="Normal 2 3 3 5 4 3 6" xfId="8131"/>
    <cellStyle name="Normal 2 3 3 5 4 3 6 2" xfId="20333"/>
    <cellStyle name="Normal 2 3 3 5 4 3 6 2 2" xfId="44630"/>
    <cellStyle name="Normal 2 3 3 5 4 3 6 3" xfId="32428"/>
    <cellStyle name="Normal 2 3 3 5 4 3 7" xfId="14489"/>
    <cellStyle name="Normal 2 3 3 5 4 3 7 2" xfId="38786"/>
    <cellStyle name="Normal 2 3 3 5 4 3 8" xfId="26477"/>
    <cellStyle name="Normal 2 3 3 5 4 3 9" xfId="50885"/>
    <cellStyle name="Normal 2 3 3 5 4 4" xfId="2705"/>
    <cellStyle name="Normal 2 3 3 5 4 4 2" xfId="5153"/>
    <cellStyle name="Normal 2 3 3 5 4 4 2 2" xfId="8139"/>
    <cellStyle name="Normal 2 3 3 5 4 4 2 2 2" xfId="20341"/>
    <cellStyle name="Normal 2 3 3 5 4 4 2 2 2 2" xfId="44638"/>
    <cellStyle name="Normal 2 3 3 5 4 4 2 2 3" xfId="32436"/>
    <cellStyle name="Normal 2 3 3 5 4 4 2 3" xfId="17355"/>
    <cellStyle name="Normal 2 3 3 5 4 4 2 3 2" xfId="41652"/>
    <cellStyle name="Normal 2 3 3 5 4 4 2 4" xfId="29450"/>
    <cellStyle name="Normal 2 3 3 5 4 4 3" xfId="6743"/>
    <cellStyle name="Normal 2 3 3 5 4 4 3 2" xfId="8140"/>
    <cellStyle name="Normal 2 3 3 5 4 4 3 2 2" xfId="20342"/>
    <cellStyle name="Normal 2 3 3 5 4 4 3 2 2 2" xfId="44639"/>
    <cellStyle name="Normal 2 3 3 5 4 4 3 2 3" xfId="32437"/>
    <cellStyle name="Normal 2 3 3 5 4 4 3 3" xfId="18945"/>
    <cellStyle name="Normal 2 3 3 5 4 4 3 3 2" xfId="43242"/>
    <cellStyle name="Normal 2 3 3 5 4 4 3 4" xfId="31040"/>
    <cellStyle name="Normal 2 3 3 5 4 4 4" xfId="8138"/>
    <cellStyle name="Normal 2 3 3 5 4 4 4 2" xfId="20340"/>
    <cellStyle name="Normal 2 3 3 5 4 4 4 2 2" xfId="44637"/>
    <cellStyle name="Normal 2 3 3 5 4 4 4 3" xfId="32435"/>
    <cellStyle name="Normal 2 3 3 5 4 4 5" xfId="15127"/>
    <cellStyle name="Normal 2 3 3 5 4 4 5 2" xfId="39424"/>
    <cellStyle name="Normal 2 3 3 5 4 4 6" xfId="27115"/>
    <cellStyle name="Normal 2 3 3 5 4 5" xfId="8119"/>
    <cellStyle name="Normal 2 3 3 5 4 5 2" xfId="20321"/>
    <cellStyle name="Normal 2 3 3 5 4 5 2 2" xfId="44618"/>
    <cellStyle name="Normal 2 3 3 5 4 5 3" xfId="32416"/>
    <cellStyle name="Normal 2 3 3 5 4 6" xfId="13955"/>
    <cellStyle name="Normal 2 3 3 5 4 6 2" xfId="25943"/>
    <cellStyle name="Normal 2 3 3 5 4 6 2 2" xfId="50240"/>
    <cellStyle name="Normal 2 3 3 5 4 6 3" xfId="38252"/>
    <cellStyle name="Normal 2 3 3 5 4 7" xfId="51845"/>
    <cellStyle name="Normal 2 3 3 5 4 8" xfId="52059"/>
    <cellStyle name="Normal 2 3 3 5 5" xfId="852"/>
    <cellStyle name="Normal 2 3 3 5 5 2" xfId="2345"/>
    <cellStyle name="Normal 2 3 3 5 5 2 10" xfId="52865"/>
    <cellStyle name="Normal 2 3 3 5 5 2 2" xfId="3511"/>
    <cellStyle name="Normal 2 3 3 5 5 2 2 2" xfId="5852"/>
    <cellStyle name="Normal 2 3 3 5 5 2 2 2 2" xfId="8144"/>
    <cellStyle name="Normal 2 3 3 5 5 2 2 2 2 2" xfId="20346"/>
    <cellStyle name="Normal 2 3 3 5 5 2 2 2 2 2 2" xfId="44643"/>
    <cellStyle name="Normal 2 3 3 5 5 2 2 2 2 3" xfId="32441"/>
    <cellStyle name="Normal 2 3 3 5 5 2 2 2 3" xfId="18054"/>
    <cellStyle name="Normal 2 3 3 5 5 2 2 2 3 2" xfId="42351"/>
    <cellStyle name="Normal 2 3 3 5 5 2 2 2 4" xfId="30149"/>
    <cellStyle name="Normal 2 3 3 5 5 2 2 3" xfId="7549"/>
    <cellStyle name="Normal 2 3 3 5 5 2 2 3 2" xfId="8145"/>
    <cellStyle name="Normal 2 3 3 5 5 2 2 3 2 2" xfId="20347"/>
    <cellStyle name="Normal 2 3 3 5 5 2 2 3 2 2 2" xfId="44644"/>
    <cellStyle name="Normal 2 3 3 5 5 2 2 3 2 3" xfId="32442"/>
    <cellStyle name="Normal 2 3 3 5 5 2 2 3 3" xfId="19751"/>
    <cellStyle name="Normal 2 3 3 5 5 2 2 3 3 2" xfId="44048"/>
    <cellStyle name="Normal 2 3 3 5 5 2 2 3 4" xfId="31846"/>
    <cellStyle name="Normal 2 3 3 5 5 2 2 4" xfId="8143"/>
    <cellStyle name="Normal 2 3 3 5 5 2 2 4 2" xfId="20345"/>
    <cellStyle name="Normal 2 3 3 5 5 2 2 4 2 2" xfId="44642"/>
    <cellStyle name="Normal 2 3 3 5 5 2 2 4 3" xfId="32440"/>
    <cellStyle name="Normal 2 3 3 5 5 2 2 5" xfId="15826"/>
    <cellStyle name="Normal 2 3 3 5 5 2 2 5 2" xfId="40123"/>
    <cellStyle name="Normal 2 3 3 5 5 2 2 6" xfId="27814"/>
    <cellStyle name="Normal 2 3 3 5 5 2 3" xfId="4043"/>
    <cellStyle name="Normal 2 3 3 5 5 2 3 2" xfId="8146"/>
    <cellStyle name="Normal 2 3 3 5 5 2 3 2 2" xfId="20348"/>
    <cellStyle name="Normal 2 3 3 5 5 2 3 2 2 2" xfId="44645"/>
    <cellStyle name="Normal 2 3 3 5 5 2 3 2 3" xfId="32443"/>
    <cellStyle name="Normal 2 3 3 5 5 2 3 3" xfId="16354"/>
    <cellStyle name="Normal 2 3 3 5 5 2 3 3 2" xfId="40651"/>
    <cellStyle name="Normal 2 3 3 5 5 2 3 4" xfId="28342"/>
    <cellStyle name="Normal 2 3 3 5 5 2 4" xfId="4683"/>
    <cellStyle name="Normal 2 3 3 5 5 2 4 2" xfId="8147"/>
    <cellStyle name="Normal 2 3 3 5 5 2 4 2 2" xfId="20349"/>
    <cellStyle name="Normal 2 3 3 5 5 2 4 2 2 2" xfId="44646"/>
    <cellStyle name="Normal 2 3 3 5 5 2 4 2 3" xfId="32444"/>
    <cellStyle name="Normal 2 3 3 5 5 2 4 3" xfId="16885"/>
    <cellStyle name="Normal 2 3 3 5 5 2 4 3 2" xfId="41182"/>
    <cellStyle name="Normal 2 3 3 5 5 2 4 4" xfId="28980"/>
    <cellStyle name="Normal 2 3 3 5 5 2 5" xfId="6380"/>
    <cellStyle name="Normal 2 3 3 5 5 2 5 2" xfId="8148"/>
    <cellStyle name="Normal 2 3 3 5 5 2 5 2 2" xfId="20350"/>
    <cellStyle name="Normal 2 3 3 5 5 2 5 2 2 2" xfId="44647"/>
    <cellStyle name="Normal 2 3 3 5 5 2 5 2 3" xfId="32445"/>
    <cellStyle name="Normal 2 3 3 5 5 2 5 3" xfId="18582"/>
    <cellStyle name="Normal 2 3 3 5 5 2 5 3 2" xfId="42879"/>
    <cellStyle name="Normal 2 3 3 5 5 2 5 4" xfId="30677"/>
    <cellStyle name="Normal 2 3 3 5 5 2 6" xfId="8142"/>
    <cellStyle name="Normal 2 3 3 5 5 2 6 2" xfId="20344"/>
    <cellStyle name="Normal 2 3 3 5 5 2 6 2 2" xfId="44641"/>
    <cellStyle name="Normal 2 3 3 5 5 2 6 3" xfId="32439"/>
    <cellStyle name="Normal 2 3 3 5 5 2 7" xfId="14657"/>
    <cellStyle name="Normal 2 3 3 5 5 2 7 2" xfId="38954"/>
    <cellStyle name="Normal 2 3 3 5 5 2 8" xfId="26645"/>
    <cellStyle name="Normal 2 3 3 5 5 2 9" xfId="51053"/>
    <cellStyle name="Normal 2 3 3 5 5 3" xfId="2873"/>
    <cellStyle name="Normal 2 3 3 5 5 3 2" xfId="5321"/>
    <cellStyle name="Normal 2 3 3 5 5 3 2 2" xfId="8150"/>
    <cellStyle name="Normal 2 3 3 5 5 3 2 2 2" xfId="20352"/>
    <cellStyle name="Normal 2 3 3 5 5 3 2 2 2 2" xfId="44649"/>
    <cellStyle name="Normal 2 3 3 5 5 3 2 2 3" xfId="32447"/>
    <cellStyle name="Normal 2 3 3 5 5 3 2 3" xfId="17523"/>
    <cellStyle name="Normal 2 3 3 5 5 3 2 3 2" xfId="41820"/>
    <cellStyle name="Normal 2 3 3 5 5 3 2 4" xfId="29618"/>
    <cellStyle name="Normal 2 3 3 5 5 3 3" xfId="6911"/>
    <cellStyle name="Normal 2 3 3 5 5 3 3 2" xfId="8151"/>
    <cellStyle name="Normal 2 3 3 5 5 3 3 2 2" xfId="20353"/>
    <cellStyle name="Normal 2 3 3 5 5 3 3 2 2 2" xfId="44650"/>
    <cellStyle name="Normal 2 3 3 5 5 3 3 2 3" xfId="32448"/>
    <cellStyle name="Normal 2 3 3 5 5 3 3 3" xfId="19113"/>
    <cellStyle name="Normal 2 3 3 5 5 3 3 3 2" xfId="43410"/>
    <cellStyle name="Normal 2 3 3 5 5 3 3 4" xfId="31208"/>
    <cellStyle name="Normal 2 3 3 5 5 3 4" xfId="8149"/>
    <cellStyle name="Normal 2 3 3 5 5 3 4 2" xfId="20351"/>
    <cellStyle name="Normal 2 3 3 5 5 3 4 2 2" xfId="44648"/>
    <cellStyle name="Normal 2 3 3 5 5 3 4 3" xfId="32446"/>
    <cellStyle name="Normal 2 3 3 5 5 3 5" xfId="15295"/>
    <cellStyle name="Normal 2 3 3 5 5 3 5 2" xfId="39592"/>
    <cellStyle name="Normal 2 3 3 5 5 3 6" xfId="27283"/>
    <cellStyle name="Normal 2 3 3 5 5 4" xfId="8141"/>
    <cellStyle name="Normal 2 3 3 5 5 4 2" xfId="20343"/>
    <cellStyle name="Normal 2 3 3 5 5 4 2 2" xfId="44640"/>
    <cellStyle name="Normal 2 3 3 5 5 4 3" xfId="32438"/>
    <cellStyle name="Normal 2 3 3 5 5 5" xfId="14123"/>
    <cellStyle name="Normal 2 3 3 5 5 5 2" xfId="26111"/>
    <cellStyle name="Normal 2 3 3 5 5 5 2 2" xfId="50408"/>
    <cellStyle name="Normal 2 3 3 5 5 5 3" xfId="38420"/>
    <cellStyle name="Normal 2 3 3 5 5 6" xfId="51798"/>
    <cellStyle name="Normal 2 3 3 5 5 7" xfId="52227"/>
    <cellStyle name="Normal 2 3 3 5 6" xfId="2081"/>
    <cellStyle name="Normal 2 3 3 5 6 10" xfId="52601"/>
    <cellStyle name="Normal 2 3 3 5 6 2" xfId="3247"/>
    <cellStyle name="Normal 2 3 3 5 6 2 2" xfId="5588"/>
    <cellStyle name="Normal 2 3 3 5 6 2 2 2" xfId="8154"/>
    <cellStyle name="Normal 2 3 3 5 6 2 2 2 2" xfId="20356"/>
    <cellStyle name="Normal 2 3 3 5 6 2 2 2 2 2" xfId="44653"/>
    <cellStyle name="Normal 2 3 3 5 6 2 2 2 3" xfId="32451"/>
    <cellStyle name="Normal 2 3 3 5 6 2 2 3" xfId="17790"/>
    <cellStyle name="Normal 2 3 3 5 6 2 2 3 2" xfId="42087"/>
    <cellStyle name="Normal 2 3 3 5 6 2 2 4" xfId="29885"/>
    <cellStyle name="Normal 2 3 3 5 6 2 3" xfId="7285"/>
    <cellStyle name="Normal 2 3 3 5 6 2 3 2" xfId="8155"/>
    <cellStyle name="Normal 2 3 3 5 6 2 3 2 2" xfId="20357"/>
    <cellStyle name="Normal 2 3 3 5 6 2 3 2 2 2" xfId="44654"/>
    <cellStyle name="Normal 2 3 3 5 6 2 3 2 3" xfId="32452"/>
    <cellStyle name="Normal 2 3 3 5 6 2 3 3" xfId="19487"/>
    <cellStyle name="Normal 2 3 3 5 6 2 3 3 2" xfId="43784"/>
    <cellStyle name="Normal 2 3 3 5 6 2 3 4" xfId="31582"/>
    <cellStyle name="Normal 2 3 3 5 6 2 4" xfId="8153"/>
    <cellStyle name="Normal 2 3 3 5 6 2 4 2" xfId="20355"/>
    <cellStyle name="Normal 2 3 3 5 6 2 4 2 2" xfId="44652"/>
    <cellStyle name="Normal 2 3 3 5 6 2 4 3" xfId="32450"/>
    <cellStyle name="Normal 2 3 3 5 6 2 5" xfId="15562"/>
    <cellStyle name="Normal 2 3 3 5 6 2 5 2" xfId="39859"/>
    <cellStyle name="Normal 2 3 3 5 6 2 6" xfId="27550"/>
    <cellStyle name="Normal 2 3 3 5 6 3" xfId="3779"/>
    <cellStyle name="Normal 2 3 3 5 6 3 2" xfId="8156"/>
    <cellStyle name="Normal 2 3 3 5 6 3 2 2" xfId="20358"/>
    <cellStyle name="Normal 2 3 3 5 6 3 2 2 2" xfId="44655"/>
    <cellStyle name="Normal 2 3 3 5 6 3 2 3" xfId="32453"/>
    <cellStyle name="Normal 2 3 3 5 6 3 3" xfId="16090"/>
    <cellStyle name="Normal 2 3 3 5 6 3 3 2" xfId="40387"/>
    <cellStyle name="Normal 2 3 3 5 6 3 4" xfId="28078"/>
    <cellStyle name="Normal 2 3 3 5 6 4" xfId="4419"/>
    <cellStyle name="Normal 2 3 3 5 6 4 2" xfId="8157"/>
    <cellStyle name="Normal 2 3 3 5 6 4 2 2" xfId="20359"/>
    <cellStyle name="Normal 2 3 3 5 6 4 2 2 2" xfId="44656"/>
    <cellStyle name="Normal 2 3 3 5 6 4 2 3" xfId="32454"/>
    <cellStyle name="Normal 2 3 3 5 6 4 3" xfId="16621"/>
    <cellStyle name="Normal 2 3 3 5 6 4 3 2" xfId="40918"/>
    <cellStyle name="Normal 2 3 3 5 6 4 4" xfId="28716"/>
    <cellStyle name="Normal 2 3 3 5 6 5" xfId="6116"/>
    <cellStyle name="Normal 2 3 3 5 6 5 2" xfId="8158"/>
    <cellStyle name="Normal 2 3 3 5 6 5 2 2" xfId="20360"/>
    <cellStyle name="Normal 2 3 3 5 6 5 2 2 2" xfId="44657"/>
    <cellStyle name="Normal 2 3 3 5 6 5 2 3" xfId="32455"/>
    <cellStyle name="Normal 2 3 3 5 6 5 3" xfId="18318"/>
    <cellStyle name="Normal 2 3 3 5 6 5 3 2" xfId="42615"/>
    <cellStyle name="Normal 2 3 3 5 6 5 4" xfId="30413"/>
    <cellStyle name="Normal 2 3 3 5 6 6" xfId="8152"/>
    <cellStyle name="Normal 2 3 3 5 6 6 2" xfId="20354"/>
    <cellStyle name="Normal 2 3 3 5 6 6 2 2" xfId="44651"/>
    <cellStyle name="Normal 2 3 3 5 6 6 3" xfId="32449"/>
    <cellStyle name="Normal 2 3 3 5 6 7" xfId="14393"/>
    <cellStyle name="Normal 2 3 3 5 6 7 2" xfId="38690"/>
    <cellStyle name="Normal 2 3 3 5 6 8" xfId="26381"/>
    <cellStyle name="Normal 2 3 3 5 6 9" xfId="50789"/>
    <cellStyle name="Normal 2 3 3 5 7" xfId="2609"/>
    <cellStyle name="Normal 2 3 3 5 7 2" xfId="5057"/>
    <cellStyle name="Normal 2 3 3 5 7 2 2" xfId="8160"/>
    <cellStyle name="Normal 2 3 3 5 7 2 2 2" xfId="20362"/>
    <cellStyle name="Normal 2 3 3 5 7 2 2 2 2" xfId="44659"/>
    <cellStyle name="Normal 2 3 3 5 7 2 2 3" xfId="32457"/>
    <cellStyle name="Normal 2 3 3 5 7 2 3" xfId="17259"/>
    <cellStyle name="Normal 2 3 3 5 7 2 3 2" xfId="41556"/>
    <cellStyle name="Normal 2 3 3 5 7 2 4" xfId="29354"/>
    <cellStyle name="Normal 2 3 3 5 7 3" xfId="6647"/>
    <cellStyle name="Normal 2 3 3 5 7 3 2" xfId="8161"/>
    <cellStyle name="Normal 2 3 3 5 7 3 2 2" xfId="20363"/>
    <cellStyle name="Normal 2 3 3 5 7 3 2 2 2" xfId="44660"/>
    <cellStyle name="Normal 2 3 3 5 7 3 2 3" xfId="32458"/>
    <cellStyle name="Normal 2 3 3 5 7 3 3" xfId="18849"/>
    <cellStyle name="Normal 2 3 3 5 7 3 3 2" xfId="43146"/>
    <cellStyle name="Normal 2 3 3 5 7 3 4" xfId="30944"/>
    <cellStyle name="Normal 2 3 3 5 7 4" xfId="8159"/>
    <cellStyle name="Normal 2 3 3 5 7 4 2" xfId="20361"/>
    <cellStyle name="Normal 2 3 3 5 7 4 2 2" xfId="44658"/>
    <cellStyle name="Normal 2 3 3 5 7 4 3" xfId="32456"/>
    <cellStyle name="Normal 2 3 3 5 7 5" xfId="15031"/>
    <cellStyle name="Normal 2 3 3 5 7 5 2" xfId="39328"/>
    <cellStyle name="Normal 2 3 3 5 7 6" xfId="27019"/>
    <cellStyle name="Normal 2 3 3 5 8" xfId="8030"/>
    <cellStyle name="Normal 2 3 3 5 8 2" xfId="20232"/>
    <cellStyle name="Normal 2 3 3 5 8 2 2" xfId="44529"/>
    <cellStyle name="Normal 2 3 3 5 8 3" xfId="32327"/>
    <cellStyle name="Normal 2 3 3 5 9" xfId="13859"/>
    <cellStyle name="Normal 2 3 3 5 9 2" xfId="25847"/>
    <cellStyle name="Normal 2 3 3 5 9 2 2" xfId="50144"/>
    <cellStyle name="Normal 2 3 3 5 9 3" xfId="38156"/>
    <cellStyle name="Normal 2 3 3 6" xfId="604"/>
    <cellStyle name="Normal 2 3 3 6 10" xfId="51987"/>
    <cellStyle name="Normal 2 3 3 6 2" xfId="799"/>
    <cellStyle name="Normal 2 3 3 6 2 2" xfId="1044"/>
    <cellStyle name="Normal 2 3 3 6 2 2 2" xfId="2537"/>
    <cellStyle name="Normal 2 3 3 6 2 2 2 10" xfId="53057"/>
    <cellStyle name="Normal 2 3 3 6 2 2 2 2" xfId="3703"/>
    <cellStyle name="Normal 2 3 3 6 2 2 2 2 2" xfId="6044"/>
    <cellStyle name="Normal 2 3 3 6 2 2 2 2 2 2" xfId="8167"/>
    <cellStyle name="Normal 2 3 3 6 2 2 2 2 2 2 2" xfId="20369"/>
    <cellStyle name="Normal 2 3 3 6 2 2 2 2 2 2 2 2" xfId="44666"/>
    <cellStyle name="Normal 2 3 3 6 2 2 2 2 2 2 3" xfId="32464"/>
    <cellStyle name="Normal 2 3 3 6 2 2 2 2 2 3" xfId="18246"/>
    <cellStyle name="Normal 2 3 3 6 2 2 2 2 2 3 2" xfId="42543"/>
    <cellStyle name="Normal 2 3 3 6 2 2 2 2 2 4" xfId="30341"/>
    <cellStyle name="Normal 2 3 3 6 2 2 2 2 3" xfId="7741"/>
    <cellStyle name="Normal 2 3 3 6 2 2 2 2 3 2" xfId="8168"/>
    <cellStyle name="Normal 2 3 3 6 2 2 2 2 3 2 2" xfId="20370"/>
    <cellStyle name="Normal 2 3 3 6 2 2 2 2 3 2 2 2" xfId="44667"/>
    <cellStyle name="Normal 2 3 3 6 2 2 2 2 3 2 3" xfId="32465"/>
    <cellStyle name="Normal 2 3 3 6 2 2 2 2 3 3" xfId="19943"/>
    <cellStyle name="Normal 2 3 3 6 2 2 2 2 3 3 2" xfId="44240"/>
    <cellStyle name="Normal 2 3 3 6 2 2 2 2 3 4" xfId="32038"/>
    <cellStyle name="Normal 2 3 3 6 2 2 2 2 4" xfId="8166"/>
    <cellStyle name="Normal 2 3 3 6 2 2 2 2 4 2" xfId="20368"/>
    <cellStyle name="Normal 2 3 3 6 2 2 2 2 4 2 2" xfId="44665"/>
    <cellStyle name="Normal 2 3 3 6 2 2 2 2 4 3" xfId="32463"/>
    <cellStyle name="Normal 2 3 3 6 2 2 2 2 5" xfId="16018"/>
    <cellStyle name="Normal 2 3 3 6 2 2 2 2 5 2" xfId="40315"/>
    <cellStyle name="Normal 2 3 3 6 2 2 2 2 6" xfId="28006"/>
    <cellStyle name="Normal 2 3 3 6 2 2 2 3" xfId="4235"/>
    <cellStyle name="Normal 2 3 3 6 2 2 2 3 2" xfId="8169"/>
    <cellStyle name="Normal 2 3 3 6 2 2 2 3 2 2" xfId="20371"/>
    <cellStyle name="Normal 2 3 3 6 2 2 2 3 2 2 2" xfId="44668"/>
    <cellStyle name="Normal 2 3 3 6 2 2 2 3 2 3" xfId="32466"/>
    <cellStyle name="Normal 2 3 3 6 2 2 2 3 3" xfId="16546"/>
    <cellStyle name="Normal 2 3 3 6 2 2 2 3 3 2" xfId="40843"/>
    <cellStyle name="Normal 2 3 3 6 2 2 2 3 4" xfId="28534"/>
    <cellStyle name="Normal 2 3 3 6 2 2 2 4" xfId="4875"/>
    <cellStyle name="Normal 2 3 3 6 2 2 2 4 2" xfId="8170"/>
    <cellStyle name="Normal 2 3 3 6 2 2 2 4 2 2" xfId="20372"/>
    <cellStyle name="Normal 2 3 3 6 2 2 2 4 2 2 2" xfId="44669"/>
    <cellStyle name="Normal 2 3 3 6 2 2 2 4 2 3" xfId="32467"/>
    <cellStyle name="Normal 2 3 3 6 2 2 2 4 3" xfId="17077"/>
    <cellStyle name="Normal 2 3 3 6 2 2 2 4 3 2" xfId="41374"/>
    <cellStyle name="Normal 2 3 3 6 2 2 2 4 4" xfId="29172"/>
    <cellStyle name="Normal 2 3 3 6 2 2 2 5" xfId="6572"/>
    <cellStyle name="Normal 2 3 3 6 2 2 2 5 2" xfId="8171"/>
    <cellStyle name="Normal 2 3 3 6 2 2 2 5 2 2" xfId="20373"/>
    <cellStyle name="Normal 2 3 3 6 2 2 2 5 2 2 2" xfId="44670"/>
    <cellStyle name="Normal 2 3 3 6 2 2 2 5 2 3" xfId="32468"/>
    <cellStyle name="Normal 2 3 3 6 2 2 2 5 3" xfId="18774"/>
    <cellStyle name="Normal 2 3 3 6 2 2 2 5 3 2" xfId="43071"/>
    <cellStyle name="Normal 2 3 3 6 2 2 2 5 4" xfId="30869"/>
    <cellStyle name="Normal 2 3 3 6 2 2 2 6" xfId="8165"/>
    <cellStyle name="Normal 2 3 3 6 2 2 2 6 2" xfId="20367"/>
    <cellStyle name="Normal 2 3 3 6 2 2 2 6 2 2" xfId="44664"/>
    <cellStyle name="Normal 2 3 3 6 2 2 2 6 3" xfId="32462"/>
    <cellStyle name="Normal 2 3 3 6 2 2 2 7" xfId="14849"/>
    <cellStyle name="Normal 2 3 3 6 2 2 2 7 2" xfId="39146"/>
    <cellStyle name="Normal 2 3 3 6 2 2 2 8" xfId="26837"/>
    <cellStyle name="Normal 2 3 3 6 2 2 2 9" xfId="51245"/>
    <cellStyle name="Normal 2 3 3 6 2 2 3" xfId="3065"/>
    <cellStyle name="Normal 2 3 3 6 2 2 3 2" xfId="5513"/>
    <cellStyle name="Normal 2 3 3 6 2 2 3 2 2" xfId="8173"/>
    <cellStyle name="Normal 2 3 3 6 2 2 3 2 2 2" xfId="20375"/>
    <cellStyle name="Normal 2 3 3 6 2 2 3 2 2 2 2" xfId="44672"/>
    <cellStyle name="Normal 2 3 3 6 2 2 3 2 2 3" xfId="32470"/>
    <cellStyle name="Normal 2 3 3 6 2 2 3 2 3" xfId="17715"/>
    <cellStyle name="Normal 2 3 3 6 2 2 3 2 3 2" xfId="42012"/>
    <cellStyle name="Normal 2 3 3 6 2 2 3 2 4" xfId="29810"/>
    <cellStyle name="Normal 2 3 3 6 2 2 3 3" xfId="7103"/>
    <cellStyle name="Normal 2 3 3 6 2 2 3 3 2" xfId="8174"/>
    <cellStyle name="Normal 2 3 3 6 2 2 3 3 2 2" xfId="20376"/>
    <cellStyle name="Normal 2 3 3 6 2 2 3 3 2 2 2" xfId="44673"/>
    <cellStyle name="Normal 2 3 3 6 2 2 3 3 2 3" xfId="32471"/>
    <cellStyle name="Normal 2 3 3 6 2 2 3 3 3" xfId="19305"/>
    <cellStyle name="Normal 2 3 3 6 2 2 3 3 3 2" xfId="43602"/>
    <cellStyle name="Normal 2 3 3 6 2 2 3 3 4" xfId="31400"/>
    <cellStyle name="Normal 2 3 3 6 2 2 3 4" xfId="8172"/>
    <cellStyle name="Normal 2 3 3 6 2 2 3 4 2" xfId="20374"/>
    <cellStyle name="Normal 2 3 3 6 2 2 3 4 2 2" xfId="44671"/>
    <cellStyle name="Normal 2 3 3 6 2 2 3 4 3" xfId="32469"/>
    <cellStyle name="Normal 2 3 3 6 2 2 3 5" xfId="15487"/>
    <cellStyle name="Normal 2 3 3 6 2 2 3 5 2" xfId="39784"/>
    <cellStyle name="Normal 2 3 3 6 2 2 3 6" xfId="27475"/>
    <cellStyle name="Normal 2 3 3 6 2 2 4" xfId="8164"/>
    <cellStyle name="Normal 2 3 3 6 2 2 4 2" xfId="20366"/>
    <cellStyle name="Normal 2 3 3 6 2 2 4 2 2" xfId="44663"/>
    <cellStyle name="Normal 2 3 3 6 2 2 4 3" xfId="32461"/>
    <cellStyle name="Normal 2 3 3 6 2 2 5" xfId="14315"/>
    <cellStyle name="Normal 2 3 3 6 2 2 5 2" xfId="26303"/>
    <cellStyle name="Normal 2 3 3 6 2 2 5 2 2" xfId="50600"/>
    <cellStyle name="Normal 2 3 3 6 2 2 5 3" xfId="38612"/>
    <cellStyle name="Normal 2 3 3 6 2 2 6" xfId="51504"/>
    <cellStyle name="Normal 2 3 3 6 2 2 7" xfId="52419"/>
    <cellStyle name="Normal 2 3 3 6 2 3" xfId="2297"/>
    <cellStyle name="Normal 2 3 3 6 2 3 10" xfId="52817"/>
    <cellStyle name="Normal 2 3 3 6 2 3 2" xfId="3463"/>
    <cellStyle name="Normal 2 3 3 6 2 3 2 2" xfId="5804"/>
    <cellStyle name="Normal 2 3 3 6 2 3 2 2 2" xfId="8177"/>
    <cellStyle name="Normal 2 3 3 6 2 3 2 2 2 2" xfId="20379"/>
    <cellStyle name="Normal 2 3 3 6 2 3 2 2 2 2 2" xfId="44676"/>
    <cellStyle name="Normal 2 3 3 6 2 3 2 2 2 3" xfId="32474"/>
    <cellStyle name="Normal 2 3 3 6 2 3 2 2 3" xfId="18006"/>
    <cellStyle name="Normal 2 3 3 6 2 3 2 2 3 2" xfId="42303"/>
    <cellStyle name="Normal 2 3 3 6 2 3 2 2 4" xfId="30101"/>
    <cellStyle name="Normal 2 3 3 6 2 3 2 3" xfId="7501"/>
    <cellStyle name="Normal 2 3 3 6 2 3 2 3 2" xfId="8178"/>
    <cellStyle name="Normal 2 3 3 6 2 3 2 3 2 2" xfId="20380"/>
    <cellStyle name="Normal 2 3 3 6 2 3 2 3 2 2 2" xfId="44677"/>
    <cellStyle name="Normal 2 3 3 6 2 3 2 3 2 3" xfId="32475"/>
    <cellStyle name="Normal 2 3 3 6 2 3 2 3 3" xfId="19703"/>
    <cellStyle name="Normal 2 3 3 6 2 3 2 3 3 2" xfId="44000"/>
    <cellStyle name="Normal 2 3 3 6 2 3 2 3 4" xfId="31798"/>
    <cellStyle name="Normal 2 3 3 6 2 3 2 4" xfId="8176"/>
    <cellStyle name="Normal 2 3 3 6 2 3 2 4 2" xfId="20378"/>
    <cellStyle name="Normal 2 3 3 6 2 3 2 4 2 2" xfId="44675"/>
    <cellStyle name="Normal 2 3 3 6 2 3 2 4 3" xfId="32473"/>
    <cellStyle name="Normal 2 3 3 6 2 3 2 5" xfId="15778"/>
    <cellStyle name="Normal 2 3 3 6 2 3 2 5 2" xfId="40075"/>
    <cellStyle name="Normal 2 3 3 6 2 3 2 6" xfId="27766"/>
    <cellStyle name="Normal 2 3 3 6 2 3 3" xfId="3995"/>
    <cellStyle name="Normal 2 3 3 6 2 3 3 2" xfId="8179"/>
    <cellStyle name="Normal 2 3 3 6 2 3 3 2 2" xfId="20381"/>
    <cellStyle name="Normal 2 3 3 6 2 3 3 2 2 2" xfId="44678"/>
    <cellStyle name="Normal 2 3 3 6 2 3 3 2 3" xfId="32476"/>
    <cellStyle name="Normal 2 3 3 6 2 3 3 3" xfId="16306"/>
    <cellStyle name="Normal 2 3 3 6 2 3 3 3 2" xfId="40603"/>
    <cellStyle name="Normal 2 3 3 6 2 3 3 4" xfId="28294"/>
    <cellStyle name="Normal 2 3 3 6 2 3 4" xfId="4635"/>
    <cellStyle name="Normal 2 3 3 6 2 3 4 2" xfId="8180"/>
    <cellStyle name="Normal 2 3 3 6 2 3 4 2 2" xfId="20382"/>
    <cellStyle name="Normal 2 3 3 6 2 3 4 2 2 2" xfId="44679"/>
    <cellStyle name="Normal 2 3 3 6 2 3 4 2 3" xfId="32477"/>
    <cellStyle name="Normal 2 3 3 6 2 3 4 3" xfId="16837"/>
    <cellStyle name="Normal 2 3 3 6 2 3 4 3 2" xfId="41134"/>
    <cellStyle name="Normal 2 3 3 6 2 3 4 4" xfId="28932"/>
    <cellStyle name="Normal 2 3 3 6 2 3 5" xfId="6332"/>
    <cellStyle name="Normal 2 3 3 6 2 3 5 2" xfId="8181"/>
    <cellStyle name="Normal 2 3 3 6 2 3 5 2 2" xfId="20383"/>
    <cellStyle name="Normal 2 3 3 6 2 3 5 2 2 2" xfId="44680"/>
    <cellStyle name="Normal 2 3 3 6 2 3 5 2 3" xfId="32478"/>
    <cellStyle name="Normal 2 3 3 6 2 3 5 3" xfId="18534"/>
    <cellStyle name="Normal 2 3 3 6 2 3 5 3 2" xfId="42831"/>
    <cellStyle name="Normal 2 3 3 6 2 3 5 4" xfId="30629"/>
    <cellStyle name="Normal 2 3 3 6 2 3 6" xfId="8175"/>
    <cellStyle name="Normal 2 3 3 6 2 3 6 2" xfId="20377"/>
    <cellStyle name="Normal 2 3 3 6 2 3 6 2 2" xfId="44674"/>
    <cellStyle name="Normal 2 3 3 6 2 3 6 3" xfId="32472"/>
    <cellStyle name="Normal 2 3 3 6 2 3 7" xfId="14609"/>
    <cellStyle name="Normal 2 3 3 6 2 3 7 2" xfId="38906"/>
    <cellStyle name="Normal 2 3 3 6 2 3 8" xfId="26597"/>
    <cellStyle name="Normal 2 3 3 6 2 3 9" xfId="51005"/>
    <cellStyle name="Normal 2 3 3 6 2 4" xfId="2825"/>
    <cellStyle name="Normal 2 3 3 6 2 4 2" xfId="5273"/>
    <cellStyle name="Normal 2 3 3 6 2 4 2 2" xfId="8183"/>
    <cellStyle name="Normal 2 3 3 6 2 4 2 2 2" xfId="20385"/>
    <cellStyle name="Normal 2 3 3 6 2 4 2 2 2 2" xfId="44682"/>
    <cellStyle name="Normal 2 3 3 6 2 4 2 2 3" xfId="32480"/>
    <cellStyle name="Normal 2 3 3 6 2 4 2 3" xfId="17475"/>
    <cellStyle name="Normal 2 3 3 6 2 4 2 3 2" xfId="41772"/>
    <cellStyle name="Normal 2 3 3 6 2 4 2 4" xfId="29570"/>
    <cellStyle name="Normal 2 3 3 6 2 4 3" xfId="6863"/>
    <cellStyle name="Normal 2 3 3 6 2 4 3 2" xfId="8184"/>
    <cellStyle name="Normal 2 3 3 6 2 4 3 2 2" xfId="20386"/>
    <cellStyle name="Normal 2 3 3 6 2 4 3 2 2 2" xfId="44683"/>
    <cellStyle name="Normal 2 3 3 6 2 4 3 2 3" xfId="32481"/>
    <cellStyle name="Normal 2 3 3 6 2 4 3 3" xfId="19065"/>
    <cellStyle name="Normal 2 3 3 6 2 4 3 3 2" xfId="43362"/>
    <cellStyle name="Normal 2 3 3 6 2 4 3 4" xfId="31160"/>
    <cellStyle name="Normal 2 3 3 6 2 4 4" xfId="8182"/>
    <cellStyle name="Normal 2 3 3 6 2 4 4 2" xfId="20384"/>
    <cellStyle name="Normal 2 3 3 6 2 4 4 2 2" xfId="44681"/>
    <cellStyle name="Normal 2 3 3 6 2 4 4 3" xfId="32479"/>
    <cellStyle name="Normal 2 3 3 6 2 4 5" xfId="15247"/>
    <cellStyle name="Normal 2 3 3 6 2 4 5 2" xfId="39544"/>
    <cellStyle name="Normal 2 3 3 6 2 4 6" xfId="27235"/>
    <cellStyle name="Normal 2 3 3 6 2 5" xfId="8163"/>
    <cellStyle name="Normal 2 3 3 6 2 5 2" xfId="20365"/>
    <cellStyle name="Normal 2 3 3 6 2 5 2 2" xfId="44662"/>
    <cellStyle name="Normal 2 3 3 6 2 5 3" xfId="32460"/>
    <cellStyle name="Normal 2 3 3 6 2 6" xfId="14075"/>
    <cellStyle name="Normal 2 3 3 6 2 6 2" xfId="26063"/>
    <cellStyle name="Normal 2 3 3 6 2 6 2 2" xfId="50360"/>
    <cellStyle name="Normal 2 3 3 6 2 6 3" xfId="38372"/>
    <cellStyle name="Normal 2 3 3 6 2 7" xfId="51606"/>
    <cellStyle name="Normal 2 3 3 6 2 8" xfId="52179"/>
    <cellStyle name="Normal 2 3 3 6 3" xfId="701"/>
    <cellStyle name="Normal 2 3 3 6 3 2" xfId="948"/>
    <cellStyle name="Normal 2 3 3 6 3 2 2" xfId="2441"/>
    <cellStyle name="Normal 2 3 3 6 3 2 2 10" xfId="52961"/>
    <cellStyle name="Normal 2 3 3 6 3 2 2 2" xfId="3607"/>
    <cellStyle name="Normal 2 3 3 6 3 2 2 2 2" xfId="5948"/>
    <cellStyle name="Normal 2 3 3 6 3 2 2 2 2 2" xfId="8189"/>
    <cellStyle name="Normal 2 3 3 6 3 2 2 2 2 2 2" xfId="20391"/>
    <cellStyle name="Normal 2 3 3 6 3 2 2 2 2 2 2 2" xfId="44688"/>
    <cellStyle name="Normal 2 3 3 6 3 2 2 2 2 2 3" xfId="32486"/>
    <cellStyle name="Normal 2 3 3 6 3 2 2 2 2 3" xfId="18150"/>
    <cellStyle name="Normal 2 3 3 6 3 2 2 2 2 3 2" xfId="42447"/>
    <cellStyle name="Normal 2 3 3 6 3 2 2 2 2 4" xfId="30245"/>
    <cellStyle name="Normal 2 3 3 6 3 2 2 2 3" xfId="7645"/>
    <cellStyle name="Normal 2 3 3 6 3 2 2 2 3 2" xfId="8190"/>
    <cellStyle name="Normal 2 3 3 6 3 2 2 2 3 2 2" xfId="20392"/>
    <cellStyle name="Normal 2 3 3 6 3 2 2 2 3 2 2 2" xfId="44689"/>
    <cellStyle name="Normal 2 3 3 6 3 2 2 2 3 2 3" xfId="32487"/>
    <cellStyle name="Normal 2 3 3 6 3 2 2 2 3 3" xfId="19847"/>
    <cellStyle name="Normal 2 3 3 6 3 2 2 2 3 3 2" xfId="44144"/>
    <cellStyle name="Normal 2 3 3 6 3 2 2 2 3 4" xfId="31942"/>
    <cellStyle name="Normal 2 3 3 6 3 2 2 2 4" xfId="8188"/>
    <cellStyle name="Normal 2 3 3 6 3 2 2 2 4 2" xfId="20390"/>
    <cellStyle name="Normal 2 3 3 6 3 2 2 2 4 2 2" xfId="44687"/>
    <cellStyle name="Normal 2 3 3 6 3 2 2 2 4 3" xfId="32485"/>
    <cellStyle name="Normal 2 3 3 6 3 2 2 2 5" xfId="15922"/>
    <cellStyle name="Normal 2 3 3 6 3 2 2 2 5 2" xfId="40219"/>
    <cellStyle name="Normal 2 3 3 6 3 2 2 2 6" xfId="27910"/>
    <cellStyle name="Normal 2 3 3 6 3 2 2 3" xfId="4139"/>
    <cellStyle name="Normal 2 3 3 6 3 2 2 3 2" xfId="8191"/>
    <cellStyle name="Normal 2 3 3 6 3 2 2 3 2 2" xfId="20393"/>
    <cellStyle name="Normal 2 3 3 6 3 2 2 3 2 2 2" xfId="44690"/>
    <cellStyle name="Normal 2 3 3 6 3 2 2 3 2 3" xfId="32488"/>
    <cellStyle name="Normal 2 3 3 6 3 2 2 3 3" xfId="16450"/>
    <cellStyle name="Normal 2 3 3 6 3 2 2 3 3 2" xfId="40747"/>
    <cellStyle name="Normal 2 3 3 6 3 2 2 3 4" xfId="28438"/>
    <cellStyle name="Normal 2 3 3 6 3 2 2 4" xfId="4779"/>
    <cellStyle name="Normal 2 3 3 6 3 2 2 4 2" xfId="8192"/>
    <cellStyle name="Normal 2 3 3 6 3 2 2 4 2 2" xfId="20394"/>
    <cellStyle name="Normal 2 3 3 6 3 2 2 4 2 2 2" xfId="44691"/>
    <cellStyle name="Normal 2 3 3 6 3 2 2 4 2 3" xfId="32489"/>
    <cellStyle name="Normal 2 3 3 6 3 2 2 4 3" xfId="16981"/>
    <cellStyle name="Normal 2 3 3 6 3 2 2 4 3 2" xfId="41278"/>
    <cellStyle name="Normal 2 3 3 6 3 2 2 4 4" xfId="29076"/>
    <cellStyle name="Normal 2 3 3 6 3 2 2 5" xfId="6476"/>
    <cellStyle name="Normal 2 3 3 6 3 2 2 5 2" xfId="8193"/>
    <cellStyle name="Normal 2 3 3 6 3 2 2 5 2 2" xfId="20395"/>
    <cellStyle name="Normal 2 3 3 6 3 2 2 5 2 2 2" xfId="44692"/>
    <cellStyle name="Normal 2 3 3 6 3 2 2 5 2 3" xfId="32490"/>
    <cellStyle name="Normal 2 3 3 6 3 2 2 5 3" xfId="18678"/>
    <cellStyle name="Normal 2 3 3 6 3 2 2 5 3 2" xfId="42975"/>
    <cellStyle name="Normal 2 3 3 6 3 2 2 5 4" xfId="30773"/>
    <cellStyle name="Normal 2 3 3 6 3 2 2 6" xfId="8187"/>
    <cellStyle name="Normal 2 3 3 6 3 2 2 6 2" xfId="20389"/>
    <cellStyle name="Normal 2 3 3 6 3 2 2 6 2 2" xfId="44686"/>
    <cellStyle name="Normal 2 3 3 6 3 2 2 6 3" xfId="32484"/>
    <cellStyle name="Normal 2 3 3 6 3 2 2 7" xfId="14753"/>
    <cellStyle name="Normal 2 3 3 6 3 2 2 7 2" xfId="39050"/>
    <cellStyle name="Normal 2 3 3 6 3 2 2 8" xfId="26741"/>
    <cellStyle name="Normal 2 3 3 6 3 2 2 9" xfId="51149"/>
    <cellStyle name="Normal 2 3 3 6 3 2 3" xfId="2969"/>
    <cellStyle name="Normal 2 3 3 6 3 2 3 2" xfId="5417"/>
    <cellStyle name="Normal 2 3 3 6 3 2 3 2 2" xfId="8195"/>
    <cellStyle name="Normal 2 3 3 6 3 2 3 2 2 2" xfId="20397"/>
    <cellStyle name="Normal 2 3 3 6 3 2 3 2 2 2 2" xfId="44694"/>
    <cellStyle name="Normal 2 3 3 6 3 2 3 2 2 3" xfId="32492"/>
    <cellStyle name="Normal 2 3 3 6 3 2 3 2 3" xfId="17619"/>
    <cellStyle name="Normal 2 3 3 6 3 2 3 2 3 2" xfId="41916"/>
    <cellStyle name="Normal 2 3 3 6 3 2 3 2 4" xfId="29714"/>
    <cellStyle name="Normal 2 3 3 6 3 2 3 3" xfId="7007"/>
    <cellStyle name="Normal 2 3 3 6 3 2 3 3 2" xfId="8196"/>
    <cellStyle name="Normal 2 3 3 6 3 2 3 3 2 2" xfId="20398"/>
    <cellStyle name="Normal 2 3 3 6 3 2 3 3 2 2 2" xfId="44695"/>
    <cellStyle name="Normal 2 3 3 6 3 2 3 3 2 3" xfId="32493"/>
    <cellStyle name="Normal 2 3 3 6 3 2 3 3 3" xfId="19209"/>
    <cellStyle name="Normal 2 3 3 6 3 2 3 3 3 2" xfId="43506"/>
    <cellStyle name="Normal 2 3 3 6 3 2 3 3 4" xfId="31304"/>
    <cellStyle name="Normal 2 3 3 6 3 2 3 4" xfId="8194"/>
    <cellStyle name="Normal 2 3 3 6 3 2 3 4 2" xfId="20396"/>
    <cellStyle name="Normal 2 3 3 6 3 2 3 4 2 2" xfId="44693"/>
    <cellStyle name="Normal 2 3 3 6 3 2 3 4 3" xfId="32491"/>
    <cellStyle name="Normal 2 3 3 6 3 2 3 5" xfId="15391"/>
    <cellStyle name="Normal 2 3 3 6 3 2 3 5 2" xfId="39688"/>
    <cellStyle name="Normal 2 3 3 6 3 2 3 6" xfId="27379"/>
    <cellStyle name="Normal 2 3 3 6 3 2 4" xfId="8186"/>
    <cellStyle name="Normal 2 3 3 6 3 2 4 2" xfId="20388"/>
    <cellStyle name="Normal 2 3 3 6 3 2 4 2 2" xfId="44685"/>
    <cellStyle name="Normal 2 3 3 6 3 2 4 3" xfId="32483"/>
    <cellStyle name="Normal 2 3 3 6 3 2 5" xfId="14219"/>
    <cellStyle name="Normal 2 3 3 6 3 2 5 2" xfId="26207"/>
    <cellStyle name="Normal 2 3 3 6 3 2 5 2 2" xfId="50504"/>
    <cellStyle name="Normal 2 3 3 6 3 2 5 3" xfId="38516"/>
    <cellStyle name="Normal 2 3 3 6 3 2 6" xfId="51866"/>
    <cellStyle name="Normal 2 3 3 6 3 2 7" xfId="52323"/>
    <cellStyle name="Normal 2 3 3 6 3 3" xfId="2201"/>
    <cellStyle name="Normal 2 3 3 6 3 3 10" xfId="52721"/>
    <cellStyle name="Normal 2 3 3 6 3 3 2" xfId="3367"/>
    <cellStyle name="Normal 2 3 3 6 3 3 2 2" xfId="5708"/>
    <cellStyle name="Normal 2 3 3 6 3 3 2 2 2" xfId="8199"/>
    <cellStyle name="Normal 2 3 3 6 3 3 2 2 2 2" xfId="20401"/>
    <cellStyle name="Normal 2 3 3 6 3 3 2 2 2 2 2" xfId="44698"/>
    <cellStyle name="Normal 2 3 3 6 3 3 2 2 2 3" xfId="32496"/>
    <cellStyle name="Normal 2 3 3 6 3 3 2 2 3" xfId="17910"/>
    <cellStyle name="Normal 2 3 3 6 3 3 2 2 3 2" xfId="42207"/>
    <cellStyle name="Normal 2 3 3 6 3 3 2 2 4" xfId="30005"/>
    <cellStyle name="Normal 2 3 3 6 3 3 2 3" xfId="7405"/>
    <cellStyle name="Normal 2 3 3 6 3 3 2 3 2" xfId="8200"/>
    <cellStyle name="Normal 2 3 3 6 3 3 2 3 2 2" xfId="20402"/>
    <cellStyle name="Normal 2 3 3 6 3 3 2 3 2 2 2" xfId="44699"/>
    <cellStyle name="Normal 2 3 3 6 3 3 2 3 2 3" xfId="32497"/>
    <cellStyle name="Normal 2 3 3 6 3 3 2 3 3" xfId="19607"/>
    <cellStyle name="Normal 2 3 3 6 3 3 2 3 3 2" xfId="43904"/>
    <cellStyle name="Normal 2 3 3 6 3 3 2 3 4" xfId="31702"/>
    <cellStyle name="Normal 2 3 3 6 3 3 2 4" xfId="8198"/>
    <cellStyle name="Normal 2 3 3 6 3 3 2 4 2" xfId="20400"/>
    <cellStyle name="Normal 2 3 3 6 3 3 2 4 2 2" xfId="44697"/>
    <cellStyle name="Normal 2 3 3 6 3 3 2 4 3" xfId="32495"/>
    <cellStyle name="Normal 2 3 3 6 3 3 2 5" xfId="15682"/>
    <cellStyle name="Normal 2 3 3 6 3 3 2 5 2" xfId="39979"/>
    <cellStyle name="Normal 2 3 3 6 3 3 2 6" xfId="27670"/>
    <cellStyle name="Normal 2 3 3 6 3 3 3" xfId="3899"/>
    <cellStyle name="Normal 2 3 3 6 3 3 3 2" xfId="8201"/>
    <cellStyle name="Normal 2 3 3 6 3 3 3 2 2" xfId="20403"/>
    <cellStyle name="Normal 2 3 3 6 3 3 3 2 2 2" xfId="44700"/>
    <cellStyle name="Normal 2 3 3 6 3 3 3 2 3" xfId="32498"/>
    <cellStyle name="Normal 2 3 3 6 3 3 3 3" xfId="16210"/>
    <cellStyle name="Normal 2 3 3 6 3 3 3 3 2" xfId="40507"/>
    <cellStyle name="Normal 2 3 3 6 3 3 3 4" xfId="28198"/>
    <cellStyle name="Normal 2 3 3 6 3 3 4" xfId="4539"/>
    <cellStyle name="Normal 2 3 3 6 3 3 4 2" xfId="8202"/>
    <cellStyle name="Normal 2 3 3 6 3 3 4 2 2" xfId="20404"/>
    <cellStyle name="Normal 2 3 3 6 3 3 4 2 2 2" xfId="44701"/>
    <cellStyle name="Normal 2 3 3 6 3 3 4 2 3" xfId="32499"/>
    <cellStyle name="Normal 2 3 3 6 3 3 4 3" xfId="16741"/>
    <cellStyle name="Normal 2 3 3 6 3 3 4 3 2" xfId="41038"/>
    <cellStyle name="Normal 2 3 3 6 3 3 4 4" xfId="28836"/>
    <cellStyle name="Normal 2 3 3 6 3 3 5" xfId="6236"/>
    <cellStyle name="Normal 2 3 3 6 3 3 5 2" xfId="8203"/>
    <cellStyle name="Normal 2 3 3 6 3 3 5 2 2" xfId="20405"/>
    <cellStyle name="Normal 2 3 3 6 3 3 5 2 2 2" xfId="44702"/>
    <cellStyle name="Normal 2 3 3 6 3 3 5 2 3" xfId="32500"/>
    <cellStyle name="Normal 2 3 3 6 3 3 5 3" xfId="18438"/>
    <cellStyle name="Normal 2 3 3 6 3 3 5 3 2" xfId="42735"/>
    <cellStyle name="Normal 2 3 3 6 3 3 5 4" xfId="30533"/>
    <cellStyle name="Normal 2 3 3 6 3 3 6" xfId="8197"/>
    <cellStyle name="Normal 2 3 3 6 3 3 6 2" xfId="20399"/>
    <cellStyle name="Normal 2 3 3 6 3 3 6 2 2" xfId="44696"/>
    <cellStyle name="Normal 2 3 3 6 3 3 6 3" xfId="32494"/>
    <cellStyle name="Normal 2 3 3 6 3 3 7" xfId="14513"/>
    <cellStyle name="Normal 2 3 3 6 3 3 7 2" xfId="38810"/>
    <cellStyle name="Normal 2 3 3 6 3 3 8" xfId="26501"/>
    <cellStyle name="Normal 2 3 3 6 3 3 9" xfId="50909"/>
    <cellStyle name="Normal 2 3 3 6 3 4" xfId="2729"/>
    <cellStyle name="Normal 2 3 3 6 3 4 2" xfId="5177"/>
    <cellStyle name="Normal 2 3 3 6 3 4 2 2" xfId="8205"/>
    <cellStyle name="Normal 2 3 3 6 3 4 2 2 2" xfId="20407"/>
    <cellStyle name="Normal 2 3 3 6 3 4 2 2 2 2" xfId="44704"/>
    <cellStyle name="Normal 2 3 3 6 3 4 2 2 3" xfId="32502"/>
    <cellStyle name="Normal 2 3 3 6 3 4 2 3" xfId="17379"/>
    <cellStyle name="Normal 2 3 3 6 3 4 2 3 2" xfId="41676"/>
    <cellStyle name="Normal 2 3 3 6 3 4 2 4" xfId="29474"/>
    <cellStyle name="Normal 2 3 3 6 3 4 3" xfId="6767"/>
    <cellStyle name="Normal 2 3 3 6 3 4 3 2" xfId="8206"/>
    <cellStyle name="Normal 2 3 3 6 3 4 3 2 2" xfId="20408"/>
    <cellStyle name="Normal 2 3 3 6 3 4 3 2 2 2" xfId="44705"/>
    <cellStyle name="Normal 2 3 3 6 3 4 3 2 3" xfId="32503"/>
    <cellStyle name="Normal 2 3 3 6 3 4 3 3" xfId="18969"/>
    <cellStyle name="Normal 2 3 3 6 3 4 3 3 2" xfId="43266"/>
    <cellStyle name="Normal 2 3 3 6 3 4 3 4" xfId="31064"/>
    <cellStyle name="Normal 2 3 3 6 3 4 4" xfId="8204"/>
    <cellStyle name="Normal 2 3 3 6 3 4 4 2" xfId="20406"/>
    <cellStyle name="Normal 2 3 3 6 3 4 4 2 2" xfId="44703"/>
    <cellStyle name="Normal 2 3 3 6 3 4 4 3" xfId="32501"/>
    <cellStyle name="Normal 2 3 3 6 3 4 5" xfId="15151"/>
    <cellStyle name="Normal 2 3 3 6 3 4 5 2" xfId="39448"/>
    <cellStyle name="Normal 2 3 3 6 3 4 6" xfId="27139"/>
    <cellStyle name="Normal 2 3 3 6 3 5" xfId="8185"/>
    <cellStyle name="Normal 2 3 3 6 3 5 2" xfId="20387"/>
    <cellStyle name="Normal 2 3 3 6 3 5 2 2" xfId="44684"/>
    <cellStyle name="Normal 2 3 3 6 3 5 3" xfId="32482"/>
    <cellStyle name="Normal 2 3 3 6 3 6" xfId="13979"/>
    <cellStyle name="Normal 2 3 3 6 3 6 2" xfId="25967"/>
    <cellStyle name="Normal 2 3 3 6 3 6 2 2" xfId="50264"/>
    <cellStyle name="Normal 2 3 3 6 3 6 3" xfId="38276"/>
    <cellStyle name="Normal 2 3 3 6 3 7" xfId="51811"/>
    <cellStyle name="Normal 2 3 3 6 3 8" xfId="52083"/>
    <cellStyle name="Normal 2 3 3 6 4" xfId="876"/>
    <cellStyle name="Normal 2 3 3 6 4 2" xfId="2369"/>
    <cellStyle name="Normal 2 3 3 6 4 2 10" xfId="52889"/>
    <cellStyle name="Normal 2 3 3 6 4 2 2" xfId="3535"/>
    <cellStyle name="Normal 2 3 3 6 4 2 2 2" xfId="5876"/>
    <cellStyle name="Normal 2 3 3 6 4 2 2 2 2" xfId="8210"/>
    <cellStyle name="Normal 2 3 3 6 4 2 2 2 2 2" xfId="20412"/>
    <cellStyle name="Normal 2 3 3 6 4 2 2 2 2 2 2" xfId="44709"/>
    <cellStyle name="Normal 2 3 3 6 4 2 2 2 2 3" xfId="32507"/>
    <cellStyle name="Normal 2 3 3 6 4 2 2 2 3" xfId="18078"/>
    <cellStyle name="Normal 2 3 3 6 4 2 2 2 3 2" xfId="42375"/>
    <cellStyle name="Normal 2 3 3 6 4 2 2 2 4" xfId="30173"/>
    <cellStyle name="Normal 2 3 3 6 4 2 2 3" xfId="7573"/>
    <cellStyle name="Normal 2 3 3 6 4 2 2 3 2" xfId="8211"/>
    <cellStyle name="Normal 2 3 3 6 4 2 2 3 2 2" xfId="20413"/>
    <cellStyle name="Normal 2 3 3 6 4 2 2 3 2 2 2" xfId="44710"/>
    <cellStyle name="Normal 2 3 3 6 4 2 2 3 2 3" xfId="32508"/>
    <cellStyle name="Normal 2 3 3 6 4 2 2 3 3" xfId="19775"/>
    <cellStyle name="Normal 2 3 3 6 4 2 2 3 3 2" xfId="44072"/>
    <cellStyle name="Normal 2 3 3 6 4 2 2 3 4" xfId="31870"/>
    <cellStyle name="Normal 2 3 3 6 4 2 2 4" xfId="8209"/>
    <cellStyle name="Normal 2 3 3 6 4 2 2 4 2" xfId="20411"/>
    <cellStyle name="Normal 2 3 3 6 4 2 2 4 2 2" xfId="44708"/>
    <cellStyle name="Normal 2 3 3 6 4 2 2 4 3" xfId="32506"/>
    <cellStyle name="Normal 2 3 3 6 4 2 2 5" xfId="15850"/>
    <cellStyle name="Normal 2 3 3 6 4 2 2 5 2" xfId="40147"/>
    <cellStyle name="Normal 2 3 3 6 4 2 2 6" xfId="27838"/>
    <cellStyle name="Normal 2 3 3 6 4 2 3" xfId="4067"/>
    <cellStyle name="Normal 2 3 3 6 4 2 3 2" xfId="8212"/>
    <cellStyle name="Normal 2 3 3 6 4 2 3 2 2" xfId="20414"/>
    <cellStyle name="Normal 2 3 3 6 4 2 3 2 2 2" xfId="44711"/>
    <cellStyle name="Normal 2 3 3 6 4 2 3 2 3" xfId="32509"/>
    <cellStyle name="Normal 2 3 3 6 4 2 3 3" xfId="16378"/>
    <cellStyle name="Normal 2 3 3 6 4 2 3 3 2" xfId="40675"/>
    <cellStyle name="Normal 2 3 3 6 4 2 3 4" xfId="28366"/>
    <cellStyle name="Normal 2 3 3 6 4 2 4" xfId="4707"/>
    <cellStyle name="Normal 2 3 3 6 4 2 4 2" xfId="8213"/>
    <cellStyle name="Normal 2 3 3 6 4 2 4 2 2" xfId="20415"/>
    <cellStyle name="Normal 2 3 3 6 4 2 4 2 2 2" xfId="44712"/>
    <cellStyle name="Normal 2 3 3 6 4 2 4 2 3" xfId="32510"/>
    <cellStyle name="Normal 2 3 3 6 4 2 4 3" xfId="16909"/>
    <cellStyle name="Normal 2 3 3 6 4 2 4 3 2" xfId="41206"/>
    <cellStyle name="Normal 2 3 3 6 4 2 4 4" xfId="29004"/>
    <cellStyle name="Normal 2 3 3 6 4 2 5" xfId="6404"/>
    <cellStyle name="Normal 2 3 3 6 4 2 5 2" xfId="8214"/>
    <cellStyle name="Normal 2 3 3 6 4 2 5 2 2" xfId="20416"/>
    <cellStyle name="Normal 2 3 3 6 4 2 5 2 2 2" xfId="44713"/>
    <cellStyle name="Normal 2 3 3 6 4 2 5 2 3" xfId="32511"/>
    <cellStyle name="Normal 2 3 3 6 4 2 5 3" xfId="18606"/>
    <cellStyle name="Normal 2 3 3 6 4 2 5 3 2" xfId="42903"/>
    <cellStyle name="Normal 2 3 3 6 4 2 5 4" xfId="30701"/>
    <cellStyle name="Normal 2 3 3 6 4 2 6" xfId="8208"/>
    <cellStyle name="Normal 2 3 3 6 4 2 6 2" xfId="20410"/>
    <cellStyle name="Normal 2 3 3 6 4 2 6 2 2" xfId="44707"/>
    <cellStyle name="Normal 2 3 3 6 4 2 6 3" xfId="32505"/>
    <cellStyle name="Normal 2 3 3 6 4 2 7" xfId="14681"/>
    <cellStyle name="Normal 2 3 3 6 4 2 7 2" xfId="38978"/>
    <cellStyle name="Normal 2 3 3 6 4 2 8" xfId="26669"/>
    <cellStyle name="Normal 2 3 3 6 4 2 9" xfId="51077"/>
    <cellStyle name="Normal 2 3 3 6 4 3" xfId="2897"/>
    <cellStyle name="Normal 2 3 3 6 4 3 2" xfId="5345"/>
    <cellStyle name="Normal 2 3 3 6 4 3 2 2" xfId="8216"/>
    <cellStyle name="Normal 2 3 3 6 4 3 2 2 2" xfId="20418"/>
    <cellStyle name="Normal 2 3 3 6 4 3 2 2 2 2" xfId="44715"/>
    <cellStyle name="Normal 2 3 3 6 4 3 2 2 3" xfId="32513"/>
    <cellStyle name="Normal 2 3 3 6 4 3 2 3" xfId="17547"/>
    <cellStyle name="Normal 2 3 3 6 4 3 2 3 2" xfId="41844"/>
    <cellStyle name="Normal 2 3 3 6 4 3 2 4" xfId="29642"/>
    <cellStyle name="Normal 2 3 3 6 4 3 3" xfId="6935"/>
    <cellStyle name="Normal 2 3 3 6 4 3 3 2" xfId="8217"/>
    <cellStyle name="Normal 2 3 3 6 4 3 3 2 2" xfId="20419"/>
    <cellStyle name="Normal 2 3 3 6 4 3 3 2 2 2" xfId="44716"/>
    <cellStyle name="Normal 2 3 3 6 4 3 3 2 3" xfId="32514"/>
    <cellStyle name="Normal 2 3 3 6 4 3 3 3" xfId="19137"/>
    <cellStyle name="Normal 2 3 3 6 4 3 3 3 2" xfId="43434"/>
    <cellStyle name="Normal 2 3 3 6 4 3 3 4" xfId="31232"/>
    <cellStyle name="Normal 2 3 3 6 4 3 4" xfId="8215"/>
    <cellStyle name="Normal 2 3 3 6 4 3 4 2" xfId="20417"/>
    <cellStyle name="Normal 2 3 3 6 4 3 4 2 2" xfId="44714"/>
    <cellStyle name="Normal 2 3 3 6 4 3 4 3" xfId="32512"/>
    <cellStyle name="Normal 2 3 3 6 4 3 5" xfId="15319"/>
    <cellStyle name="Normal 2 3 3 6 4 3 5 2" xfId="39616"/>
    <cellStyle name="Normal 2 3 3 6 4 3 6" xfId="27307"/>
    <cellStyle name="Normal 2 3 3 6 4 4" xfId="8207"/>
    <cellStyle name="Normal 2 3 3 6 4 4 2" xfId="20409"/>
    <cellStyle name="Normal 2 3 3 6 4 4 2 2" xfId="44706"/>
    <cellStyle name="Normal 2 3 3 6 4 4 3" xfId="32504"/>
    <cellStyle name="Normal 2 3 3 6 4 5" xfId="14147"/>
    <cellStyle name="Normal 2 3 3 6 4 5 2" xfId="26135"/>
    <cellStyle name="Normal 2 3 3 6 4 5 2 2" xfId="50432"/>
    <cellStyle name="Normal 2 3 3 6 4 5 3" xfId="38444"/>
    <cellStyle name="Normal 2 3 3 6 4 6" xfId="51717"/>
    <cellStyle name="Normal 2 3 3 6 4 7" xfId="52251"/>
    <cellStyle name="Normal 2 3 3 6 5" xfId="2105"/>
    <cellStyle name="Normal 2 3 3 6 5 10" xfId="52625"/>
    <cellStyle name="Normal 2 3 3 6 5 2" xfId="3271"/>
    <cellStyle name="Normal 2 3 3 6 5 2 2" xfId="5612"/>
    <cellStyle name="Normal 2 3 3 6 5 2 2 2" xfId="8220"/>
    <cellStyle name="Normal 2 3 3 6 5 2 2 2 2" xfId="20422"/>
    <cellStyle name="Normal 2 3 3 6 5 2 2 2 2 2" xfId="44719"/>
    <cellStyle name="Normal 2 3 3 6 5 2 2 2 3" xfId="32517"/>
    <cellStyle name="Normal 2 3 3 6 5 2 2 3" xfId="17814"/>
    <cellStyle name="Normal 2 3 3 6 5 2 2 3 2" xfId="42111"/>
    <cellStyle name="Normal 2 3 3 6 5 2 2 4" xfId="29909"/>
    <cellStyle name="Normal 2 3 3 6 5 2 3" xfId="7309"/>
    <cellStyle name="Normal 2 3 3 6 5 2 3 2" xfId="8221"/>
    <cellStyle name="Normal 2 3 3 6 5 2 3 2 2" xfId="20423"/>
    <cellStyle name="Normal 2 3 3 6 5 2 3 2 2 2" xfId="44720"/>
    <cellStyle name="Normal 2 3 3 6 5 2 3 2 3" xfId="32518"/>
    <cellStyle name="Normal 2 3 3 6 5 2 3 3" xfId="19511"/>
    <cellStyle name="Normal 2 3 3 6 5 2 3 3 2" xfId="43808"/>
    <cellStyle name="Normal 2 3 3 6 5 2 3 4" xfId="31606"/>
    <cellStyle name="Normal 2 3 3 6 5 2 4" xfId="8219"/>
    <cellStyle name="Normal 2 3 3 6 5 2 4 2" xfId="20421"/>
    <cellStyle name="Normal 2 3 3 6 5 2 4 2 2" xfId="44718"/>
    <cellStyle name="Normal 2 3 3 6 5 2 4 3" xfId="32516"/>
    <cellStyle name="Normal 2 3 3 6 5 2 5" xfId="15586"/>
    <cellStyle name="Normal 2 3 3 6 5 2 5 2" xfId="39883"/>
    <cellStyle name="Normal 2 3 3 6 5 2 6" xfId="27574"/>
    <cellStyle name="Normal 2 3 3 6 5 3" xfId="3803"/>
    <cellStyle name="Normal 2 3 3 6 5 3 2" xfId="8222"/>
    <cellStyle name="Normal 2 3 3 6 5 3 2 2" xfId="20424"/>
    <cellStyle name="Normal 2 3 3 6 5 3 2 2 2" xfId="44721"/>
    <cellStyle name="Normal 2 3 3 6 5 3 2 3" xfId="32519"/>
    <cellStyle name="Normal 2 3 3 6 5 3 3" xfId="16114"/>
    <cellStyle name="Normal 2 3 3 6 5 3 3 2" xfId="40411"/>
    <cellStyle name="Normal 2 3 3 6 5 3 4" xfId="28102"/>
    <cellStyle name="Normal 2 3 3 6 5 4" xfId="4443"/>
    <cellStyle name="Normal 2 3 3 6 5 4 2" xfId="8223"/>
    <cellStyle name="Normal 2 3 3 6 5 4 2 2" xfId="20425"/>
    <cellStyle name="Normal 2 3 3 6 5 4 2 2 2" xfId="44722"/>
    <cellStyle name="Normal 2 3 3 6 5 4 2 3" xfId="32520"/>
    <cellStyle name="Normal 2 3 3 6 5 4 3" xfId="16645"/>
    <cellStyle name="Normal 2 3 3 6 5 4 3 2" xfId="40942"/>
    <cellStyle name="Normal 2 3 3 6 5 4 4" xfId="28740"/>
    <cellStyle name="Normal 2 3 3 6 5 5" xfId="6140"/>
    <cellStyle name="Normal 2 3 3 6 5 5 2" xfId="8224"/>
    <cellStyle name="Normal 2 3 3 6 5 5 2 2" xfId="20426"/>
    <cellStyle name="Normal 2 3 3 6 5 5 2 2 2" xfId="44723"/>
    <cellStyle name="Normal 2 3 3 6 5 5 2 3" xfId="32521"/>
    <cellStyle name="Normal 2 3 3 6 5 5 3" xfId="18342"/>
    <cellStyle name="Normal 2 3 3 6 5 5 3 2" xfId="42639"/>
    <cellStyle name="Normal 2 3 3 6 5 5 4" xfId="30437"/>
    <cellStyle name="Normal 2 3 3 6 5 6" xfId="8218"/>
    <cellStyle name="Normal 2 3 3 6 5 6 2" xfId="20420"/>
    <cellStyle name="Normal 2 3 3 6 5 6 2 2" xfId="44717"/>
    <cellStyle name="Normal 2 3 3 6 5 6 3" xfId="32515"/>
    <cellStyle name="Normal 2 3 3 6 5 7" xfId="14417"/>
    <cellStyle name="Normal 2 3 3 6 5 7 2" xfId="38714"/>
    <cellStyle name="Normal 2 3 3 6 5 8" xfId="26405"/>
    <cellStyle name="Normal 2 3 3 6 5 9" xfId="50813"/>
    <cellStyle name="Normal 2 3 3 6 6" xfId="2633"/>
    <cellStyle name="Normal 2 3 3 6 6 2" xfId="5081"/>
    <cellStyle name="Normal 2 3 3 6 6 2 2" xfId="8226"/>
    <cellStyle name="Normal 2 3 3 6 6 2 2 2" xfId="20428"/>
    <cellStyle name="Normal 2 3 3 6 6 2 2 2 2" xfId="44725"/>
    <cellStyle name="Normal 2 3 3 6 6 2 2 3" xfId="32523"/>
    <cellStyle name="Normal 2 3 3 6 6 2 3" xfId="17283"/>
    <cellStyle name="Normal 2 3 3 6 6 2 3 2" xfId="41580"/>
    <cellStyle name="Normal 2 3 3 6 6 2 4" xfId="29378"/>
    <cellStyle name="Normal 2 3 3 6 6 3" xfId="6671"/>
    <cellStyle name="Normal 2 3 3 6 6 3 2" xfId="8227"/>
    <cellStyle name="Normal 2 3 3 6 6 3 2 2" xfId="20429"/>
    <cellStyle name="Normal 2 3 3 6 6 3 2 2 2" xfId="44726"/>
    <cellStyle name="Normal 2 3 3 6 6 3 2 3" xfId="32524"/>
    <cellStyle name="Normal 2 3 3 6 6 3 3" xfId="18873"/>
    <cellStyle name="Normal 2 3 3 6 6 3 3 2" xfId="43170"/>
    <cellStyle name="Normal 2 3 3 6 6 3 4" xfId="30968"/>
    <cellStyle name="Normal 2 3 3 6 6 4" xfId="8225"/>
    <cellStyle name="Normal 2 3 3 6 6 4 2" xfId="20427"/>
    <cellStyle name="Normal 2 3 3 6 6 4 2 2" xfId="44724"/>
    <cellStyle name="Normal 2 3 3 6 6 4 3" xfId="32522"/>
    <cellStyle name="Normal 2 3 3 6 6 5" xfId="15055"/>
    <cellStyle name="Normal 2 3 3 6 6 5 2" xfId="39352"/>
    <cellStyle name="Normal 2 3 3 6 6 6" xfId="27043"/>
    <cellStyle name="Normal 2 3 3 6 7" xfId="8162"/>
    <cellStyle name="Normal 2 3 3 6 7 2" xfId="20364"/>
    <cellStyle name="Normal 2 3 3 6 7 2 2" xfId="44661"/>
    <cellStyle name="Normal 2 3 3 6 7 3" xfId="32459"/>
    <cellStyle name="Normal 2 3 3 6 8" xfId="13883"/>
    <cellStyle name="Normal 2 3 3 6 8 2" xfId="25871"/>
    <cellStyle name="Normal 2 3 3 6 8 2 2" xfId="50168"/>
    <cellStyle name="Normal 2 3 3 6 8 3" xfId="38180"/>
    <cellStyle name="Normal 2 3 3 6 9" xfId="51491"/>
    <cellStyle name="Normal 2 3 3 7" xfId="751"/>
    <cellStyle name="Normal 2 3 3 7 2" xfId="996"/>
    <cellStyle name="Normal 2 3 3 7 2 2" xfId="2489"/>
    <cellStyle name="Normal 2 3 3 7 2 2 10" xfId="53009"/>
    <cellStyle name="Normal 2 3 3 7 2 2 2" xfId="3655"/>
    <cellStyle name="Normal 2 3 3 7 2 2 2 2" xfId="5996"/>
    <cellStyle name="Normal 2 3 3 7 2 2 2 2 2" xfId="8232"/>
    <cellStyle name="Normal 2 3 3 7 2 2 2 2 2 2" xfId="20434"/>
    <cellStyle name="Normal 2 3 3 7 2 2 2 2 2 2 2" xfId="44731"/>
    <cellStyle name="Normal 2 3 3 7 2 2 2 2 2 3" xfId="32529"/>
    <cellStyle name="Normal 2 3 3 7 2 2 2 2 3" xfId="18198"/>
    <cellStyle name="Normal 2 3 3 7 2 2 2 2 3 2" xfId="42495"/>
    <cellStyle name="Normal 2 3 3 7 2 2 2 2 4" xfId="30293"/>
    <cellStyle name="Normal 2 3 3 7 2 2 2 3" xfId="7693"/>
    <cellStyle name="Normal 2 3 3 7 2 2 2 3 2" xfId="8233"/>
    <cellStyle name="Normal 2 3 3 7 2 2 2 3 2 2" xfId="20435"/>
    <cellStyle name="Normal 2 3 3 7 2 2 2 3 2 2 2" xfId="44732"/>
    <cellStyle name="Normal 2 3 3 7 2 2 2 3 2 3" xfId="32530"/>
    <cellStyle name="Normal 2 3 3 7 2 2 2 3 3" xfId="19895"/>
    <cellStyle name="Normal 2 3 3 7 2 2 2 3 3 2" xfId="44192"/>
    <cellStyle name="Normal 2 3 3 7 2 2 2 3 4" xfId="31990"/>
    <cellStyle name="Normal 2 3 3 7 2 2 2 4" xfId="8231"/>
    <cellStyle name="Normal 2 3 3 7 2 2 2 4 2" xfId="20433"/>
    <cellStyle name="Normal 2 3 3 7 2 2 2 4 2 2" xfId="44730"/>
    <cellStyle name="Normal 2 3 3 7 2 2 2 4 3" xfId="32528"/>
    <cellStyle name="Normal 2 3 3 7 2 2 2 5" xfId="15970"/>
    <cellStyle name="Normal 2 3 3 7 2 2 2 5 2" xfId="40267"/>
    <cellStyle name="Normal 2 3 3 7 2 2 2 6" xfId="27958"/>
    <cellStyle name="Normal 2 3 3 7 2 2 3" xfId="4187"/>
    <cellStyle name="Normal 2 3 3 7 2 2 3 2" xfId="8234"/>
    <cellStyle name="Normal 2 3 3 7 2 2 3 2 2" xfId="20436"/>
    <cellStyle name="Normal 2 3 3 7 2 2 3 2 2 2" xfId="44733"/>
    <cellStyle name="Normal 2 3 3 7 2 2 3 2 3" xfId="32531"/>
    <cellStyle name="Normal 2 3 3 7 2 2 3 3" xfId="16498"/>
    <cellStyle name="Normal 2 3 3 7 2 2 3 3 2" xfId="40795"/>
    <cellStyle name="Normal 2 3 3 7 2 2 3 4" xfId="28486"/>
    <cellStyle name="Normal 2 3 3 7 2 2 4" xfId="4827"/>
    <cellStyle name="Normal 2 3 3 7 2 2 4 2" xfId="8235"/>
    <cellStyle name="Normal 2 3 3 7 2 2 4 2 2" xfId="20437"/>
    <cellStyle name="Normal 2 3 3 7 2 2 4 2 2 2" xfId="44734"/>
    <cellStyle name="Normal 2 3 3 7 2 2 4 2 3" xfId="32532"/>
    <cellStyle name="Normal 2 3 3 7 2 2 4 3" xfId="17029"/>
    <cellStyle name="Normal 2 3 3 7 2 2 4 3 2" xfId="41326"/>
    <cellStyle name="Normal 2 3 3 7 2 2 4 4" xfId="29124"/>
    <cellStyle name="Normal 2 3 3 7 2 2 5" xfId="6524"/>
    <cellStyle name="Normal 2 3 3 7 2 2 5 2" xfId="8236"/>
    <cellStyle name="Normal 2 3 3 7 2 2 5 2 2" xfId="20438"/>
    <cellStyle name="Normal 2 3 3 7 2 2 5 2 2 2" xfId="44735"/>
    <cellStyle name="Normal 2 3 3 7 2 2 5 2 3" xfId="32533"/>
    <cellStyle name="Normal 2 3 3 7 2 2 5 3" xfId="18726"/>
    <cellStyle name="Normal 2 3 3 7 2 2 5 3 2" xfId="43023"/>
    <cellStyle name="Normal 2 3 3 7 2 2 5 4" xfId="30821"/>
    <cellStyle name="Normal 2 3 3 7 2 2 6" xfId="8230"/>
    <cellStyle name="Normal 2 3 3 7 2 2 6 2" xfId="20432"/>
    <cellStyle name="Normal 2 3 3 7 2 2 6 2 2" xfId="44729"/>
    <cellStyle name="Normal 2 3 3 7 2 2 6 3" xfId="32527"/>
    <cellStyle name="Normal 2 3 3 7 2 2 7" xfId="14801"/>
    <cellStyle name="Normal 2 3 3 7 2 2 7 2" xfId="39098"/>
    <cellStyle name="Normal 2 3 3 7 2 2 8" xfId="26789"/>
    <cellStyle name="Normal 2 3 3 7 2 2 9" xfId="51197"/>
    <cellStyle name="Normal 2 3 3 7 2 3" xfId="3017"/>
    <cellStyle name="Normal 2 3 3 7 2 3 2" xfId="5465"/>
    <cellStyle name="Normal 2 3 3 7 2 3 2 2" xfId="8238"/>
    <cellStyle name="Normal 2 3 3 7 2 3 2 2 2" xfId="20440"/>
    <cellStyle name="Normal 2 3 3 7 2 3 2 2 2 2" xfId="44737"/>
    <cellStyle name="Normal 2 3 3 7 2 3 2 2 3" xfId="32535"/>
    <cellStyle name="Normal 2 3 3 7 2 3 2 3" xfId="17667"/>
    <cellStyle name="Normal 2 3 3 7 2 3 2 3 2" xfId="41964"/>
    <cellStyle name="Normal 2 3 3 7 2 3 2 4" xfId="29762"/>
    <cellStyle name="Normal 2 3 3 7 2 3 3" xfId="7055"/>
    <cellStyle name="Normal 2 3 3 7 2 3 3 2" xfId="8239"/>
    <cellStyle name="Normal 2 3 3 7 2 3 3 2 2" xfId="20441"/>
    <cellStyle name="Normal 2 3 3 7 2 3 3 2 2 2" xfId="44738"/>
    <cellStyle name="Normal 2 3 3 7 2 3 3 2 3" xfId="32536"/>
    <cellStyle name="Normal 2 3 3 7 2 3 3 3" xfId="19257"/>
    <cellStyle name="Normal 2 3 3 7 2 3 3 3 2" xfId="43554"/>
    <cellStyle name="Normal 2 3 3 7 2 3 3 4" xfId="31352"/>
    <cellStyle name="Normal 2 3 3 7 2 3 4" xfId="8237"/>
    <cellStyle name="Normal 2 3 3 7 2 3 4 2" xfId="20439"/>
    <cellStyle name="Normal 2 3 3 7 2 3 4 2 2" xfId="44736"/>
    <cellStyle name="Normal 2 3 3 7 2 3 4 3" xfId="32534"/>
    <cellStyle name="Normal 2 3 3 7 2 3 5" xfId="15439"/>
    <cellStyle name="Normal 2 3 3 7 2 3 5 2" xfId="39736"/>
    <cellStyle name="Normal 2 3 3 7 2 3 6" xfId="27427"/>
    <cellStyle name="Normal 2 3 3 7 2 4" xfId="8229"/>
    <cellStyle name="Normal 2 3 3 7 2 4 2" xfId="20431"/>
    <cellStyle name="Normal 2 3 3 7 2 4 2 2" xfId="44728"/>
    <cellStyle name="Normal 2 3 3 7 2 4 3" xfId="32526"/>
    <cellStyle name="Normal 2 3 3 7 2 5" xfId="14267"/>
    <cellStyle name="Normal 2 3 3 7 2 5 2" xfId="26255"/>
    <cellStyle name="Normal 2 3 3 7 2 5 2 2" xfId="50552"/>
    <cellStyle name="Normal 2 3 3 7 2 5 3" xfId="38564"/>
    <cellStyle name="Normal 2 3 3 7 2 6" xfId="51698"/>
    <cellStyle name="Normal 2 3 3 7 2 7" xfId="52371"/>
    <cellStyle name="Normal 2 3 3 7 3" xfId="2249"/>
    <cellStyle name="Normal 2 3 3 7 3 10" xfId="52769"/>
    <cellStyle name="Normal 2 3 3 7 3 2" xfId="3415"/>
    <cellStyle name="Normal 2 3 3 7 3 2 2" xfId="5756"/>
    <cellStyle name="Normal 2 3 3 7 3 2 2 2" xfId="8242"/>
    <cellStyle name="Normal 2 3 3 7 3 2 2 2 2" xfId="20444"/>
    <cellStyle name="Normal 2 3 3 7 3 2 2 2 2 2" xfId="44741"/>
    <cellStyle name="Normal 2 3 3 7 3 2 2 2 3" xfId="32539"/>
    <cellStyle name="Normal 2 3 3 7 3 2 2 3" xfId="17958"/>
    <cellStyle name="Normal 2 3 3 7 3 2 2 3 2" xfId="42255"/>
    <cellStyle name="Normal 2 3 3 7 3 2 2 4" xfId="30053"/>
    <cellStyle name="Normal 2 3 3 7 3 2 3" xfId="7453"/>
    <cellStyle name="Normal 2 3 3 7 3 2 3 2" xfId="8243"/>
    <cellStyle name="Normal 2 3 3 7 3 2 3 2 2" xfId="20445"/>
    <cellStyle name="Normal 2 3 3 7 3 2 3 2 2 2" xfId="44742"/>
    <cellStyle name="Normal 2 3 3 7 3 2 3 2 3" xfId="32540"/>
    <cellStyle name="Normal 2 3 3 7 3 2 3 3" xfId="19655"/>
    <cellStyle name="Normal 2 3 3 7 3 2 3 3 2" xfId="43952"/>
    <cellStyle name="Normal 2 3 3 7 3 2 3 4" xfId="31750"/>
    <cellStyle name="Normal 2 3 3 7 3 2 4" xfId="8241"/>
    <cellStyle name="Normal 2 3 3 7 3 2 4 2" xfId="20443"/>
    <cellStyle name="Normal 2 3 3 7 3 2 4 2 2" xfId="44740"/>
    <cellStyle name="Normal 2 3 3 7 3 2 4 3" xfId="32538"/>
    <cellStyle name="Normal 2 3 3 7 3 2 5" xfId="15730"/>
    <cellStyle name="Normal 2 3 3 7 3 2 5 2" xfId="40027"/>
    <cellStyle name="Normal 2 3 3 7 3 2 6" xfId="27718"/>
    <cellStyle name="Normal 2 3 3 7 3 3" xfId="3947"/>
    <cellStyle name="Normal 2 3 3 7 3 3 2" xfId="8244"/>
    <cellStyle name="Normal 2 3 3 7 3 3 2 2" xfId="20446"/>
    <cellStyle name="Normal 2 3 3 7 3 3 2 2 2" xfId="44743"/>
    <cellStyle name="Normal 2 3 3 7 3 3 2 3" xfId="32541"/>
    <cellStyle name="Normal 2 3 3 7 3 3 3" xfId="16258"/>
    <cellStyle name="Normal 2 3 3 7 3 3 3 2" xfId="40555"/>
    <cellStyle name="Normal 2 3 3 7 3 3 4" xfId="28246"/>
    <cellStyle name="Normal 2 3 3 7 3 4" xfId="4587"/>
    <cellStyle name="Normal 2 3 3 7 3 4 2" xfId="8245"/>
    <cellStyle name="Normal 2 3 3 7 3 4 2 2" xfId="20447"/>
    <cellStyle name="Normal 2 3 3 7 3 4 2 2 2" xfId="44744"/>
    <cellStyle name="Normal 2 3 3 7 3 4 2 3" xfId="32542"/>
    <cellStyle name="Normal 2 3 3 7 3 4 3" xfId="16789"/>
    <cellStyle name="Normal 2 3 3 7 3 4 3 2" xfId="41086"/>
    <cellStyle name="Normal 2 3 3 7 3 4 4" xfId="28884"/>
    <cellStyle name="Normal 2 3 3 7 3 5" xfId="6284"/>
    <cellStyle name="Normal 2 3 3 7 3 5 2" xfId="8246"/>
    <cellStyle name="Normal 2 3 3 7 3 5 2 2" xfId="20448"/>
    <cellStyle name="Normal 2 3 3 7 3 5 2 2 2" xfId="44745"/>
    <cellStyle name="Normal 2 3 3 7 3 5 2 3" xfId="32543"/>
    <cellStyle name="Normal 2 3 3 7 3 5 3" xfId="18486"/>
    <cellStyle name="Normal 2 3 3 7 3 5 3 2" xfId="42783"/>
    <cellStyle name="Normal 2 3 3 7 3 5 4" xfId="30581"/>
    <cellStyle name="Normal 2 3 3 7 3 6" xfId="8240"/>
    <cellStyle name="Normal 2 3 3 7 3 6 2" xfId="20442"/>
    <cellStyle name="Normal 2 3 3 7 3 6 2 2" xfId="44739"/>
    <cellStyle name="Normal 2 3 3 7 3 6 3" xfId="32537"/>
    <cellStyle name="Normal 2 3 3 7 3 7" xfId="14561"/>
    <cellStyle name="Normal 2 3 3 7 3 7 2" xfId="38858"/>
    <cellStyle name="Normal 2 3 3 7 3 8" xfId="26549"/>
    <cellStyle name="Normal 2 3 3 7 3 9" xfId="50957"/>
    <cellStyle name="Normal 2 3 3 7 4" xfId="2777"/>
    <cellStyle name="Normal 2 3 3 7 4 2" xfId="5225"/>
    <cellStyle name="Normal 2 3 3 7 4 2 2" xfId="8248"/>
    <cellStyle name="Normal 2 3 3 7 4 2 2 2" xfId="20450"/>
    <cellStyle name="Normal 2 3 3 7 4 2 2 2 2" xfId="44747"/>
    <cellStyle name="Normal 2 3 3 7 4 2 2 3" xfId="32545"/>
    <cellStyle name="Normal 2 3 3 7 4 2 3" xfId="17427"/>
    <cellStyle name="Normal 2 3 3 7 4 2 3 2" xfId="41724"/>
    <cellStyle name="Normal 2 3 3 7 4 2 4" xfId="29522"/>
    <cellStyle name="Normal 2 3 3 7 4 3" xfId="6815"/>
    <cellStyle name="Normal 2 3 3 7 4 3 2" xfId="8249"/>
    <cellStyle name="Normal 2 3 3 7 4 3 2 2" xfId="20451"/>
    <cellStyle name="Normal 2 3 3 7 4 3 2 2 2" xfId="44748"/>
    <cellStyle name="Normal 2 3 3 7 4 3 2 3" xfId="32546"/>
    <cellStyle name="Normal 2 3 3 7 4 3 3" xfId="19017"/>
    <cellStyle name="Normal 2 3 3 7 4 3 3 2" xfId="43314"/>
    <cellStyle name="Normal 2 3 3 7 4 3 4" xfId="31112"/>
    <cellStyle name="Normal 2 3 3 7 4 4" xfId="8247"/>
    <cellStyle name="Normal 2 3 3 7 4 4 2" xfId="20449"/>
    <cellStyle name="Normal 2 3 3 7 4 4 2 2" xfId="44746"/>
    <cellStyle name="Normal 2 3 3 7 4 4 3" xfId="32544"/>
    <cellStyle name="Normal 2 3 3 7 4 5" xfId="15199"/>
    <cellStyle name="Normal 2 3 3 7 4 5 2" xfId="39496"/>
    <cellStyle name="Normal 2 3 3 7 4 6" xfId="27187"/>
    <cellStyle name="Normal 2 3 3 7 5" xfId="8228"/>
    <cellStyle name="Normal 2 3 3 7 5 2" xfId="20430"/>
    <cellStyle name="Normal 2 3 3 7 5 2 2" xfId="44727"/>
    <cellStyle name="Normal 2 3 3 7 5 3" xfId="32525"/>
    <cellStyle name="Normal 2 3 3 7 6" xfId="14027"/>
    <cellStyle name="Normal 2 3 3 7 6 2" xfId="26015"/>
    <cellStyle name="Normal 2 3 3 7 6 2 2" xfId="50312"/>
    <cellStyle name="Normal 2 3 3 7 6 3" xfId="38324"/>
    <cellStyle name="Normal 2 3 3 7 7" xfId="51733"/>
    <cellStyle name="Normal 2 3 3 7 8" xfId="52131"/>
    <cellStyle name="Normal 2 3 3 8" xfId="656"/>
    <cellStyle name="Normal 2 3 3 8 2" xfId="2157"/>
    <cellStyle name="Normal 2 3 3 8 2 10" xfId="52677"/>
    <cellStyle name="Normal 2 3 3 8 2 2" xfId="3323"/>
    <cellStyle name="Normal 2 3 3 8 2 2 2" xfId="5664"/>
    <cellStyle name="Normal 2 3 3 8 2 2 2 2" xfId="8253"/>
    <cellStyle name="Normal 2 3 3 8 2 2 2 2 2" xfId="20455"/>
    <cellStyle name="Normal 2 3 3 8 2 2 2 2 2 2" xfId="44752"/>
    <cellStyle name="Normal 2 3 3 8 2 2 2 2 3" xfId="32550"/>
    <cellStyle name="Normal 2 3 3 8 2 2 2 3" xfId="17866"/>
    <cellStyle name="Normal 2 3 3 8 2 2 2 3 2" xfId="42163"/>
    <cellStyle name="Normal 2 3 3 8 2 2 2 4" xfId="29961"/>
    <cellStyle name="Normal 2 3 3 8 2 2 3" xfId="7361"/>
    <cellStyle name="Normal 2 3 3 8 2 2 3 2" xfId="8254"/>
    <cellStyle name="Normal 2 3 3 8 2 2 3 2 2" xfId="20456"/>
    <cellStyle name="Normal 2 3 3 8 2 2 3 2 2 2" xfId="44753"/>
    <cellStyle name="Normal 2 3 3 8 2 2 3 2 3" xfId="32551"/>
    <cellStyle name="Normal 2 3 3 8 2 2 3 3" xfId="19563"/>
    <cellStyle name="Normal 2 3 3 8 2 2 3 3 2" xfId="43860"/>
    <cellStyle name="Normal 2 3 3 8 2 2 3 4" xfId="31658"/>
    <cellStyle name="Normal 2 3 3 8 2 2 4" xfId="8252"/>
    <cellStyle name="Normal 2 3 3 8 2 2 4 2" xfId="20454"/>
    <cellStyle name="Normal 2 3 3 8 2 2 4 2 2" xfId="44751"/>
    <cellStyle name="Normal 2 3 3 8 2 2 4 3" xfId="32549"/>
    <cellStyle name="Normal 2 3 3 8 2 2 5" xfId="15638"/>
    <cellStyle name="Normal 2 3 3 8 2 2 5 2" xfId="39935"/>
    <cellStyle name="Normal 2 3 3 8 2 2 6" xfId="27626"/>
    <cellStyle name="Normal 2 3 3 8 2 3" xfId="3855"/>
    <cellStyle name="Normal 2 3 3 8 2 3 2" xfId="8255"/>
    <cellStyle name="Normal 2 3 3 8 2 3 2 2" xfId="20457"/>
    <cellStyle name="Normal 2 3 3 8 2 3 2 2 2" xfId="44754"/>
    <cellStyle name="Normal 2 3 3 8 2 3 2 3" xfId="32552"/>
    <cellStyle name="Normal 2 3 3 8 2 3 3" xfId="16166"/>
    <cellStyle name="Normal 2 3 3 8 2 3 3 2" xfId="40463"/>
    <cellStyle name="Normal 2 3 3 8 2 3 4" xfId="28154"/>
    <cellStyle name="Normal 2 3 3 8 2 4" xfId="4495"/>
    <cellStyle name="Normal 2 3 3 8 2 4 2" xfId="8256"/>
    <cellStyle name="Normal 2 3 3 8 2 4 2 2" xfId="20458"/>
    <cellStyle name="Normal 2 3 3 8 2 4 2 2 2" xfId="44755"/>
    <cellStyle name="Normal 2 3 3 8 2 4 2 3" xfId="32553"/>
    <cellStyle name="Normal 2 3 3 8 2 4 3" xfId="16697"/>
    <cellStyle name="Normal 2 3 3 8 2 4 3 2" xfId="40994"/>
    <cellStyle name="Normal 2 3 3 8 2 4 4" xfId="28792"/>
    <cellStyle name="Normal 2 3 3 8 2 5" xfId="6192"/>
    <cellStyle name="Normal 2 3 3 8 2 5 2" xfId="8257"/>
    <cellStyle name="Normal 2 3 3 8 2 5 2 2" xfId="20459"/>
    <cellStyle name="Normal 2 3 3 8 2 5 2 2 2" xfId="44756"/>
    <cellStyle name="Normal 2 3 3 8 2 5 2 3" xfId="32554"/>
    <cellStyle name="Normal 2 3 3 8 2 5 3" xfId="18394"/>
    <cellStyle name="Normal 2 3 3 8 2 5 3 2" xfId="42691"/>
    <cellStyle name="Normal 2 3 3 8 2 5 4" xfId="30489"/>
    <cellStyle name="Normal 2 3 3 8 2 6" xfId="8251"/>
    <cellStyle name="Normal 2 3 3 8 2 6 2" xfId="20453"/>
    <cellStyle name="Normal 2 3 3 8 2 6 2 2" xfId="44750"/>
    <cellStyle name="Normal 2 3 3 8 2 6 3" xfId="32548"/>
    <cellStyle name="Normal 2 3 3 8 2 7" xfId="14469"/>
    <cellStyle name="Normal 2 3 3 8 2 7 2" xfId="38766"/>
    <cellStyle name="Normal 2 3 3 8 2 8" xfId="26457"/>
    <cellStyle name="Normal 2 3 3 8 2 9" xfId="50865"/>
    <cellStyle name="Normal 2 3 3 8 3" xfId="2685"/>
    <cellStyle name="Normal 2 3 3 8 3 2" xfId="5133"/>
    <cellStyle name="Normal 2 3 3 8 3 2 2" xfId="8259"/>
    <cellStyle name="Normal 2 3 3 8 3 2 2 2" xfId="20461"/>
    <cellStyle name="Normal 2 3 3 8 3 2 2 2 2" xfId="44758"/>
    <cellStyle name="Normal 2 3 3 8 3 2 2 3" xfId="32556"/>
    <cellStyle name="Normal 2 3 3 8 3 2 3" xfId="17335"/>
    <cellStyle name="Normal 2 3 3 8 3 2 3 2" xfId="41632"/>
    <cellStyle name="Normal 2 3 3 8 3 2 4" xfId="29430"/>
    <cellStyle name="Normal 2 3 3 8 3 3" xfId="6723"/>
    <cellStyle name="Normal 2 3 3 8 3 3 2" xfId="8260"/>
    <cellStyle name="Normal 2 3 3 8 3 3 2 2" xfId="20462"/>
    <cellStyle name="Normal 2 3 3 8 3 3 2 2 2" xfId="44759"/>
    <cellStyle name="Normal 2 3 3 8 3 3 2 3" xfId="32557"/>
    <cellStyle name="Normal 2 3 3 8 3 3 3" xfId="18925"/>
    <cellStyle name="Normal 2 3 3 8 3 3 3 2" xfId="43222"/>
    <cellStyle name="Normal 2 3 3 8 3 3 4" xfId="31020"/>
    <cellStyle name="Normal 2 3 3 8 3 4" xfId="8258"/>
    <cellStyle name="Normal 2 3 3 8 3 4 2" xfId="20460"/>
    <cellStyle name="Normal 2 3 3 8 3 4 2 2" xfId="44757"/>
    <cellStyle name="Normal 2 3 3 8 3 4 3" xfId="32555"/>
    <cellStyle name="Normal 2 3 3 8 3 5" xfId="15107"/>
    <cellStyle name="Normal 2 3 3 8 3 5 2" xfId="39404"/>
    <cellStyle name="Normal 2 3 3 8 3 6" xfId="27095"/>
    <cellStyle name="Normal 2 3 3 8 4" xfId="8250"/>
    <cellStyle name="Normal 2 3 3 8 4 2" xfId="20452"/>
    <cellStyle name="Normal 2 3 3 8 4 2 2" xfId="44749"/>
    <cellStyle name="Normal 2 3 3 8 4 3" xfId="32547"/>
    <cellStyle name="Normal 2 3 3 8 5" xfId="13935"/>
    <cellStyle name="Normal 2 3 3 8 5 2" xfId="25923"/>
    <cellStyle name="Normal 2 3 3 8 5 2 2" xfId="50220"/>
    <cellStyle name="Normal 2 3 3 8 5 3" xfId="38232"/>
    <cellStyle name="Normal 2 3 3 8 6" xfId="51565"/>
    <cellStyle name="Normal 2 3 3 8 7" xfId="52039"/>
    <cellStyle name="Normal 2 3 3 9" xfId="1757"/>
    <cellStyle name="Normal 2 3 3 9 10" xfId="52577"/>
    <cellStyle name="Normal 2 3 3 9 11" xfId="2057"/>
    <cellStyle name="Normal 2 3 3 9 2" xfId="3223"/>
    <cellStyle name="Normal 2 3 3 9 2 2" xfId="5564"/>
    <cellStyle name="Normal 2 3 3 9 2 2 2" xfId="8263"/>
    <cellStyle name="Normal 2 3 3 9 2 2 2 2" xfId="20465"/>
    <cellStyle name="Normal 2 3 3 9 2 2 2 2 2" xfId="44762"/>
    <cellStyle name="Normal 2 3 3 9 2 2 2 3" xfId="32560"/>
    <cellStyle name="Normal 2 3 3 9 2 2 3" xfId="17766"/>
    <cellStyle name="Normal 2 3 3 9 2 2 3 2" xfId="42063"/>
    <cellStyle name="Normal 2 3 3 9 2 2 4" xfId="29861"/>
    <cellStyle name="Normal 2 3 3 9 2 3" xfId="7261"/>
    <cellStyle name="Normal 2 3 3 9 2 3 2" xfId="8264"/>
    <cellStyle name="Normal 2 3 3 9 2 3 2 2" xfId="20466"/>
    <cellStyle name="Normal 2 3 3 9 2 3 2 2 2" xfId="44763"/>
    <cellStyle name="Normal 2 3 3 9 2 3 2 3" xfId="32561"/>
    <cellStyle name="Normal 2 3 3 9 2 3 3" xfId="19463"/>
    <cellStyle name="Normal 2 3 3 9 2 3 3 2" xfId="43760"/>
    <cellStyle name="Normal 2 3 3 9 2 3 4" xfId="31558"/>
    <cellStyle name="Normal 2 3 3 9 2 4" xfId="8262"/>
    <cellStyle name="Normal 2 3 3 9 2 4 2" xfId="20464"/>
    <cellStyle name="Normal 2 3 3 9 2 4 2 2" xfId="44761"/>
    <cellStyle name="Normal 2 3 3 9 2 4 3" xfId="32559"/>
    <cellStyle name="Normal 2 3 3 9 2 5" xfId="15538"/>
    <cellStyle name="Normal 2 3 3 9 2 5 2" xfId="39835"/>
    <cellStyle name="Normal 2 3 3 9 2 6" xfId="27526"/>
    <cellStyle name="Normal 2 3 3 9 3" xfId="3755"/>
    <cellStyle name="Normal 2 3 3 9 3 2" xfId="8265"/>
    <cellStyle name="Normal 2 3 3 9 3 2 2" xfId="20467"/>
    <cellStyle name="Normal 2 3 3 9 3 2 2 2" xfId="44764"/>
    <cellStyle name="Normal 2 3 3 9 3 2 3" xfId="32562"/>
    <cellStyle name="Normal 2 3 3 9 3 3" xfId="16066"/>
    <cellStyle name="Normal 2 3 3 9 3 3 2" xfId="40363"/>
    <cellStyle name="Normal 2 3 3 9 3 4" xfId="28054"/>
    <cellStyle name="Normal 2 3 3 9 4" xfId="4395"/>
    <cellStyle name="Normal 2 3 3 9 4 2" xfId="8266"/>
    <cellStyle name="Normal 2 3 3 9 4 2 2" xfId="20468"/>
    <cellStyle name="Normal 2 3 3 9 4 2 2 2" xfId="44765"/>
    <cellStyle name="Normal 2 3 3 9 4 2 3" xfId="32563"/>
    <cellStyle name="Normal 2 3 3 9 4 3" xfId="16597"/>
    <cellStyle name="Normal 2 3 3 9 4 3 2" xfId="40894"/>
    <cellStyle name="Normal 2 3 3 9 4 4" xfId="28692"/>
    <cellStyle name="Normal 2 3 3 9 5" xfId="6092"/>
    <cellStyle name="Normal 2 3 3 9 5 2" xfId="8267"/>
    <cellStyle name="Normal 2 3 3 9 5 2 2" xfId="20469"/>
    <cellStyle name="Normal 2 3 3 9 5 2 2 2" xfId="44766"/>
    <cellStyle name="Normal 2 3 3 9 5 2 3" xfId="32564"/>
    <cellStyle name="Normal 2 3 3 9 5 3" xfId="18294"/>
    <cellStyle name="Normal 2 3 3 9 5 3 2" xfId="42591"/>
    <cellStyle name="Normal 2 3 3 9 5 4" xfId="30389"/>
    <cellStyle name="Normal 2 3 3 9 6" xfId="8261"/>
    <cellStyle name="Normal 2 3 3 9 6 2" xfId="20463"/>
    <cellStyle name="Normal 2 3 3 9 6 2 2" xfId="44760"/>
    <cellStyle name="Normal 2 3 3 9 6 3" xfId="32558"/>
    <cellStyle name="Normal 2 3 3 9 7" xfId="14369"/>
    <cellStyle name="Normal 2 3 3 9 7 2" xfId="38666"/>
    <cellStyle name="Normal 2 3 3 9 8" xfId="26357"/>
    <cellStyle name="Normal 2 3 3 9 9" xfId="50765"/>
    <cellStyle name="Normal 2 3 4" xfId="231"/>
    <cellStyle name="Normal 2 3 4 2" xfId="232"/>
    <cellStyle name="Normal 2 3 4 3" xfId="386"/>
    <cellStyle name="Normal 2 3 4 4" xfId="574"/>
    <cellStyle name="Normal 2 3 5" xfId="166"/>
    <cellStyle name="Normal 2 3 6" xfId="132"/>
    <cellStyle name="Normal 2 3 7" xfId="1122"/>
    <cellStyle name="Normal 2 3 8" xfId="1906"/>
    <cellStyle name="Normal 2 3 8 2" xfId="3748"/>
    <cellStyle name="Normal 2 3 9" xfId="3746"/>
    <cellStyle name="Normal 2 4" xfId="128"/>
    <cellStyle name="Normal 2 4 10" xfId="1385"/>
    <cellStyle name="Normal 2 4 10 2" xfId="1758"/>
    <cellStyle name="Normal 2 4 2" xfId="172"/>
    <cellStyle name="Normal 2 4 2 10" xfId="8268"/>
    <cellStyle name="Normal 2 4 2 10 2" xfId="20470"/>
    <cellStyle name="Normal 2 4 2 10 2 2" xfId="44767"/>
    <cellStyle name="Normal 2 4 2 10 3" xfId="32565"/>
    <cellStyle name="Normal 2 4 2 11" xfId="13842"/>
    <cellStyle name="Normal 2 4 2 11 2" xfId="25830"/>
    <cellStyle name="Normal 2 4 2 11 2 2" xfId="50127"/>
    <cellStyle name="Normal 2 4 2 11 3" xfId="38139"/>
    <cellStyle name="Normal 2 4 2 12" xfId="51914"/>
    <cellStyle name="Normal 2 4 2 13" xfId="51946"/>
    <cellStyle name="Normal 2 4 2 2" xfId="234"/>
    <cellStyle name="Normal 2 4 2 3" xfId="587"/>
    <cellStyle name="Normal 2 4 2 3 10" xfId="51705"/>
    <cellStyle name="Normal 2 4 2 3 11" xfId="51970"/>
    <cellStyle name="Normal 2 4 2 3 2" xfId="635"/>
    <cellStyle name="Normal 2 4 2 3 2 10" xfId="52018"/>
    <cellStyle name="Normal 2 4 2 3 2 2" xfId="830"/>
    <cellStyle name="Normal 2 4 2 3 2 2 2" xfId="1075"/>
    <cellStyle name="Normal 2 4 2 3 2 2 2 2" xfId="2568"/>
    <cellStyle name="Normal 2 4 2 3 2 2 2 2 10" xfId="53088"/>
    <cellStyle name="Normal 2 4 2 3 2 2 2 2 2" xfId="3734"/>
    <cellStyle name="Normal 2 4 2 3 2 2 2 2 2 2" xfId="6075"/>
    <cellStyle name="Normal 2 4 2 3 2 2 2 2 2 2 2" xfId="8275"/>
    <cellStyle name="Normal 2 4 2 3 2 2 2 2 2 2 2 2" xfId="20477"/>
    <cellStyle name="Normal 2 4 2 3 2 2 2 2 2 2 2 2 2" xfId="44774"/>
    <cellStyle name="Normal 2 4 2 3 2 2 2 2 2 2 2 3" xfId="32572"/>
    <cellStyle name="Normal 2 4 2 3 2 2 2 2 2 2 3" xfId="18277"/>
    <cellStyle name="Normal 2 4 2 3 2 2 2 2 2 2 3 2" xfId="42574"/>
    <cellStyle name="Normal 2 4 2 3 2 2 2 2 2 2 4" xfId="30372"/>
    <cellStyle name="Normal 2 4 2 3 2 2 2 2 2 3" xfId="7772"/>
    <cellStyle name="Normal 2 4 2 3 2 2 2 2 2 3 2" xfId="8276"/>
    <cellStyle name="Normal 2 4 2 3 2 2 2 2 2 3 2 2" xfId="20478"/>
    <cellStyle name="Normal 2 4 2 3 2 2 2 2 2 3 2 2 2" xfId="44775"/>
    <cellStyle name="Normal 2 4 2 3 2 2 2 2 2 3 2 3" xfId="32573"/>
    <cellStyle name="Normal 2 4 2 3 2 2 2 2 2 3 3" xfId="19974"/>
    <cellStyle name="Normal 2 4 2 3 2 2 2 2 2 3 3 2" xfId="44271"/>
    <cellStyle name="Normal 2 4 2 3 2 2 2 2 2 3 4" xfId="32069"/>
    <cellStyle name="Normal 2 4 2 3 2 2 2 2 2 4" xfId="8274"/>
    <cellStyle name="Normal 2 4 2 3 2 2 2 2 2 4 2" xfId="20476"/>
    <cellStyle name="Normal 2 4 2 3 2 2 2 2 2 4 2 2" xfId="44773"/>
    <cellStyle name="Normal 2 4 2 3 2 2 2 2 2 4 3" xfId="32571"/>
    <cellStyle name="Normal 2 4 2 3 2 2 2 2 2 5" xfId="16049"/>
    <cellStyle name="Normal 2 4 2 3 2 2 2 2 2 5 2" xfId="40346"/>
    <cellStyle name="Normal 2 4 2 3 2 2 2 2 2 6" xfId="28037"/>
    <cellStyle name="Normal 2 4 2 3 2 2 2 2 3" xfId="4266"/>
    <cellStyle name="Normal 2 4 2 3 2 2 2 2 3 2" xfId="8277"/>
    <cellStyle name="Normal 2 4 2 3 2 2 2 2 3 2 2" xfId="20479"/>
    <cellStyle name="Normal 2 4 2 3 2 2 2 2 3 2 2 2" xfId="44776"/>
    <cellStyle name="Normal 2 4 2 3 2 2 2 2 3 2 3" xfId="32574"/>
    <cellStyle name="Normal 2 4 2 3 2 2 2 2 3 3" xfId="16577"/>
    <cellStyle name="Normal 2 4 2 3 2 2 2 2 3 3 2" xfId="40874"/>
    <cellStyle name="Normal 2 4 2 3 2 2 2 2 3 4" xfId="28565"/>
    <cellStyle name="Normal 2 4 2 3 2 2 2 2 4" xfId="4906"/>
    <cellStyle name="Normal 2 4 2 3 2 2 2 2 4 2" xfId="8278"/>
    <cellStyle name="Normal 2 4 2 3 2 2 2 2 4 2 2" xfId="20480"/>
    <cellStyle name="Normal 2 4 2 3 2 2 2 2 4 2 2 2" xfId="44777"/>
    <cellStyle name="Normal 2 4 2 3 2 2 2 2 4 2 3" xfId="32575"/>
    <cellStyle name="Normal 2 4 2 3 2 2 2 2 4 3" xfId="17108"/>
    <cellStyle name="Normal 2 4 2 3 2 2 2 2 4 3 2" xfId="41405"/>
    <cellStyle name="Normal 2 4 2 3 2 2 2 2 4 4" xfId="29203"/>
    <cellStyle name="Normal 2 4 2 3 2 2 2 2 5" xfId="6603"/>
    <cellStyle name="Normal 2 4 2 3 2 2 2 2 5 2" xfId="8279"/>
    <cellStyle name="Normal 2 4 2 3 2 2 2 2 5 2 2" xfId="20481"/>
    <cellStyle name="Normal 2 4 2 3 2 2 2 2 5 2 2 2" xfId="44778"/>
    <cellStyle name="Normal 2 4 2 3 2 2 2 2 5 2 3" xfId="32576"/>
    <cellStyle name="Normal 2 4 2 3 2 2 2 2 5 3" xfId="18805"/>
    <cellStyle name="Normal 2 4 2 3 2 2 2 2 5 3 2" xfId="43102"/>
    <cellStyle name="Normal 2 4 2 3 2 2 2 2 5 4" xfId="30900"/>
    <cellStyle name="Normal 2 4 2 3 2 2 2 2 6" xfId="8273"/>
    <cellStyle name="Normal 2 4 2 3 2 2 2 2 6 2" xfId="20475"/>
    <cellStyle name="Normal 2 4 2 3 2 2 2 2 6 2 2" xfId="44772"/>
    <cellStyle name="Normal 2 4 2 3 2 2 2 2 6 3" xfId="32570"/>
    <cellStyle name="Normal 2 4 2 3 2 2 2 2 7" xfId="14880"/>
    <cellStyle name="Normal 2 4 2 3 2 2 2 2 7 2" xfId="39177"/>
    <cellStyle name="Normal 2 4 2 3 2 2 2 2 8" xfId="26868"/>
    <cellStyle name="Normal 2 4 2 3 2 2 2 2 9" xfId="51276"/>
    <cellStyle name="Normal 2 4 2 3 2 2 2 3" xfId="3096"/>
    <cellStyle name="Normal 2 4 2 3 2 2 2 3 2" xfId="5544"/>
    <cellStyle name="Normal 2 4 2 3 2 2 2 3 2 2" xfId="8281"/>
    <cellStyle name="Normal 2 4 2 3 2 2 2 3 2 2 2" xfId="20483"/>
    <cellStyle name="Normal 2 4 2 3 2 2 2 3 2 2 2 2" xfId="44780"/>
    <cellStyle name="Normal 2 4 2 3 2 2 2 3 2 2 3" xfId="32578"/>
    <cellStyle name="Normal 2 4 2 3 2 2 2 3 2 3" xfId="17746"/>
    <cellStyle name="Normal 2 4 2 3 2 2 2 3 2 3 2" xfId="42043"/>
    <cellStyle name="Normal 2 4 2 3 2 2 2 3 2 4" xfId="29841"/>
    <cellStyle name="Normal 2 4 2 3 2 2 2 3 3" xfId="7134"/>
    <cellStyle name="Normal 2 4 2 3 2 2 2 3 3 2" xfId="8282"/>
    <cellStyle name="Normal 2 4 2 3 2 2 2 3 3 2 2" xfId="20484"/>
    <cellStyle name="Normal 2 4 2 3 2 2 2 3 3 2 2 2" xfId="44781"/>
    <cellStyle name="Normal 2 4 2 3 2 2 2 3 3 2 3" xfId="32579"/>
    <cellStyle name="Normal 2 4 2 3 2 2 2 3 3 3" xfId="19336"/>
    <cellStyle name="Normal 2 4 2 3 2 2 2 3 3 3 2" xfId="43633"/>
    <cellStyle name="Normal 2 4 2 3 2 2 2 3 3 4" xfId="31431"/>
    <cellStyle name="Normal 2 4 2 3 2 2 2 3 4" xfId="8280"/>
    <cellStyle name="Normal 2 4 2 3 2 2 2 3 4 2" xfId="20482"/>
    <cellStyle name="Normal 2 4 2 3 2 2 2 3 4 2 2" xfId="44779"/>
    <cellStyle name="Normal 2 4 2 3 2 2 2 3 4 3" xfId="32577"/>
    <cellStyle name="Normal 2 4 2 3 2 2 2 3 5" xfId="15518"/>
    <cellStyle name="Normal 2 4 2 3 2 2 2 3 5 2" xfId="39815"/>
    <cellStyle name="Normal 2 4 2 3 2 2 2 3 6" xfId="27506"/>
    <cellStyle name="Normal 2 4 2 3 2 2 2 4" xfId="8272"/>
    <cellStyle name="Normal 2 4 2 3 2 2 2 4 2" xfId="20474"/>
    <cellStyle name="Normal 2 4 2 3 2 2 2 4 2 2" xfId="44771"/>
    <cellStyle name="Normal 2 4 2 3 2 2 2 4 3" xfId="32569"/>
    <cellStyle name="Normal 2 4 2 3 2 2 2 5" xfId="14346"/>
    <cellStyle name="Normal 2 4 2 3 2 2 2 5 2" xfId="26334"/>
    <cellStyle name="Normal 2 4 2 3 2 2 2 5 2 2" xfId="50631"/>
    <cellStyle name="Normal 2 4 2 3 2 2 2 5 3" xfId="38643"/>
    <cellStyle name="Normal 2 4 2 3 2 2 2 6" xfId="51503"/>
    <cellStyle name="Normal 2 4 2 3 2 2 2 7" xfId="52450"/>
    <cellStyle name="Normal 2 4 2 3 2 2 3" xfId="2328"/>
    <cellStyle name="Normal 2 4 2 3 2 2 3 10" xfId="52848"/>
    <cellStyle name="Normal 2 4 2 3 2 2 3 2" xfId="3494"/>
    <cellStyle name="Normal 2 4 2 3 2 2 3 2 2" xfId="5835"/>
    <cellStyle name="Normal 2 4 2 3 2 2 3 2 2 2" xfId="8285"/>
    <cellStyle name="Normal 2 4 2 3 2 2 3 2 2 2 2" xfId="20487"/>
    <cellStyle name="Normal 2 4 2 3 2 2 3 2 2 2 2 2" xfId="44784"/>
    <cellStyle name="Normal 2 4 2 3 2 2 3 2 2 2 3" xfId="32582"/>
    <cellStyle name="Normal 2 4 2 3 2 2 3 2 2 3" xfId="18037"/>
    <cellStyle name="Normal 2 4 2 3 2 2 3 2 2 3 2" xfId="42334"/>
    <cellStyle name="Normal 2 4 2 3 2 2 3 2 2 4" xfId="30132"/>
    <cellStyle name="Normal 2 4 2 3 2 2 3 2 3" xfId="7532"/>
    <cellStyle name="Normal 2 4 2 3 2 2 3 2 3 2" xfId="8286"/>
    <cellStyle name="Normal 2 4 2 3 2 2 3 2 3 2 2" xfId="20488"/>
    <cellStyle name="Normal 2 4 2 3 2 2 3 2 3 2 2 2" xfId="44785"/>
    <cellStyle name="Normal 2 4 2 3 2 2 3 2 3 2 3" xfId="32583"/>
    <cellStyle name="Normal 2 4 2 3 2 2 3 2 3 3" xfId="19734"/>
    <cellStyle name="Normal 2 4 2 3 2 2 3 2 3 3 2" xfId="44031"/>
    <cellStyle name="Normal 2 4 2 3 2 2 3 2 3 4" xfId="31829"/>
    <cellStyle name="Normal 2 4 2 3 2 2 3 2 4" xfId="8284"/>
    <cellStyle name="Normal 2 4 2 3 2 2 3 2 4 2" xfId="20486"/>
    <cellStyle name="Normal 2 4 2 3 2 2 3 2 4 2 2" xfId="44783"/>
    <cellStyle name="Normal 2 4 2 3 2 2 3 2 4 3" xfId="32581"/>
    <cellStyle name="Normal 2 4 2 3 2 2 3 2 5" xfId="15809"/>
    <cellStyle name="Normal 2 4 2 3 2 2 3 2 5 2" xfId="40106"/>
    <cellStyle name="Normal 2 4 2 3 2 2 3 2 6" xfId="27797"/>
    <cellStyle name="Normal 2 4 2 3 2 2 3 3" xfId="4026"/>
    <cellStyle name="Normal 2 4 2 3 2 2 3 3 2" xfId="8287"/>
    <cellStyle name="Normal 2 4 2 3 2 2 3 3 2 2" xfId="20489"/>
    <cellStyle name="Normal 2 4 2 3 2 2 3 3 2 2 2" xfId="44786"/>
    <cellStyle name="Normal 2 4 2 3 2 2 3 3 2 3" xfId="32584"/>
    <cellStyle name="Normal 2 4 2 3 2 2 3 3 3" xfId="16337"/>
    <cellStyle name="Normal 2 4 2 3 2 2 3 3 3 2" xfId="40634"/>
    <cellStyle name="Normal 2 4 2 3 2 2 3 3 4" xfId="28325"/>
    <cellStyle name="Normal 2 4 2 3 2 2 3 4" xfId="4666"/>
    <cellStyle name="Normal 2 4 2 3 2 2 3 4 2" xfId="8288"/>
    <cellStyle name="Normal 2 4 2 3 2 2 3 4 2 2" xfId="20490"/>
    <cellStyle name="Normal 2 4 2 3 2 2 3 4 2 2 2" xfId="44787"/>
    <cellStyle name="Normal 2 4 2 3 2 2 3 4 2 3" xfId="32585"/>
    <cellStyle name="Normal 2 4 2 3 2 2 3 4 3" xfId="16868"/>
    <cellStyle name="Normal 2 4 2 3 2 2 3 4 3 2" xfId="41165"/>
    <cellStyle name="Normal 2 4 2 3 2 2 3 4 4" xfId="28963"/>
    <cellStyle name="Normal 2 4 2 3 2 2 3 5" xfId="6363"/>
    <cellStyle name="Normal 2 4 2 3 2 2 3 5 2" xfId="8289"/>
    <cellStyle name="Normal 2 4 2 3 2 2 3 5 2 2" xfId="20491"/>
    <cellStyle name="Normal 2 4 2 3 2 2 3 5 2 2 2" xfId="44788"/>
    <cellStyle name="Normal 2 4 2 3 2 2 3 5 2 3" xfId="32586"/>
    <cellStyle name="Normal 2 4 2 3 2 2 3 5 3" xfId="18565"/>
    <cellStyle name="Normal 2 4 2 3 2 2 3 5 3 2" xfId="42862"/>
    <cellStyle name="Normal 2 4 2 3 2 2 3 5 4" xfId="30660"/>
    <cellStyle name="Normal 2 4 2 3 2 2 3 6" xfId="8283"/>
    <cellStyle name="Normal 2 4 2 3 2 2 3 6 2" xfId="20485"/>
    <cellStyle name="Normal 2 4 2 3 2 2 3 6 2 2" xfId="44782"/>
    <cellStyle name="Normal 2 4 2 3 2 2 3 6 3" xfId="32580"/>
    <cellStyle name="Normal 2 4 2 3 2 2 3 7" xfId="14640"/>
    <cellStyle name="Normal 2 4 2 3 2 2 3 7 2" xfId="38937"/>
    <cellStyle name="Normal 2 4 2 3 2 2 3 8" xfId="26628"/>
    <cellStyle name="Normal 2 4 2 3 2 2 3 9" xfId="51036"/>
    <cellStyle name="Normal 2 4 2 3 2 2 4" xfId="2856"/>
    <cellStyle name="Normal 2 4 2 3 2 2 4 2" xfId="5304"/>
    <cellStyle name="Normal 2 4 2 3 2 2 4 2 2" xfId="8291"/>
    <cellStyle name="Normal 2 4 2 3 2 2 4 2 2 2" xfId="20493"/>
    <cellStyle name="Normal 2 4 2 3 2 2 4 2 2 2 2" xfId="44790"/>
    <cellStyle name="Normal 2 4 2 3 2 2 4 2 2 3" xfId="32588"/>
    <cellStyle name="Normal 2 4 2 3 2 2 4 2 3" xfId="17506"/>
    <cellStyle name="Normal 2 4 2 3 2 2 4 2 3 2" xfId="41803"/>
    <cellStyle name="Normal 2 4 2 3 2 2 4 2 4" xfId="29601"/>
    <cellStyle name="Normal 2 4 2 3 2 2 4 3" xfId="6894"/>
    <cellStyle name="Normal 2 4 2 3 2 2 4 3 2" xfId="8292"/>
    <cellStyle name="Normal 2 4 2 3 2 2 4 3 2 2" xfId="20494"/>
    <cellStyle name="Normal 2 4 2 3 2 2 4 3 2 2 2" xfId="44791"/>
    <cellStyle name="Normal 2 4 2 3 2 2 4 3 2 3" xfId="32589"/>
    <cellStyle name="Normal 2 4 2 3 2 2 4 3 3" xfId="19096"/>
    <cellStyle name="Normal 2 4 2 3 2 2 4 3 3 2" xfId="43393"/>
    <cellStyle name="Normal 2 4 2 3 2 2 4 3 4" xfId="31191"/>
    <cellStyle name="Normal 2 4 2 3 2 2 4 4" xfId="8290"/>
    <cellStyle name="Normal 2 4 2 3 2 2 4 4 2" xfId="20492"/>
    <cellStyle name="Normal 2 4 2 3 2 2 4 4 2 2" xfId="44789"/>
    <cellStyle name="Normal 2 4 2 3 2 2 4 4 3" xfId="32587"/>
    <cellStyle name="Normal 2 4 2 3 2 2 4 5" xfId="15278"/>
    <cellStyle name="Normal 2 4 2 3 2 2 4 5 2" xfId="39575"/>
    <cellStyle name="Normal 2 4 2 3 2 2 4 6" xfId="27266"/>
    <cellStyle name="Normal 2 4 2 3 2 2 5" xfId="8271"/>
    <cellStyle name="Normal 2 4 2 3 2 2 5 2" xfId="20473"/>
    <cellStyle name="Normal 2 4 2 3 2 2 5 2 2" xfId="44770"/>
    <cellStyle name="Normal 2 4 2 3 2 2 5 3" xfId="32568"/>
    <cellStyle name="Normal 2 4 2 3 2 2 6" xfId="14106"/>
    <cellStyle name="Normal 2 4 2 3 2 2 6 2" xfId="26094"/>
    <cellStyle name="Normal 2 4 2 3 2 2 6 2 2" xfId="50391"/>
    <cellStyle name="Normal 2 4 2 3 2 2 6 3" xfId="38403"/>
    <cellStyle name="Normal 2 4 2 3 2 2 7" xfId="51474"/>
    <cellStyle name="Normal 2 4 2 3 2 2 8" xfId="52210"/>
    <cellStyle name="Normal 2 4 2 3 2 3" xfId="732"/>
    <cellStyle name="Normal 2 4 2 3 2 3 2" xfId="979"/>
    <cellStyle name="Normal 2 4 2 3 2 3 2 2" xfId="2472"/>
    <cellStyle name="Normal 2 4 2 3 2 3 2 2 10" xfId="52992"/>
    <cellStyle name="Normal 2 4 2 3 2 3 2 2 2" xfId="3638"/>
    <cellStyle name="Normal 2 4 2 3 2 3 2 2 2 2" xfId="5979"/>
    <cellStyle name="Normal 2 4 2 3 2 3 2 2 2 2 2" xfId="8297"/>
    <cellStyle name="Normal 2 4 2 3 2 3 2 2 2 2 2 2" xfId="20499"/>
    <cellStyle name="Normal 2 4 2 3 2 3 2 2 2 2 2 2 2" xfId="44796"/>
    <cellStyle name="Normal 2 4 2 3 2 3 2 2 2 2 2 3" xfId="32594"/>
    <cellStyle name="Normal 2 4 2 3 2 3 2 2 2 2 3" xfId="18181"/>
    <cellStyle name="Normal 2 4 2 3 2 3 2 2 2 2 3 2" xfId="42478"/>
    <cellStyle name="Normal 2 4 2 3 2 3 2 2 2 2 4" xfId="30276"/>
    <cellStyle name="Normal 2 4 2 3 2 3 2 2 2 3" xfId="7676"/>
    <cellStyle name="Normal 2 4 2 3 2 3 2 2 2 3 2" xfId="8298"/>
    <cellStyle name="Normal 2 4 2 3 2 3 2 2 2 3 2 2" xfId="20500"/>
    <cellStyle name="Normal 2 4 2 3 2 3 2 2 2 3 2 2 2" xfId="44797"/>
    <cellStyle name="Normal 2 4 2 3 2 3 2 2 2 3 2 3" xfId="32595"/>
    <cellStyle name="Normal 2 4 2 3 2 3 2 2 2 3 3" xfId="19878"/>
    <cellStyle name="Normal 2 4 2 3 2 3 2 2 2 3 3 2" xfId="44175"/>
    <cellStyle name="Normal 2 4 2 3 2 3 2 2 2 3 4" xfId="31973"/>
    <cellStyle name="Normal 2 4 2 3 2 3 2 2 2 4" xfId="8296"/>
    <cellStyle name="Normal 2 4 2 3 2 3 2 2 2 4 2" xfId="20498"/>
    <cellStyle name="Normal 2 4 2 3 2 3 2 2 2 4 2 2" xfId="44795"/>
    <cellStyle name="Normal 2 4 2 3 2 3 2 2 2 4 3" xfId="32593"/>
    <cellStyle name="Normal 2 4 2 3 2 3 2 2 2 5" xfId="15953"/>
    <cellStyle name="Normal 2 4 2 3 2 3 2 2 2 5 2" xfId="40250"/>
    <cellStyle name="Normal 2 4 2 3 2 3 2 2 2 6" xfId="27941"/>
    <cellStyle name="Normal 2 4 2 3 2 3 2 2 3" xfId="4170"/>
    <cellStyle name="Normal 2 4 2 3 2 3 2 2 3 2" xfId="8299"/>
    <cellStyle name="Normal 2 4 2 3 2 3 2 2 3 2 2" xfId="20501"/>
    <cellStyle name="Normal 2 4 2 3 2 3 2 2 3 2 2 2" xfId="44798"/>
    <cellStyle name="Normal 2 4 2 3 2 3 2 2 3 2 3" xfId="32596"/>
    <cellStyle name="Normal 2 4 2 3 2 3 2 2 3 3" xfId="16481"/>
    <cellStyle name="Normal 2 4 2 3 2 3 2 2 3 3 2" xfId="40778"/>
    <cellStyle name="Normal 2 4 2 3 2 3 2 2 3 4" xfId="28469"/>
    <cellStyle name="Normal 2 4 2 3 2 3 2 2 4" xfId="4810"/>
    <cellStyle name="Normal 2 4 2 3 2 3 2 2 4 2" xfId="8300"/>
    <cellStyle name="Normal 2 4 2 3 2 3 2 2 4 2 2" xfId="20502"/>
    <cellStyle name="Normal 2 4 2 3 2 3 2 2 4 2 2 2" xfId="44799"/>
    <cellStyle name="Normal 2 4 2 3 2 3 2 2 4 2 3" xfId="32597"/>
    <cellStyle name="Normal 2 4 2 3 2 3 2 2 4 3" xfId="17012"/>
    <cellStyle name="Normal 2 4 2 3 2 3 2 2 4 3 2" xfId="41309"/>
    <cellStyle name="Normal 2 4 2 3 2 3 2 2 4 4" xfId="29107"/>
    <cellStyle name="Normal 2 4 2 3 2 3 2 2 5" xfId="6507"/>
    <cellStyle name="Normal 2 4 2 3 2 3 2 2 5 2" xfId="8301"/>
    <cellStyle name="Normal 2 4 2 3 2 3 2 2 5 2 2" xfId="20503"/>
    <cellStyle name="Normal 2 4 2 3 2 3 2 2 5 2 2 2" xfId="44800"/>
    <cellStyle name="Normal 2 4 2 3 2 3 2 2 5 2 3" xfId="32598"/>
    <cellStyle name="Normal 2 4 2 3 2 3 2 2 5 3" xfId="18709"/>
    <cellStyle name="Normal 2 4 2 3 2 3 2 2 5 3 2" xfId="43006"/>
    <cellStyle name="Normal 2 4 2 3 2 3 2 2 5 4" xfId="30804"/>
    <cellStyle name="Normal 2 4 2 3 2 3 2 2 6" xfId="8295"/>
    <cellStyle name="Normal 2 4 2 3 2 3 2 2 6 2" xfId="20497"/>
    <cellStyle name="Normal 2 4 2 3 2 3 2 2 6 2 2" xfId="44794"/>
    <cellStyle name="Normal 2 4 2 3 2 3 2 2 6 3" xfId="32592"/>
    <cellStyle name="Normal 2 4 2 3 2 3 2 2 7" xfId="14784"/>
    <cellStyle name="Normal 2 4 2 3 2 3 2 2 7 2" xfId="39081"/>
    <cellStyle name="Normal 2 4 2 3 2 3 2 2 8" xfId="26772"/>
    <cellStyle name="Normal 2 4 2 3 2 3 2 2 9" xfId="51180"/>
    <cellStyle name="Normal 2 4 2 3 2 3 2 3" xfId="3000"/>
    <cellStyle name="Normal 2 4 2 3 2 3 2 3 2" xfId="5448"/>
    <cellStyle name="Normal 2 4 2 3 2 3 2 3 2 2" xfId="8303"/>
    <cellStyle name="Normal 2 4 2 3 2 3 2 3 2 2 2" xfId="20505"/>
    <cellStyle name="Normal 2 4 2 3 2 3 2 3 2 2 2 2" xfId="44802"/>
    <cellStyle name="Normal 2 4 2 3 2 3 2 3 2 2 3" xfId="32600"/>
    <cellStyle name="Normal 2 4 2 3 2 3 2 3 2 3" xfId="17650"/>
    <cellStyle name="Normal 2 4 2 3 2 3 2 3 2 3 2" xfId="41947"/>
    <cellStyle name="Normal 2 4 2 3 2 3 2 3 2 4" xfId="29745"/>
    <cellStyle name="Normal 2 4 2 3 2 3 2 3 3" xfId="7038"/>
    <cellStyle name="Normal 2 4 2 3 2 3 2 3 3 2" xfId="8304"/>
    <cellStyle name="Normal 2 4 2 3 2 3 2 3 3 2 2" xfId="20506"/>
    <cellStyle name="Normal 2 4 2 3 2 3 2 3 3 2 2 2" xfId="44803"/>
    <cellStyle name="Normal 2 4 2 3 2 3 2 3 3 2 3" xfId="32601"/>
    <cellStyle name="Normal 2 4 2 3 2 3 2 3 3 3" xfId="19240"/>
    <cellStyle name="Normal 2 4 2 3 2 3 2 3 3 3 2" xfId="43537"/>
    <cellStyle name="Normal 2 4 2 3 2 3 2 3 3 4" xfId="31335"/>
    <cellStyle name="Normal 2 4 2 3 2 3 2 3 4" xfId="8302"/>
    <cellStyle name="Normal 2 4 2 3 2 3 2 3 4 2" xfId="20504"/>
    <cellStyle name="Normal 2 4 2 3 2 3 2 3 4 2 2" xfId="44801"/>
    <cellStyle name="Normal 2 4 2 3 2 3 2 3 4 3" xfId="32599"/>
    <cellStyle name="Normal 2 4 2 3 2 3 2 3 5" xfId="15422"/>
    <cellStyle name="Normal 2 4 2 3 2 3 2 3 5 2" xfId="39719"/>
    <cellStyle name="Normal 2 4 2 3 2 3 2 3 6" xfId="27410"/>
    <cellStyle name="Normal 2 4 2 3 2 3 2 4" xfId="8294"/>
    <cellStyle name="Normal 2 4 2 3 2 3 2 4 2" xfId="20496"/>
    <cellStyle name="Normal 2 4 2 3 2 3 2 4 2 2" xfId="44793"/>
    <cellStyle name="Normal 2 4 2 3 2 3 2 4 3" xfId="32591"/>
    <cellStyle name="Normal 2 4 2 3 2 3 2 5" xfId="14250"/>
    <cellStyle name="Normal 2 4 2 3 2 3 2 5 2" xfId="26238"/>
    <cellStyle name="Normal 2 4 2 3 2 3 2 5 2 2" xfId="50535"/>
    <cellStyle name="Normal 2 4 2 3 2 3 2 5 3" xfId="38547"/>
    <cellStyle name="Normal 2 4 2 3 2 3 2 6" xfId="51804"/>
    <cellStyle name="Normal 2 4 2 3 2 3 2 7" xfId="52354"/>
    <cellStyle name="Normal 2 4 2 3 2 3 3" xfId="2232"/>
    <cellStyle name="Normal 2 4 2 3 2 3 3 10" xfId="52752"/>
    <cellStyle name="Normal 2 4 2 3 2 3 3 2" xfId="3398"/>
    <cellStyle name="Normal 2 4 2 3 2 3 3 2 2" xfId="5739"/>
    <cellStyle name="Normal 2 4 2 3 2 3 3 2 2 2" xfId="8307"/>
    <cellStyle name="Normal 2 4 2 3 2 3 3 2 2 2 2" xfId="20509"/>
    <cellStyle name="Normal 2 4 2 3 2 3 3 2 2 2 2 2" xfId="44806"/>
    <cellStyle name="Normal 2 4 2 3 2 3 3 2 2 2 3" xfId="32604"/>
    <cellStyle name="Normal 2 4 2 3 2 3 3 2 2 3" xfId="17941"/>
    <cellStyle name="Normal 2 4 2 3 2 3 3 2 2 3 2" xfId="42238"/>
    <cellStyle name="Normal 2 4 2 3 2 3 3 2 2 4" xfId="30036"/>
    <cellStyle name="Normal 2 4 2 3 2 3 3 2 3" xfId="7436"/>
    <cellStyle name="Normal 2 4 2 3 2 3 3 2 3 2" xfId="8308"/>
    <cellStyle name="Normal 2 4 2 3 2 3 3 2 3 2 2" xfId="20510"/>
    <cellStyle name="Normal 2 4 2 3 2 3 3 2 3 2 2 2" xfId="44807"/>
    <cellStyle name="Normal 2 4 2 3 2 3 3 2 3 2 3" xfId="32605"/>
    <cellStyle name="Normal 2 4 2 3 2 3 3 2 3 3" xfId="19638"/>
    <cellStyle name="Normal 2 4 2 3 2 3 3 2 3 3 2" xfId="43935"/>
    <cellStyle name="Normal 2 4 2 3 2 3 3 2 3 4" xfId="31733"/>
    <cellStyle name="Normal 2 4 2 3 2 3 3 2 4" xfId="8306"/>
    <cellStyle name="Normal 2 4 2 3 2 3 3 2 4 2" xfId="20508"/>
    <cellStyle name="Normal 2 4 2 3 2 3 3 2 4 2 2" xfId="44805"/>
    <cellStyle name="Normal 2 4 2 3 2 3 3 2 4 3" xfId="32603"/>
    <cellStyle name="Normal 2 4 2 3 2 3 3 2 5" xfId="15713"/>
    <cellStyle name="Normal 2 4 2 3 2 3 3 2 5 2" xfId="40010"/>
    <cellStyle name="Normal 2 4 2 3 2 3 3 2 6" xfId="27701"/>
    <cellStyle name="Normal 2 4 2 3 2 3 3 3" xfId="3930"/>
    <cellStyle name="Normal 2 4 2 3 2 3 3 3 2" xfId="8309"/>
    <cellStyle name="Normal 2 4 2 3 2 3 3 3 2 2" xfId="20511"/>
    <cellStyle name="Normal 2 4 2 3 2 3 3 3 2 2 2" xfId="44808"/>
    <cellStyle name="Normal 2 4 2 3 2 3 3 3 2 3" xfId="32606"/>
    <cellStyle name="Normal 2 4 2 3 2 3 3 3 3" xfId="16241"/>
    <cellStyle name="Normal 2 4 2 3 2 3 3 3 3 2" xfId="40538"/>
    <cellStyle name="Normal 2 4 2 3 2 3 3 3 4" xfId="28229"/>
    <cellStyle name="Normal 2 4 2 3 2 3 3 4" xfId="4570"/>
    <cellStyle name="Normal 2 4 2 3 2 3 3 4 2" xfId="8310"/>
    <cellStyle name="Normal 2 4 2 3 2 3 3 4 2 2" xfId="20512"/>
    <cellStyle name="Normal 2 4 2 3 2 3 3 4 2 2 2" xfId="44809"/>
    <cellStyle name="Normal 2 4 2 3 2 3 3 4 2 3" xfId="32607"/>
    <cellStyle name="Normal 2 4 2 3 2 3 3 4 3" xfId="16772"/>
    <cellStyle name="Normal 2 4 2 3 2 3 3 4 3 2" xfId="41069"/>
    <cellStyle name="Normal 2 4 2 3 2 3 3 4 4" xfId="28867"/>
    <cellStyle name="Normal 2 4 2 3 2 3 3 5" xfId="6267"/>
    <cellStyle name="Normal 2 4 2 3 2 3 3 5 2" xfId="8311"/>
    <cellStyle name="Normal 2 4 2 3 2 3 3 5 2 2" xfId="20513"/>
    <cellStyle name="Normal 2 4 2 3 2 3 3 5 2 2 2" xfId="44810"/>
    <cellStyle name="Normal 2 4 2 3 2 3 3 5 2 3" xfId="32608"/>
    <cellStyle name="Normal 2 4 2 3 2 3 3 5 3" xfId="18469"/>
    <cellStyle name="Normal 2 4 2 3 2 3 3 5 3 2" xfId="42766"/>
    <cellStyle name="Normal 2 4 2 3 2 3 3 5 4" xfId="30564"/>
    <cellStyle name="Normal 2 4 2 3 2 3 3 6" xfId="8305"/>
    <cellStyle name="Normal 2 4 2 3 2 3 3 6 2" xfId="20507"/>
    <cellStyle name="Normal 2 4 2 3 2 3 3 6 2 2" xfId="44804"/>
    <cellStyle name="Normal 2 4 2 3 2 3 3 6 3" xfId="32602"/>
    <cellStyle name="Normal 2 4 2 3 2 3 3 7" xfId="14544"/>
    <cellStyle name="Normal 2 4 2 3 2 3 3 7 2" xfId="38841"/>
    <cellStyle name="Normal 2 4 2 3 2 3 3 8" xfId="26532"/>
    <cellStyle name="Normal 2 4 2 3 2 3 3 9" xfId="50940"/>
    <cellStyle name="Normal 2 4 2 3 2 3 4" xfId="2760"/>
    <cellStyle name="Normal 2 4 2 3 2 3 4 2" xfId="5208"/>
    <cellStyle name="Normal 2 4 2 3 2 3 4 2 2" xfId="8313"/>
    <cellStyle name="Normal 2 4 2 3 2 3 4 2 2 2" xfId="20515"/>
    <cellStyle name="Normal 2 4 2 3 2 3 4 2 2 2 2" xfId="44812"/>
    <cellStyle name="Normal 2 4 2 3 2 3 4 2 2 3" xfId="32610"/>
    <cellStyle name="Normal 2 4 2 3 2 3 4 2 3" xfId="17410"/>
    <cellStyle name="Normal 2 4 2 3 2 3 4 2 3 2" xfId="41707"/>
    <cellStyle name="Normal 2 4 2 3 2 3 4 2 4" xfId="29505"/>
    <cellStyle name="Normal 2 4 2 3 2 3 4 3" xfId="6798"/>
    <cellStyle name="Normal 2 4 2 3 2 3 4 3 2" xfId="8314"/>
    <cellStyle name="Normal 2 4 2 3 2 3 4 3 2 2" xfId="20516"/>
    <cellStyle name="Normal 2 4 2 3 2 3 4 3 2 2 2" xfId="44813"/>
    <cellStyle name="Normal 2 4 2 3 2 3 4 3 2 3" xfId="32611"/>
    <cellStyle name="Normal 2 4 2 3 2 3 4 3 3" xfId="19000"/>
    <cellStyle name="Normal 2 4 2 3 2 3 4 3 3 2" xfId="43297"/>
    <cellStyle name="Normal 2 4 2 3 2 3 4 3 4" xfId="31095"/>
    <cellStyle name="Normal 2 4 2 3 2 3 4 4" xfId="8312"/>
    <cellStyle name="Normal 2 4 2 3 2 3 4 4 2" xfId="20514"/>
    <cellStyle name="Normal 2 4 2 3 2 3 4 4 2 2" xfId="44811"/>
    <cellStyle name="Normal 2 4 2 3 2 3 4 4 3" xfId="32609"/>
    <cellStyle name="Normal 2 4 2 3 2 3 4 5" xfId="15182"/>
    <cellStyle name="Normal 2 4 2 3 2 3 4 5 2" xfId="39479"/>
    <cellStyle name="Normal 2 4 2 3 2 3 4 6" xfId="27170"/>
    <cellStyle name="Normal 2 4 2 3 2 3 5" xfId="8293"/>
    <cellStyle name="Normal 2 4 2 3 2 3 5 2" xfId="20495"/>
    <cellStyle name="Normal 2 4 2 3 2 3 5 2 2" xfId="44792"/>
    <cellStyle name="Normal 2 4 2 3 2 3 5 3" xfId="32590"/>
    <cellStyle name="Normal 2 4 2 3 2 3 6" xfId="14010"/>
    <cellStyle name="Normal 2 4 2 3 2 3 6 2" xfId="25998"/>
    <cellStyle name="Normal 2 4 2 3 2 3 6 2 2" xfId="50295"/>
    <cellStyle name="Normal 2 4 2 3 2 3 6 3" xfId="38307"/>
    <cellStyle name="Normal 2 4 2 3 2 3 7" xfId="51725"/>
    <cellStyle name="Normal 2 4 2 3 2 3 8" xfId="52114"/>
    <cellStyle name="Normal 2 4 2 3 2 4" xfId="907"/>
    <cellStyle name="Normal 2 4 2 3 2 4 2" xfId="2400"/>
    <cellStyle name="Normal 2 4 2 3 2 4 2 10" xfId="52920"/>
    <cellStyle name="Normal 2 4 2 3 2 4 2 2" xfId="3566"/>
    <cellStyle name="Normal 2 4 2 3 2 4 2 2 2" xfId="5907"/>
    <cellStyle name="Normal 2 4 2 3 2 4 2 2 2 2" xfId="8318"/>
    <cellStyle name="Normal 2 4 2 3 2 4 2 2 2 2 2" xfId="20520"/>
    <cellStyle name="Normal 2 4 2 3 2 4 2 2 2 2 2 2" xfId="44817"/>
    <cellStyle name="Normal 2 4 2 3 2 4 2 2 2 2 3" xfId="32615"/>
    <cellStyle name="Normal 2 4 2 3 2 4 2 2 2 3" xfId="18109"/>
    <cellStyle name="Normal 2 4 2 3 2 4 2 2 2 3 2" xfId="42406"/>
    <cellStyle name="Normal 2 4 2 3 2 4 2 2 2 4" xfId="30204"/>
    <cellStyle name="Normal 2 4 2 3 2 4 2 2 3" xfId="7604"/>
    <cellStyle name="Normal 2 4 2 3 2 4 2 2 3 2" xfId="8319"/>
    <cellStyle name="Normal 2 4 2 3 2 4 2 2 3 2 2" xfId="20521"/>
    <cellStyle name="Normal 2 4 2 3 2 4 2 2 3 2 2 2" xfId="44818"/>
    <cellStyle name="Normal 2 4 2 3 2 4 2 2 3 2 3" xfId="32616"/>
    <cellStyle name="Normal 2 4 2 3 2 4 2 2 3 3" xfId="19806"/>
    <cellStyle name="Normal 2 4 2 3 2 4 2 2 3 3 2" xfId="44103"/>
    <cellStyle name="Normal 2 4 2 3 2 4 2 2 3 4" xfId="31901"/>
    <cellStyle name="Normal 2 4 2 3 2 4 2 2 4" xfId="8317"/>
    <cellStyle name="Normal 2 4 2 3 2 4 2 2 4 2" xfId="20519"/>
    <cellStyle name="Normal 2 4 2 3 2 4 2 2 4 2 2" xfId="44816"/>
    <cellStyle name="Normal 2 4 2 3 2 4 2 2 4 3" xfId="32614"/>
    <cellStyle name="Normal 2 4 2 3 2 4 2 2 5" xfId="15881"/>
    <cellStyle name="Normal 2 4 2 3 2 4 2 2 5 2" xfId="40178"/>
    <cellStyle name="Normal 2 4 2 3 2 4 2 2 6" xfId="27869"/>
    <cellStyle name="Normal 2 4 2 3 2 4 2 3" xfId="4098"/>
    <cellStyle name="Normal 2 4 2 3 2 4 2 3 2" xfId="8320"/>
    <cellStyle name="Normal 2 4 2 3 2 4 2 3 2 2" xfId="20522"/>
    <cellStyle name="Normal 2 4 2 3 2 4 2 3 2 2 2" xfId="44819"/>
    <cellStyle name="Normal 2 4 2 3 2 4 2 3 2 3" xfId="32617"/>
    <cellStyle name="Normal 2 4 2 3 2 4 2 3 3" xfId="16409"/>
    <cellStyle name="Normal 2 4 2 3 2 4 2 3 3 2" xfId="40706"/>
    <cellStyle name="Normal 2 4 2 3 2 4 2 3 4" xfId="28397"/>
    <cellStyle name="Normal 2 4 2 3 2 4 2 4" xfId="4738"/>
    <cellStyle name="Normal 2 4 2 3 2 4 2 4 2" xfId="8321"/>
    <cellStyle name="Normal 2 4 2 3 2 4 2 4 2 2" xfId="20523"/>
    <cellStyle name="Normal 2 4 2 3 2 4 2 4 2 2 2" xfId="44820"/>
    <cellStyle name="Normal 2 4 2 3 2 4 2 4 2 3" xfId="32618"/>
    <cellStyle name="Normal 2 4 2 3 2 4 2 4 3" xfId="16940"/>
    <cellStyle name="Normal 2 4 2 3 2 4 2 4 3 2" xfId="41237"/>
    <cellStyle name="Normal 2 4 2 3 2 4 2 4 4" xfId="29035"/>
    <cellStyle name="Normal 2 4 2 3 2 4 2 5" xfId="6435"/>
    <cellStyle name="Normal 2 4 2 3 2 4 2 5 2" xfId="8322"/>
    <cellStyle name="Normal 2 4 2 3 2 4 2 5 2 2" xfId="20524"/>
    <cellStyle name="Normal 2 4 2 3 2 4 2 5 2 2 2" xfId="44821"/>
    <cellStyle name="Normal 2 4 2 3 2 4 2 5 2 3" xfId="32619"/>
    <cellStyle name="Normal 2 4 2 3 2 4 2 5 3" xfId="18637"/>
    <cellStyle name="Normal 2 4 2 3 2 4 2 5 3 2" xfId="42934"/>
    <cellStyle name="Normal 2 4 2 3 2 4 2 5 4" xfId="30732"/>
    <cellStyle name="Normal 2 4 2 3 2 4 2 6" xfId="8316"/>
    <cellStyle name="Normal 2 4 2 3 2 4 2 6 2" xfId="20518"/>
    <cellStyle name="Normal 2 4 2 3 2 4 2 6 2 2" xfId="44815"/>
    <cellStyle name="Normal 2 4 2 3 2 4 2 6 3" xfId="32613"/>
    <cellStyle name="Normal 2 4 2 3 2 4 2 7" xfId="14712"/>
    <cellStyle name="Normal 2 4 2 3 2 4 2 7 2" xfId="39009"/>
    <cellStyle name="Normal 2 4 2 3 2 4 2 8" xfId="26700"/>
    <cellStyle name="Normal 2 4 2 3 2 4 2 9" xfId="51108"/>
    <cellStyle name="Normal 2 4 2 3 2 4 3" xfId="2928"/>
    <cellStyle name="Normal 2 4 2 3 2 4 3 2" xfId="5376"/>
    <cellStyle name="Normal 2 4 2 3 2 4 3 2 2" xfId="8324"/>
    <cellStyle name="Normal 2 4 2 3 2 4 3 2 2 2" xfId="20526"/>
    <cellStyle name="Normal 2 4 2 3 2 4 3 2 2 2 2" xfId="44823"/>
    <cellStyle name="Normal 2 4 2 3 2 4 3 2 2 3" xfId="32621"/>
    <cellStyle name="Normal 2 4 2 3 2 4 3 2 3" xfId="17578"/>
    <cellStyle name="Normal 2 4 2 3 2 4 3 2 3 2" xfId="41875"/>
    <cellStyle name="Normal 2 4 2 3 2 4 3 2 4" xfId="29673"/>
    <cellStyle name="Normal 2 4 2 3 2 4 3 3" xfId="6966"/>
    <cellStyle name="Normal 2 4 2 3 2 4 3 3 2" xfId="8325"/>
    <cellStyle name="Normal 2 4 2 3 2 4 3 3 2 2" xfId="20527"/>
    <cellStyle name="Normal 2 4 2 3 2 4 3 3 2 2 2" xfId="44824"/>
    <cellStyle name="Normal 2 4 2 3 2 4 3 3 2 3" xfId="32622"/>
    <cellStyle name="Normal 2 4 2 3 2 4 3 3 3" xfId="19168"/>
    <cellStyle name="Normal 2 4 2 3 2 4 3 3 3 2" xfId="43465"/>
    <cellStyle name="Normal 2 4 2 3 2 4 3 3 4" xfId="31263"/>
    <cellStyle name="Normal 2 4 2 3 2 4 3 4" xfId="8323"/>
    <cellStyle name="Normal 2 4 2 3 2 4 3 4 2" xfId="20525"/>
    <cellStyle name="Normal 2 4 2 3 2 4 3 4 2 2" xfId="44822"/>
    <cellStyle name="Normal 2 4 2 3 2 4 3 4 3" xfId="32620"/>
    <cellStyle name="Normal 2 4 2 3 2 4 3 5" xfId="15350"/>
    <cellStyle name="Normal 2 4 2 3 2 4 3 5 2" xfId="39647"/>
    <cellStyle name="Normal 2 4 2 3 2 4 3 6" xfId="27338"/>
    <cellStyle name="Normal 2 4 2 3 2 4 4" xfId="8315"/>
    <cellStyle name="Normal 2 4 2 3 2 4 4 2" xfId="20517"/>
    <cellStyle name="Normal 2 4 2 3 2 4 4 2 2" xfId="44814"/>
    <cellStyle name="Normal 2 4 2 3 2 4 4 3" xfId="32612"/>
    <cellStyle name="Normal 2 4 2 3 2 4 5" xfId="14178"/>
    <cellStyle name="Normal 2 4 2 3 2 4 5 2" xfId="26166"/>
    <cellStyle name="Normal 2 4 2 3 2 4 5 2 2" xfId="50463"/>
    <cellStyle name="Normal 2 4 2 3 2 4 5 3" xfId="38475"/>
    <cellStyle name="Normal 2 4 2 3 2 4 6" xfId="51648"/>
    <cellStyle name="Normal 2 4 2 3 2 4 7" xfId="52282"/>
    <cellStyle name="Normal 2 4 2 3 2 5" xfId="2136"/>
    <cellStyle name="Normal 2 4 2 3 2 5 10" xfId="52656"/>
    <cellStyle name="Normal 2 4 2 3 2 5 2" xfId="3302"/>
    <cellStyle name="Normal 2 4 2 3 2 5 2 2" xfId="5643"/>
    <cellStyle name="Normal 2 4 2 3 2 5 2 2 2" xfId="8328"/>
    <cellStyle name="Normal 2 4 2 3 2 5 2 2 2 2" xfId="20530"/>
    <cellStyle name="Normal 2 4 2 3 2 5 2 2 2 2 2" xfId="44827"/>
    <cellStyle name="Normal 2 4 2 3 2 5 2 2 2 3" xfId="32625"/>
    <cellStyle name="Normal 2 4 2 3 2 5 2 2 3" xfId="17845"/>
    <cellStyle name="Normal 2 4 2 3 2 5 2 2 3 2" xfId="42142"/>
    <cellStyle name="Normal 2 4 2 3 2 5 2 2 4" xfId="29940"/>
    <cellStyle name="Normal 2 4 2 3 2 5 2 3" xfId="7340"/>
    <cellStyle name="Normal 2 4 2 3 2 5 2 3 2" xfId="8329"/>
    <cellStyle name="Normal 2 4 2 3 2 5 2 3 2 2" xfId="20531"/>
    <cellStyle name="Normal 2 4 2 3 2 5 2 3 2 2 2" xfId="44828"/>
    <cellStyle name="Normal 2 4 2 3 2 5 2 3 2 3" xfId="32626"/>
    <cellStyle name="Normal 2 4 2 3 2 5 2 3 3" xfId="19542"/>
    <cellStyle name="Normal 2 4 2 3 2 5 2 3 3 2" xfId="43839"/>
    <cellStyle name="Normal 2 4 2 3 2 5 2 3 4" xfId="31637"/>
    <cellStyle name="Normal 2 4 2 3 2 5 2 4" xfId="8327"/>
    <cellStyle name="Normal 2 4 2 3 2 5 2 4 2" xfId="20529"/>
    <cellStyle name="Normal 2 4 2 3 2 5 2 4 2 2" xfId="44826"/>
    <cellStyle name="Normal 2 4 2 3 2 5 2 4 3" xfId="32624"/>
    <cellStyle name="Normal 2 4 2 3 2 5 2 5" xfId="15617"/>
    <cellStyle name="Normal 2 4 2 3 2 5 2 5 2" xfId="39914"/>
    <cellStyle name="Normal 2 4 2 3 2 5 2 6" xfId="27605"/>
    <cellStyle name="Normal 2 4 2 3 2 5 3" xfId="3834"/>
    <cellStyle name="Normal 2 4 2 3 2 5 3 2" xfId="8330"/>
    <cellStyle name="Normal 2 4 2 3 2 5 3 2 2" xfId="20532"/>
    <cellStyle name="Normal 2 4 2 3 2 5 3 2 2 2" xfId="44829"/>
    <cellStyle name="Normal 2 4 2 3 2 5 3 2 3" xfId="32627"/>
    <cellStyle name="Normal 2 4 2 3 2 5 3 3" xfId="16145"/>
    <cellStyle name="Normal 2 4 2 3 2 5 3 3 2" xfId="40442"/>
    <cellStyle name="Normal 2 4 2 3 2 5 3 4" xfId="28133"/>
    <cellStyle name="Normal 2 4 2 3 2 5 4" xfId="4474"/>
    <cellStyle name="Normal 2 4 2 3 2 5 4 2" xfId="8331"/>
    <cellStyle name="Normal 2 4 2 3 2 5 4 2 2" xfId="20533"/>
    <cellStyle name="Normal 2 4 2 3 2 5 4 2 2 2" xfId="44830"/>
    <cellStyle name="Normal 2 4 2 3 2 5 4 2 3" xfId="32628"/>
    <cellStyle name="Normal 2 4 2 3 2 5 4 3" xfId="16676"/>
    <cellStyle name="Normal 2 4 2 3 2 5 4 3 2" xfId="40973"/>
    <cellStyle name="Normal 2 4 2 3 2 5 4 4" xfId="28771"/>
    <cellStyle name="Normal 2 4 2 3 2 5 5" xfId="6171"/>
    <cellStyle name="Normal 2 4 2 3 2 5 5 2" xfId="8332"/>
    <cellStyle name="Normal 2 4 2 3 2 5 5 2 2" xfId="20534"/>
    <cellStyle name="Normal 2 4 2 3 2 5 5 2 2 2" xfId="44831"/>
    <cellStyle name="Normal 2 4 2 3 2 5 5 2 3" xfId="32629"/>
    <cellStyle name="Normal 2 4 2 3 2 5 5 3" xfId="18373"/>
    <cellStyle name="Normal 2 4 2 3 2 5 5 3 2" xfId="42670"/>
    <cellStyle name="Normal 2 4 2 3 2 5 5 4" xfId="30468"/>
    <cellStyle name="Normal 2 4 2 3 2 5 6" xfId="8326"/>
    <cellStyle name="Normal 2 4 2 3 2 5 6 2" xfId="20528"/>
    <cellStyle name="Normal 2 4 2 3 2 5 6 2 2" xfId="44825"/>
    <cellStyle name="Normal 2 4 2 3 2 5 6 3" xfId="32623"/>
    <cellStyle name="Normal 2 4 2 3 2 5 7" xfId="14448"/>
    <cellStyle name="Normal 2 4 2 3 2 5 7 2" xfId="38745"/>
    <cellStyle name="Normal 2 4 2 3 2 5 8" xfId="26436"/>
    <cellStyle name="Normal 2 4 2 3 2 5 9" xfId="50844"/>
    <cellStyle name="Normal 2 4 2 3 2 6" xfId="2664"/>
    <cellStyle name="Normal 2 4 2 3 2 6 2" xfId="5112"/>
    <cellStyle name="Normal 2 4 2 3 2 6 2 2" xfId="8334"/>
    <cellStyle name="Normal 2 4 2 3 2 6 2 2 2" xfId="20536"/>
    <cellStyle name="Normal 2 4 2 3 2 6 2 2 2 2" xfId="44833"/>
    <cellStyle name="Normal 2 4 2 3 2 6 2 2 3" xfId="32631"/>
    <cellStyle name="Normal 2 4 2 3 2 6 2 3" xfId="17314"/>
    <cellStyle name="Normal 2 4 2 3 2 6 2 3 2" xfId="41611"/>
    <cellStyle name="Normal 2 4 2 3 2 6 2 4" xfId="29409"/>
    <cellStyle name="Normal 2 4 2 3 2 6 3" xfId="6702"/>
    <cellStyle name="Normal 2 4 2 3 2 6 3 2" xfId="8335"/>
    <cellStyle name="Normal 2 4 2 3 2 6 3 2 2" xfId="20537"/>
    <cellStyle name="Normal 2 4 2 3 2 6 3 2 2 2" xfId="44834"/>
    <cellStyle name="Normal 2 4 2 3 2 6 3 2 3" xfId="32632"/>
    <cellStyle name="Normal 2 4 2 3 2 6 3 3" xfId="18904"/>
    <cellStyle name="Normal 2 4 2 3 2 6 3 3 2" xfId="43201"/>
    <cellStyle name="Normal 2 4 2 3 2 6 3 4" xfId="30999"/>
    <cellStyle name="Normal 2 4 2 3 2 6 4" xfId="8333"/>
    <cellStyle name="Normal 2 4 2 3 2 6 4 2" xfId="20535"/>
    <cellStyle name="Normal 2 4 2 3 2 6 4 2 2" xfId="44832"/>
    <cellStyle name="Normal 2 4 2 3 2 6 4 3" xfId="32630"/>
    <cellStyle name="Normal 2 4 2 3 2 6 5" xfId="15086"/>
    <cellStyle name="Normal 2 4 2 3 2 6 5 2" xfId="39383"/>
    <cellStyle name="Normal 2 4 2 3 2 6 6" xfId="27074"/>
    <cellStyle name="Normal 2 4 2 3 2 7" xfId="8270"/>
    <cellStyle name="Normal 2 4 2 3 2 7 2" xfId="20472"/>
    <cellStyle name="Normal 2 4 2 3 2 7 2 2" xfId="44769"/>
    <cellStyle name="Normal 2 4 2 3 2 7 3" xfId="32567"/>
    <cellStyle name="Normal 2 4 2 3 2 8" xfId="13914"/>
    <cellStyle name="Normal 2 4 2 3 2 8 2" xfId="25902"/>
    <cellStyle name="Normal 2 4 2 3 2 8 2 2" xfId="50199"/>
    <cellStyle name="Normal 2 4 2 3 2 8 3" xfId="38211"/>
    <cellStyle name="Normal 2 4 2 3 2 9" xfId="51525"/>
    <cellStyle name="Normal 2 4 2 3 3" xfId="782"/>
    <cellStyle name="Normal 2 4 2 3 3 2" xfId="1027"/>
    <cellStyle name="Normal 2 4 2 3 3 2 2" xfId="2520"/>
    <cellStyle name="Normal 2 4 2 3 3 2 2 10" xfId="53040"/>
    <cellStyle name="Normal 2 4 2 3 3 2 2 2" xfId="3686"/>
    <cellStyle name="Normal 2 4 2 3 3 2 2 2 2" xfId="6027"/>
    <cellStyle name="Normal 2 4 2 3 3 2 2 2 2 2" xfId="8340"/>
    <cellStyle name="Normal 2 4 2 3 3 2 2 2 2 2 2" xfId="20542"/>
    <cellStyle name="Normal 2 4 2 3 3 2 2 2 2 2 2 2" xfId="44839"/>
    <cellStyle name="Normal 2 4 2 3 3 2 2 2 2 2 3" xfId="32637"/>
    <cellStyle name="Normal 2 4 2 3 3 2 2 2 2 3" xfId="18229"/>
    <cellStyle name="Normal 2 4 2 3 3 2 2 2 2 3 2" xfId="42526"/>
    <cellStyle name="Normal 2 4 2 3 3 2 2 2 2 4" xfId="30324"/>
    <cellStyle name="Normal 2 4 2 3 3 2 2 2 3" xfId="7724"/>
    <cellStyle name="Normal 2 4 2 3 3 2 2 2 3 2" xfId="8341"/>
    <cellStyle name="Normal 2 4 2 3 3 2 2 2 3 2 2" xfId="20543"/>
    <cellStyle name="Normal 2 4 2 3 3 2 2 2 3 2 2 2" xfId="44840"/>
    <cellStyle name="Normal 2 4 2 3 3 2 2 2 3 2 3" xfId="32638"/>
    <cellStyle name="Normal 2 4 2 3 3 2 2 2 3 3" xfId="19926"/>
    <cellStyle name="Normal 2 4 2 3 3 2 2 2 3 3 2" xfId="44223"/>
    <cellStyle name="Normal 2 4 2 3 3 2 2 2 3 4" xfId="32021"/>
    <cellStyle name="Normal 2 4 2 3 3 2 2 2 4" xfId="8339"/>
    <cellStyle name="Normal 2 4 2 3 3 2 2 2 4 2" xfId="20541"/>
    <cellStyle name="Normal 2 4 2 3 3 2 2 2 4 2 2" xfId="44838"/>
    <cellStyle name="Normal 2 4 2 3 3 2 2 2 4 3" xfId="32636"/>
    <cellStyle name="Normal 2 4 2 3 3 2 2 2 5" xfId="16001"/>
    <cellStyle name="Normal 2 4 2 3 3 2 2 2 5 2" xfId="40298"/>
    <cellStyle name="Normal 2 4 2 3 3 2 2 2 6" xfId="27989"/>
    <cellStyle name="Normal 2 4 2 3 3 2 2 3" xfId="4218"/>
    <cellStyle name="Normal 2 4 2 3 3 2 2 3 2" xfId="8342"/>
    <cellStyle name="Normal 2 4 2 3 3 2 2 3 2 2" xfId="20544"/>
    <cellStyle name="Normal 2 4 2 3 3 2 2 3 2 2 2" xfId="44841"/>
    <cellStyle name="Normal 2 4 2 3 3 2 2 3 2 3" xfId="32639"/>
    <cellStyle name="Normal 2 4 2 3 3 2 2 3 3" xfId="16529"/>
    <cellStyle name="Normal 2 4 2 3 3 2 2 3 3 2" xfId="40826"/>
    <cellStyle name="Normal 2 4 2 3 3 2 2 3 4" xfId="28517"/>
    <cellStyle name="Normal 2 4 2 3 3 2 2 4" xfId="4858"/>
    <cellStyle name="Normal 2 4 2 3 3 2 2 4 2" xfId="8343"/>
    <cellStyle name="Normal 2 4 2 3 3 2 2 4 2 2" xfId="20545"/>
    <cellStyle name="Normal 2 4 2 3 3 2 2 4 2 2 2" xfId="44842"/>
    <cellStyle name="Normal 2 4 2 3 3 2 2 4 2 3" xfId="32640"/>
    <cellStyle name="Normal 2 4 2 3 3 2 2 4 3" xfId="17060"/>
    <cellStyle name="Normal 2 4 2 3 3 2 2 4 3 2" xfId="41357"/>
    <cellStyle name="Normal 2 4 2 3 3 2 2 4 4" xfId="29155"/>
    <cellStyle name="Normal 2 4 2 3 3 2 2 5" xfId="6555"/>
    <cellStyle name="Normal 2 4 2 3 3 2 2 5 2" xfId="8344"/>
    <cellStyle name="Normal 2 4 2 3 3 2 2 5 2 2" xfId="20546"/>
    <cellStyle name="Normal 2 4 2 3 3 2 2 5 2 2 2" xfId="44843"/>
    <cellStyle name="Normal 2 4 2 3 3 2 2 5 2 3" xfId="32641"/>
    <cellStyle name="Normal 2 4 2 3 3 2 2 5 3" xfId="18757"/>
    <cellStyle name="Normal 2 4 2 3 3 2 2 5 3 2" xfId="43054"/>
    <cellStyle name="Normal 2 4 2 3 3 2 2 5 4" xfId="30852"/>
    <cellStyle name="Normal 2 4 2 3 3 2 2 6" xfId="8338"/>
    <cellStyle name="Normal 2 4 2 3 3 2 2 6 2" xfId="20540"/>
    <cellStyle name="Normal 2 4 2 3 3 2 2 6 2 2" xfId="44837"/>
    <cellStyle name="Normal 2 4 2 3 3 2 2 6 3" xfId="32635"/>
    <cellStyle name="Normal 2 4 2 3 3 2 2 7" xfId="14832"/>
    <cellStyle name="Normal 2 4 2 3 3 2 2 7 2" xfId="39129"/>
    <cellStyle name="Normal 2 4 2 3 3 2 2 8" xfId="26820"/>
    <cellStyle name="Normal 2 4 2 3 3 2 2 9" xfId="51228"/>
    <cellStyle name="Normal 2 4 2 3 3 2 3" xfId="3048"/>
    <cellStyle name="Normal 2 4 2 3 3 2 3 2" xfId="5496"/>
    <cellStyle name="Normal 2 4 2 3 3 2 3 2 2" xfId="8346"/>
    <cellStyle name="Normal 2 4 2 3 3 2 3 2 2 2" xfId="20548"/>
    <cellStyle name="Normal 2 4 2 3 3 2 3 2 2 2 2" xfId="44845"/>
    <cellStyle name="Normal 2 4 2 3 3 2 3 2 2 3" xfId="32643"/>
    <cellStyle name="Normal 2 4 2 3 3 2 3 2 3" xfId="17698"/>
    <cellStyle name="Normal 2 4 2 3 3 2 3 2 3 2" xfId="41995"/>
    <cellStyle name="Normal 2 4 2 3 3 2 3 2 4" xfId="29793"/>
    <cellStyle name="Normal 2 4 2 3 3 2 3 3" xfId="7086"/>
    <cellStyle name="Normal 2 4 2 3 3 2 3 3 2" xfId="8347"/>
    <cellStyle name="Normal 2 4 2 3 3 2 3 3 2 2" xfId="20549"/>
    <cellStyle name="Normal 2 4 2 3 3 2 3 3 2 2 2" xfId="44846"/>
    <cellStyle name="Normal 2 4 2 3 3 2 3 3 2 3" xfId="32644"/>
    <cellStyle name="Normal 2 4 2 3 3 2 3 3 3" xfId="19288"/>
    <cellStyle name="Normal 2 4 2 3 3 2 3 3 3 2" xfId="43585"/>
    <cellStyle name="Normal 2 4 2 3 3 2 3 3 4" xfId="31383"/>
    <cellStyle name="Normal 2 4 2 3 3 2 3 4" xfId="8345"/>
    <cellStyle name="Normal 2 4 2 3 3 2 3 4 2" xfId="20547"/>
    <cellStyle name="Normal 2 4 2 3 3 2 3 4 2 2" xfId="44844"/>
    <cellStyle name="Normal 2 4 2 3 3 2 3 4 3" xfId="32642"/>
    <cellStyle name="Normal 2 4 2 3 3 2 3 5" xfId="15470"/>
    <cellStyle name="Normal 2 4 2 3 3 2 3 5 2" xfId="39767"/>
    <cellStyle name="Normal 2 4 2 3 3 2 3 6" xfId="27458"/>
    <cellStyle name="Normal 2 4 2 3 3 2 4" xfId="8337"/>
    <cellStyle name="Normal 2 4 2 3 3 2 4 2" xfId="20539"/>
    <cellStyle name="Normal 2 4 2 3 3 2 4 2 2" xfId="44836"/>
    <cellStyle name="Normal 2 4 2 3 3 2 4 3" xfId="32634"/>
    <cellStyle name="Normal 2 4 2 3 3 2 5" xfId="14298"/>
    <cellStyle name="Normal 2 4 2 3 3 2 5 2" xfId="26286"/>
    <cellStyle name="Normal 2 4 2 3 3 2 5 2 2" xfId="50583"/>
    <cellStyle name="Normal 2 4 2 3 3 2 5 3" xfId="38595"/>
    <cellStyle name="Normal 2 4 2 3 3 2 6" xfId="51555"/>
    <cellStyle name="Normal 2 4 2 3 3 2 7" xfId="52402"/>
    <cellStyle name="Normal 2 4 2 3 3 3" xfId="2280"/>
    <cellStyle name="Normal 2 4 2 3 3 3 10" xfId="52800"/>
    <cellStyle name="Normal 2 4 2 3 3 3 2" xfId="3446"/>
    <cellStyle name="Normal 2 4 2 3 3 3 2 2" xfId="5787"/>
    <cellStyle name="Normal 2 4 2 3 3 3 2 2 2" xfId="8350"/>
    <cellStyle name="Normal 2 4 2 3 3 3 2 2 2 2" xfId="20552"/>
    <cellStyle name="Normal 2 4 2 3 3 3 2 2 2 2 2" xfId="44849"/>
    <cellStyle name="Normal 2 4 2 3 3 3 2 2 2 3" xfId="32647"/>
    <cellStyle name="Normal 2 4 2 3 3 3 2 2 3" xfId="17989"/>
    <cellStyle name="Normal 2 4 2 3 3 3 2 2 3 2" xfId="42286"/>
    <cellStyle name="Normal 2 4 2 3 3 3 2 2 4" xfId="30084"/>
    <cellStyle name="Normal 2 4 2 3 3 3 2 3" xfId="7484"/>
    <cellStyle name="Normal 2 4 2 3 3 3 2 3 2" xfId="8351"/>
    <cellStyle name="Normal 2 4 2 3 3 3 2 3 2 2" xfId="20553"/>
    <cellStyle name="Normal 2 4 2 3 3 3 2 3 2 2 2" xfId="44850"/>
    <cellStyle name="Normal 2 4 2 3 3 3 2 3 2 3" xfId="32648"/>
    <cellStyle name="Normal 2 4 2 3 3 3 2 3 3" xfId="19686"/>
    <cellStyle name="Normal 2 4 2 3 3 3 2 3 3 2" xfId="43983"/>
    <cellStyle name="Normal 2 4 2 3 3 3 2 3 4" xfId="31781"/>
    <cellStyle name="Normal 2 4 2 3 3 3 2 4" xfId="8349"/>
    <cellStyle name="Normal 2 4 2 3 3 3 2 4 2" xfId="20551"/>
    <cellStyle name="Normal 2 4 2 3 3 3 2 4 2 2" xfId="44848"/>
    <cellStyle name="Normal 2 4 2 3 3 3 2 4 3" xfId="32646"/>
    <cellStyle name="Normal 2 4 2 3 3 3 2 5" xfId="15761"/>
    <cellStyle name="Normal 2 4 2 3 3 3 2 5 2" xfId="40058"/>
    <cellStyle name="Normal 2 4 2 3 3 3 2 6" xfId="27749"/>
    <cellStyle name="Normal 2 4 2 3 3 3 3" xfId="3978"/>
    <cellStyle name="Normal 2 4 2 3 3 3 3 2" xfId="8352"/>
    <cellStyle name="Normal 2 4 2 3 3 3 3 2 2" xfId="20554"/>
    <cellStyle name="Normal 2 4 2 3 3 3 3 2 2 2" xfId="44851"/>
    <cellStyle name="Normal 2 4 2 3 3 3 3 2 3" xfId="32649"/>
    <cellStyle name="Normal 2 4 2 3 3 3 3 3" xfId="16289"/>
    <cellStyle name="Normal 2 4 2 3 3 3 3 3 2" xfId="40586"/>
    <cellStyle name="Normal 2 4 2 3 3 3 3 4" xfId="28277"/>
    <cellStyle name="Normal 2 4 2 3 3 3 4" xfId="4618"/>
    <cellStyle name="Normal 2 4 2 3 3 3 4 2" xfId="8353"/>
    <cellStyle name="Normal 2 4 2 3 3 3 4 2 2" xfId="20555"/>
    <cellStyle name="Normal 2 4 2 3 3 3 4 2 2 2" xfId="44852"/>
    <cellStyle name="Normal 2 4 2 3 3 3 4 2 3" xfId="32650"/>
    <cellStyle name="Normal 2 4 2 3 3 3 4 3" xfId="16820"/>
    <cellStyle name="Normal 2 4 2 3 3 3 4 3 2" xfId="41117"/>
    <cellStyle name="Normal 2 4 2 3 3 3 4 4" xfId="28915"/>
    <cellStyle name="Normal 2 4 2 3 3 3 5" xfId="6315"/>
    <cellStyle name="Normal 2 4 2 3 3 3 5 2" xfId="8354"/>
    <cellStyle name="Normal 2 4 2 3 3 3 5 2 2" xfId="20556"/>
    <cellStyle name="Normal 2 4 2 3 3 3 5 2 2 2" xfId="44853"/>
    <cellStyle name="Normal 2 4 2 3 3 3 5 2 3" xfId="32651"/>
    <cellStyle name="Normal 2 4 2 3 3 3 5 3" xfId="18517"/>
    <cellStyle name="Normal 2 4 2 3 3 3 5 3 2" xfId="42814"/>
    <cellStyle name="Normal 2 4 2 3 3 3 5 4" xfId="30612"/>
    <cellStyle name="Normal 2 4 2 3 3 3 6" xfId="8348"/>
    <cellStyle name="Normal 2 4 2 3 3 3 6 2" xfId="20550"/>
    <cellStyle name="Normal 2 4 2 3 3 3 6 2 2" xfId="44847"/>
    <cellStyle name="Normal 2 4 2 3 3 3 6 3" xfId="32645"/>
    <cellStyle name="Normal 2 4 2 3 3 3 7" xfId="14592"/>
    <cellStyle name="Normal 2 4 2 3 3 3 7 2" xfId="38889"/>
    <cellStyle name="Normal 2 4 2 3 3 3 8" xfId="26580"/>
    <cellStyle name="Normal 2 4 2 3 3 3 9" xfId="50988"/>
    <cellStyle name="Normal 2 4 2 3 3 4" xfId="2808"/>
    <cellStyle name="Normal 2 4 2 3 3 4 2" xfId="5256"/>
    <cellStyle name="Normal 2 4 2 3 3 4 2 2" xfId="8356"/>
    <cellStyle name="Normal 2 4 2 3 3 4 2 2 2" xfId="20558"/>
    <cellStyle name="Normal 2 4 2 3 3 4 2 2 2 2" xfId="44855"/>
    <cellStyle name="Normal 2 4 2 3 3 4 2 2 3" xfId="32653"/>
    <cellStyle name="Normal 2 4 2 3 3 4 2 3" xfId="17458"/>
    <cellStyle name="Normal 2 4 2 3 3 4 2 3 2" xfId="41755"/>
    <cellStyle name="Normal 2 4 2 3 3 4 2 4" xfId="29553"/>
    <cellStyle name="Normal 2 4 2 3 3 4 3" xfId="6846"/>
    <cellStyle name="Normal 2 4 2 3 3 4 3 2" xfId="8357"/>
    <cellStyle name="Normal 2 4 2 3 3 4 3 2 2" xfId="20559"/>
    <cellStyle name="Normal 2 4 2 3 3 4 3 2 2 2" xfId="44856"/>
    <cellStyle name="Normal 2 4 2 3 3 4 3 2 3" xfId="32654"/>
    <cellStyle name="Normal 2 4 2 3 3 4 3 3" xfId="19048"/>
    <cellStyle name="Normal 2 4 2 3 3 4 3 3 2" xfId="43345"/>
    <cellStyle name="Normal 2 4 2 3 3 4 3 4" xfId="31143"/>
    <cellStyle name="Normal 2 4 2 3 3 4 4" xfId="8355"/>
    <cellStyle name="Normal 2 4 2 3 3 4 4 2" xfId="20557"/>
    <cellStyle name="Normal 2 4 2 3 3 4 4 2 2" xfId="44854"/>
    <cellStyle name="Normal 2 4 2 3 3 4 4 3" xfId="32652"/>
    <cellStyle name="Normal 2 4 2 3 3 4 5" xfId="15230"/>
    <cellStyle name="Normal 2 4 2 3 3 4 5 2" xfId="39527"/>
    <cellStyle name="Normal 2 4 2 3 3 4 6" xfId="27218"/>
    <cellStyle name="Normal 2 4 2 3 3 5" xfId="8336"/>
    <cellStyle name="Normal 2 4 2 3 3 5 2" xfId="20538"/>
    <cellStyle name="Normal 2 4 2 3 3 5 2 2" xfId="44835"/>
    <cellStyle name="Normal 2 4 2 3 3 5 3" xfId="32633"/>
    <cellStyle name="Normal 2 4 2 3 3 6" xfId="14058"/>
    <cellStyle name="Normal 2 4 2 3 3 6 2" xfId="26046"/>
    <cellStyle name="Normal 2 4 2 3 3 6 2 2" xfId="50343"/>
    <cellStyle name="Normal 2 4 2 3 3 6 3" xfId="38355"/>
    <cellStyle name="Normal 2 4 2 3 3 7" xfId="51724"/>
    <cellStyle name="Normal 2 4 2 3 3 8" xfId="52162"/>
    <cellStyle name="Normal 2 4 2 3 4" xfId="684"/>
    <cellStyle name="Normal 2 4 2 3 4 2" xfId="931"/>
    <cellStyle name="Normal 2 4 2 3 4 2 2" xfId="2424"/>
    <cellStyle name="Normal 2 4 2 3 4 2 2 10" xfId="52944"/>
    <cellStyle name="Normal 2 4 2 3 4 2 2 2" xfId="3590"/>
    <cellStyle name="Normal 2 4 2 3 4 2 2 2 2" xfId="5931"/>
    <cellStyle name="Normal 2 4 2 3 4 2 2 2 2 2" xfId="8362"/>
    <cellStyle name="Normal 2 4 2 3 4 2 2 2 2 2 2" xfId="20564"/>
    <cellStyle name="Normal 2 4 2 3 4 2 2 2 2 2 2 2" xfId="44861"/>
    <cellStyle name="Normal 2 4 2 3 4 2 2 2 2 2 3" xfId="32659"/>
    <cellStyle name="Normal 2 4 2 3 4 2 2 2 2 3" xfId="18133"/>
    <cellStyle name="Normal 2 4 2 3 4 2 2 2 2 3 2" xfId="42430"/>
    <cellStyle name="Normal 2 4 2 3 4 2 2 2 2 4" xfId="30228"/>
    <cellStyle name="Normal 2 4 2 3 4 2 2 2 3" xfId="7628"/>
    <cellStyle name="Normal 2 4 2 3 4 2 2 2 3 2" xfId="8363"/>
    <cellStyle name="Normal 2 4 2 3 4 2 2 2 3 2 2" xfId="20565"/>
    <cellStyle name="Normal 2 4 2 3 4 2 2 2 3 2 2 2" xfId="44862"/>
    <cellStyle name="Normal 2 4 2 3 4 2 2 2 3 2 3" xfId="32660"/>
    <cellStyle name="Normal 2 4 2 3 4 2 2 2 3 3" xfId="19830"/>
    <cellStyle name="Normal 2 4 2 3 4 2 2 2 3 3 2" xfId="44127"/>
    <cellStyle name="Normal 2 4 2 3 4 2 2 2 3 4" xfId="31925"/>
    <cellStyle name="Normal 2 4 2 3 4 2 2 2 4" xfId="8361"/>
    <cellStyle name="Normal 2 4 2 3 4 2 2 2 4 2" xfId="20563"/>
    <cellStyle name="Normal 2 4 2 3 4 2 2 2 4 2 2" xfId="44860"/>
    <cellStyle name="Normal 2 4 2 3 4 2 2 2 4 3" xfId="32658"/>
    <cellStyle name="Normal 2 4 2 3 4 2 2 2 5" xfId="15905"/>
    <cellStyle name="Normal 2 4 2 3 4 2 2 2 5 2" xfId="40202"/>
    <cellStyle name="Normal 2 4 2 3 4 2 2 2 6" xfId="27893"/>
    <cellStyle name="Normal 2 4 2 3 4 2 2 3" xfId="4122"/>
    <cellStyle name="Normal 2 4 2 3 4 2 2 3 2" xfId="8364"/>
    <cellStyle name="Normal 2 4 2 3 4 2 2 3 2 2" xfId="20566"/>
    <cellStyle name="Normal 2 4 2 3 4 2 2 3 2 2 2" xfId="44863"/>
    <cellStyle name="Normal 2 4 2 3 4 2 2 3 2 3" xfId="32661"/>
    <cellStyle name="Normal 2 4 2 3 4 2 2 3 3" xfId="16433"/>
    <cellStyle name="Normal 2 4 2 3 4 2 2 3 3 2" xfId="40730"/>
    <cellStyle name="Normal 2 4 2 3 4 2 2 3 4" xfId="28421"/>
    <cellStyle name="Normal 2 4 2 3 4 2 2 4" xfId="4762"/>
    <cellStyle name="Normal 2 4 2 3 4 2 2 4 2" xfId="8365"/>
    <cellStyle name="Normal 2 4 2 3 4 2 2 4 2 2" xfId="20567"/>
    <cellStyle name="Normal 2 4 2 3 4 2 2 4 2 2 2" xfId="44864"/>
    <cellStyle name="Normal 2 4 2 3 4 2 2 4 2 3" xfId="32662"/>
    <cellStyle name="Normal 2 4 2 3 4 2 2 4 3" xfId="16964"/>
    <cellStyle name="Normal 2 4 2 3 4 2 2 4 3 2" xfId="41261"/>
    <cellStyle name="Normal 2 4 2 3 4 2 2 4 4" xfId="29059"/>
    <cellStyle name="Normal 2 4 2 3 4 2 2 5" xfId="6459"/>
    <cellStyle name="Normal 2 4 2 3 4 2 2 5 2" xfId="8366"/>
    <cellStyle name="Normal 2 4 2 3 4 2 2 5 2 2" xfId="20568"/>
    <cellStyle name="Normal 2 4 2 3 4 2 2 5 2 2 2" xfId="44865"/>
    <cellStyle name="Normal 2 4 2 3 4 2 2 5 2 3" xfId="32663"/>
    <cellStyle name="Normal 2 4 2 3 4 2 2 5 3" xfId="18661"/>
    <cellStyle name="Normal 2 4 2 3 4 2 2 5 3 2" xfId="42958"/>
    <cellStyle name="Normal 2 4 2 3 4 2 2 5 4" xfId="30756"/>
    <cellStyle name="Normal 2 4 2 3 4 2 2 6" xfId="8360"/>
    <cellStyle name="Normal 2 4 2 3 4 2 2 6 2" xfId="20562"/>
    <cellStyle name="Normal 2 4 2 3 4 2 2 6 2 2" xfId="44859"/>
    <cellStyle name="Normal 2 4 2 3 4 2 2 6 3" xfId="32657"/>
    <cellStyle name="Normal 2 4 2 3 4 2 2 7" xfId="14736"/>
    <cellStyle name="Normal 2 4 2 3 4 2 2 7 2" xfId="39033"/>
    <cellStyle name="Normal 2 4 2 3 4 2 2 8" xfId="26724"/>
    <cellStyle name="Normal 2 4 2 3 4 2 2 9" xfId="51132"/>
    <cellStyle name="Normal 2 4 2 3 4 2 3" xfId="2952"/>
    <cellStyle name="Normal 2 4 2 3 4 2 3 2" xfId="5400"/>
    <cellStyle name="Normal 2 4 2 3 4 2 3 2 2" xfId="8368"/>
    <cellStyle name="Normal 2 4 2 3 4 2 3 2 2 2" xfId="20570"/>
    <cellStyle name="Normal 2 4 2 3 4 2 3 2 2 2 2" xfId="44867"/>
    <cellStyle name="Normal 2 4 2 3 4 2 3 2 2 3" xfId="32665"/>
    <cellStyle name="Normal 2 4 2 3 4 2 3 2 3" xfId="17602"/>
    <cellStyle name="Normal 2 4 2 3 4 2 3 2 3 2" xfId="41899"/>
    <cellStyle name="Normal 2 4 2 3 4 2 3 2 4" xfId="29697"/>
    <cellStyle name="Normal 2 4 2 3 4 2 3 3" xfId="6990"/>
    <cellStyle name="Normal 2 4 2 3 4 2 3 3 2" xfId="8369"/>
    <cellStyle name="Normal 2 4 2 3 4 2 3 3 2 2" xfId="20571"/>
    <cellStyle name="Normal 2 4 2 3 4 2 3 3 2 2 2" xfId="44868"/>
    <cellStyle name="Normal 2 4 2 3 4 2 3 3 2 3" xfId="32666"/>
    <cellStyle name="Normal 2 4 2 3 4 2 3 3 3" xfId="19192"/>
    <cellStyle name="Normal 2 4 2 3 4 2 3 3 3 2" xfId="43489"/>
    <cellStyle name="Normal 2 4 2 3 4 2 3 3 4" xfId="31287"/>
    <cellStyle name="Normal 2 4 2 3 4 2 3 4" xfId="8367"/>
    <cellStyle name="Normal 2 4 2 3 4 2 3 4 2" xfId="20569"/>
    <cellStyle name="Normal 2 4 2 3 4 2 3 4 2 2" xfId="44866"/>
    <cellStyle name="Normal 2 4 2 3 4 2 3 4 3" xfId="32664"/>
    <cellStyle name="Normal 2 4 2 3 4 2 3 5" xfId="15374"/>
    <cellStyle name="Normal 2 4 2 3 4 2 3 5 2" xfId="39671"/>
    <cellStyle name="Normal 2 4 2 3 4 2 3 6" xfId="27362"/>
    <cellStyle name="Normal 2 4 2 3 4 2 4" xfId="8359"/>
    <cellStyle name="Normal 2 4 2 3 4 2 4 2" xfId="20561"/>
    <cellStyle name="Normal 2 4 2 3 4 2 4 2 2" xfId="44858"/>
    <cellStyle name="Normal 2 4 2 3 4 2 4 3" xfId="32656"/>
    <cellStyle name="Normal 2 4 2 3 4 2 5" xfId="14202"/>
    <cellStyle name="Normal 2 4 2 3 4 2 5 2" xfId="26190"/>
    <cellStyle name="Normal 2 4 2 3 4 2 5 2 2" xfId="50487"/>
    <cellStyle name="Normal 2 4 2 3 4 2 5 3" xfId="38499"/>
    <cellStyle name="Normal 2 4 2 3 4 2 6" xfId="51563"/>
    <cellStyle name="Normal 2 4 2 3 4 2 7" xfId="52306"/>
    <cellStyle name="Normal 2 4 2 3 4 3" xfId="2184"/>
    <cellStyle name="Normal 2 4 2 3 4 3 10" xfId="52704"/>
    <cellStyle name="Normal 2 4 2 3 4 3 2" xfId="3350"/>
    <cellStyle name="Normal 2 4 2 3 4 3 2 2" xfId="5691"/>
    <cellStyle name="Normal 2 4 2 3 4 3 2 2 2" xfId="8372"/>
    <cellStyle name="Normal 2 4 2 3 4 3 2 2 2 2" xfId="20574"/>
    <cellStyle name="Normal 2 4 2 3 4 3 2 2 2 2 2" xfId="44871"/>
    <cellStyle name="Normal 2 4 2 3 4 3 2 2 2 3" xfId="32669"/>
    <cellStyle name="Normal 2 4 2 3 4 3 2 2 3" xfId="17893"/>
    <cellStyle name="Normal 2 4 2 3 4 3 2 2 3 2" xfId="42190"/>
    <cellStyle name="Normal 2 4 2 3 4 3 2 2 4" xfId="29988"/>
    <cellStyle name="Normal 2 4 2 3 4 3 2 3" xfId="7388"/>
    <cellStyle name="Normal 2 4 2 3 4 3 2 3 2" xfId="8373"/>
    <cellStyle name="Normal 2 4 2 3 4 3 2 3 2 2" xfId="20575"/>
    <cellStyle name="Normal 2 4 2 3 4 3 2 3 2 2 2" xfId="44872"/>
    <cellStyle name="Normal 2 4 2 3 4 3 2 3 2 3" xfId="32670"/>
    <cellStyle name="Normal 2 4 2 3 4 3 2 3 3" xfId="19590"/>
    <cellStyle name="Normal 2 4 2 3 4 3 2 3 3 2" xfId="43887"/>
    <cellStyle name="Normal 2 4 2 3 4 3 2 3 4" xfId="31685"/>
    <cellStyle name="Normal 2 4 2 3 4 3 2 4" xfId="8371"/>
    <cellStyle name="Normal 2 4 2 3 4 3 2 4 2" xfId="20573"/>
    <cellStyle name="Normal 2 4 2 3 4 3 2 4 2 2" xfId="44870"/>
    <cellStyle name="Normal 2 4 2 3 4 3 2 4 3" xfId="32668"/>
    <cellStyle name="Normal 2 4 2 3 4 3 2 5" xfId="15665"/>
    <cellStyle name="Normal 2 4 2 3 4 3 2 5 2" xfId="39962"/>
    <cellStyle name="Normal 2 4 2 3 4 3 2 6" xfId="27653"/>
    <cellStyle name="Normal 2 4 2 3 4 3 3" xfId="3882"/>
    <cellStyle name="Normal 2 4 2 3 4 3 3 2" xfId="8374"/>
    <cellStyle name="Normal 2 4 2 3 4 3 3 2 2" xfId="20576"/>
    <cellStyle name="Normal 2 4 2 3 4 3 3 2 2 2" xfId="44873"/>
    <cellStyle name="Normal 2 4 2 3 4 3 3 2 3" xfId="32671"/>
    <cellStyle name="Normal 2 4 2 3 4 3 3 3" xfId="16193"/>
    <cellStyle name="Normal 2 4 2 3 4 3 3 3 2" xfId="40490"/>
    <cellStyle name="Normal 2 4 2 3 4 3 3 4" xfId="28181"/>
    <cellStyle name="Normal 2 4 2 3 4 3 4" xfId="4522"/>
    <cellStyle name="Normal 2 4 2 3 4 3 4 2" xfId="8375"/>
    <cellStyle name="Normal 2 4 2 3 4 3 4 2 2" xfId="20577"/>
    <cellStyle name="Normal 2 4 2 3 4 3 4 2 2 2" xfId="44874"/>
    <cellStyle name="Normal 2 4 2 3 4 3 4 2 3" xfId="32672"/>
    <cellStyle name="Normal 2 4 2 3 4 3 4 3" xfId="16724"/>
    <cellStyle name="Normal 2 4 2 3 4 3 4 3 2" xfId="41021"/>
    <cellStyle name="Normal 2 4 2 3 4 3 4 4" xfId="28819"/>
    <cellStyle name="Normal 2 4 2 3 4 3 5" xfId="6219"/>
    <cellStyle name="Normal 2 4 2 3 4 3 5 2" xfId="8376"/>
    <cellStyle name="Normal 2 4 2 3 4 3 5 2 2" xfId="20578"/>
    <cellStyle name="Normal 2 4 2 3 4 3 5 2 2 2" xfId="44875"/>
    <cellStyle name="Normal 2 4 2 3 4 3 5 2 3" xfId="32673"/>
    <cellStyle name="Normal 2 4 2 3 4 3 5 3" xfId="18421"/>
    <cellStyle name="Normal 2 4 2 3 4 3 5 3 2" xfId="42718"/>
    <cellStyle name="Normal 2 4 2 3 4 3 5 4" xfId="30516"/>
    <cellStyle name="Normal 2 4 2 3 4 3 6" xfId="8370"/>
    <cellStyle name="Normal 2 4 2 3 4 3 6 2" xfId="20572"/>
    <cellStyle name="Normal 2 4 2 3 4 3 6 2 2" xfId="44869"/>
    <cellStyle name="Normal 2 4 2 3 4 3 6 3" xfId="32667"/>
    <cellStyle name="Normal 2 4 2 3 4 3 7" xfId="14496"/>
    <cellStyle name="Normal 2 4 2 3 4 3 7 2" xfId="38793"/>
    <cellStyle name="Normal 2 4 2 3 4 3 8" xfId="26484"/>
    <cellStyle name="Normal 2 4 2 3 4 3 9" xfId="50892"/>
    <cellStyle name="Normal 2 4 2 3 4 4" xfId="2712"/>
    <cellStyle name="Normal 2 4 2 3 4 4 2" xfId="5160"/>
    <cellStyle name="Normal 2 4 2 3 4 4 2 2" xfId="8378"/>
    <cellStyle name="Normal 2 4 2 3 4 4 2 2 2" xfId="20580"/>
    <cellStyle name="Normal 2 4 2 3 4 4 2 2 2 2" xfId="44877"/>
    <cellStyle name="Normal 2 4 2 3 4 4 2 2 3" xfId="32675"/>
    <cellStyle name="Normal 2 4 2 3 4 4 2 3" xfId="17362"/>
    <cellStyle name="Normal 2 4 2 3 4 4 2 3 2" xfId="41659"/>
    <cellStyle name="Normal 2 4 2 3 4 4 2 4" xfId="29457"/>
    <cellStyle name="Normal 2 4 2 3 4 4 3" xfId="6750"/>
    <cellStyle name="Normal 2 4 2 3 4 4 3 2" xfId="8379"/>
    <cellStyle name="Normal 2 4 2 3 4 4 3 2 2" xfId="20581"/>
    <cellStyle name="Normal 2 4 2 3 4 4 3 2 2 2" xfId="44878"/>
    <cellStyle name="Normal 2 4 2 3 4 4 3 2 3" xfId="32676"/>
    <cellStyle name="Normal 2 4 2 3 4 4 3 3" xfId="18952"/>
    <cellStyle name="Normal 2 4 2 3 4 4 3 3 2" xfId="43249"/>
    <cellStyle name="Normal 2 4 2 3 4 4 3 4" xfId="31047"/>
    <cellStyle name="Normal 2 4 2 3 4 4 4" xfId="8377"/>
    <cellStyle name="Normal 2 4 2 3 4 4 4 2" xfId="20579"/>
    <cellStyle name="Normal 2 4 2 3 4 4 4 2 2" xfId="44876"/>
    <cellStyle name="Normal 2 4 2 3 4 4 4 3" xfId="32674"/>
    <cellStyle name="Normal 2 4 2 3 4 4 5" xfId="15134"/>
    <cellStyle name="Normal 2 4 2 3 4 4 5 2" xfId="39431"/>
    <cellStyle name="Normal 2 4 2 3 4 4 6" xfId="27122"/>
    <cellStyle name="Normal 2 4 2 3 4 5" xfId="8358"/>
    <cellStyle name="Normal 2 4 2 3 4 5 2" xfId="20560"/>
    <cellStyle name="Normal 2 4 2 3 4 5 2 2" xfId="44857"/>
    <cellStyle name="Normal 2 4 2 3 4 5 3" xfId="32655"/>
    <cellStyle name="Normal 2 4 2 3 4 6" xfId="13962"/>
    <cellStyle name="Normal 2 4 2 3 4 6 2" xfId="25950"/>
    <cellStyle name="Normal 2 4 2 3 4 6 2 2" xfId="50247"/>
    <cellStyle name="Normal 2 4 2 3 4 6 3" xfId="38259"/>
    <cellStyle name="Normal 2 4 2 3 4 7" xfId="51678"/>
    <cellStyle name="Normal 2 4 2 3 4 8" xfId="52066"/>
    <cellStyle name="Normal 2 4 2 3 5" xfId="859"/>
    <cellStyle name="Normal 2 4 2 3 5 2" xfId="2352"/>
    <cellStyle name="Normal 2 4 2 3 5 2 10" xfId="52872"/>
    <cellStyle name="Normal 2 4 2 3 5 2 2" xfId="3518"/>
    <cellStyle name="Normal 2 4 2 3 5 2 2 2" xfId="5859"/>
    <cellStyle name="Normal 2 4 2 3 5 2 2 2 2" xfId="8383"/>
    <cellStyle name="Normal 2 4 2 3 5 2 2 2 2 2" xfId="20585"/>
    <cellStyle name="Normal 2 4 2 3 5 2 2 2 2 2 2" xfId="44882"/>
    <cellStyle name="Normal 2 4 2 3 5 2 2 2 2 3" xfId="32680"/>
    <cellStyle name="Normal 2 4 2 3 5 2 2 2 3" xfId="18061"/>
    <cellStyle name="Normal 2 4 2 3 5 2 2 2 3 2" xfId="42358"/>
    <cellStyle name="Normal 2 4 2 3 5 2 2 2 4" xfId="30156"/>
    <cellStyle name="Normal 2 4 2 3 5 2 2 3" xfId="7556"/>
    <cellStyle name="Normal 2 4 2 3 5 2 2 3 2" xfId="8384"/>
    <cellStyle name="Normal 2 4 2 3 5 2 2 3 2 2" xfId="20586"/>
    <cellStyle name="Normal 2 4 2 3 5 2 2 3 2 2 2" xfId="44883"/>
    <cellStyle name="Normal 2 4 2 3 5 2 2 3 2 3" xfId="32681"/>
    <cellStyle name="Normal 2 4 2 3 5 2 2 3 3" xfId="19758"/>
    <cellStyle name="Normal 2 4 2 3 5 2 2 3 3 2" xfId="44055"/>
    <cellStyle name="Normal 2 4 2 3 5 2 2 3 4" xfId="31853"/>
    <cellStyle name="Normal 2 4 2 3 5 2 2 4" xfId="8382"/>
    <cellStyle name="Normal 2 4 2 3 5 2 2 4 2" xfId="20584"/>
    <cellStyle name="Normal 2 4 2 3 5 2 2 4 2 2" xfId="44881"/>
    <cellStyle name="Normal 2 4 2 3 5 2 2 4 3" xfId="32679"/>
    <cellStyle name="Normal 2 4 2 3 5 2 2 5" xfId="15833"/>
    <cellStyle name="Normal 2 4 2 3 5 2 2 5 2" xfId="40130"/>
    <cellStyle name="Normal 2 4 2 3 5 2 2 6" xfId="27821"/>
    <cellStyle name="Normal 2 4 2 3 5 2 3" xfId="4050"/>
    <cellStyle name="Normal 2 4 2 3 5 2 3 2" xfId="8385"/>
    <cellStyle name="Normal 2 4 2 3 5 2 3 2 2" xfId="20587"/>
    <cellStyle name="Normal 2 4 2 3 5 2 3 2 2 2" xfId="44884"/>
    <cellStyle name="Normal 2 4 2 3 5 2 3 2 3" xfId="32682"/>
    <cellStyle name="Normal 2 4 2 3 5 2 3 3" xfId="16361"/>
    <cellStyle name="Normal 2 4 2 3 5 2 3 3 2" xfId="40658"/>
    <cellStyle name="Normal 2 4 2 3 5 2 3 4" xfId="28349"/>
    <cellStyle name="Normal 2 4 2 3 5 2 4" xfId="4690"/>
    <cellStyle name="Normal 2 4 2 3 5 2 4 2" xfId="8386"/>
    <cellStyle name="Normal 2 4 2 3 5 2 4 2 2" xfId="20588"/>
    <cellStyle name="Normal 2 4 2 3 5 2 4 2 2 2" xfId="44885"/>
    <cellStyle name="Normal 2 4 2 3 5 2 4 2 3" xfId="32683"/>
    <cellStyle name="Normal 2 4 2 3 5 2 4 3" xfId="16892"/>
    <cellStyle name="Normal 2 4 2 3 5 2 4 3 2" xfId="41189"/>
    <cellStyle name="Normal 2 4 2 3 5 2 4 4" xfId="28987"/>
    <cellStyle name="Normal 2 4 2 3 5 2 5" xfId="6387"/>
    <cellStyle name="Normal 2 4 2 3 5 2 5 2" xfId="8387"/>
    <cellStyle name="Normal 2 4 2 3 5 2 5 2 2" xfId="20589"/>
    <cellStyle name="Normal 2 4 2 3 5 2 5 2 2 2" xfId="44886"/>
    <cellStyle name="Normal 2 4 2 3 5 2 5 2 3" xfId="32684"/>
    <cellStyle name="Normal 2 4 2 3 5 2 5 3" xfId="18589"/>
    <cellStyle name="Normal 2 4 2 3 5 2 5 3 2" xfId="42886"/>
    <cellStyle name="Normal 2 4 2 3 5 2 5 4" xfId="30684"/>
    <cellStyle name="Normal 2 4 2 3 5 2 6" xfId="8381"/>
    <cellStyle name="Normal 2 4 2 3 5 2 6 2" xfId="20583"/>
    <cellStyle name="Normal 2 4 2 3 5 2 6 2 2" xfId="44880"/>
    <cellStyle name="Normal 2 4 2 3 5 2 6 3" xfId="32678"/>
    <cellStyle name="Normal 2 4 2 3 5 2 7" xfId="14664"/>
    <cellStyle name="Normal 2 4 2 3 5 2 7 2" xfId="38961"/>
    <cellStyle name="Normal 2 4 2 3 5 2 8" xfId="26652"/>
    <cellStyle name="Normal 2 4 2 3 5 2 9" xfId="51060"/>
    <cellStyle name="Normal 2 4 2 3 5 3" xfId="2880"/>
    <cellStyle name="Normal 2 4 2 3 5 3 2" xfId="5328"/>
    <cellStyle name="Normal 2 4 2 3 5 3 2 2" xfId="8389"/>
    <cellStyle name="Normal 2 4 2 3 5 3 2 2 2" xfId="20591"/>
    <cellStyle name="Normal 2 4 2 3 5 3 2 2 2 2" xfId="44888"/>
    <cellStyle name="Normal 2 4 2 3 5 3 2 2 3" xfId="32686"/>
    <cellStyle name="Normal 2 4 2 3 5 3 2 3" xfId="17530"/>
    <cellStyle name="Normal 2 4 2 3 5 3 2 3 2" xfId="41827"/>
    <cellStyle name="Normal 2 4 2 3 5 3 2 4" xfId="29625"/>
    <cellStyle name="Normal 2 4 2 3 5 3 3" xfId="6918"/>
    <cellStyle name="Normal 2 4 2 3 5 3 3 2" xfId="8390"/>
    <cellStyle name="Normal 2 4 2 3 5 3 3 2 2" xfId="20592"/>
    <cellStyle name="Normal 2 4 2 3 5 3 3 2 2 2" xfId="44889"/>
    <cellStyle name="Normal 2 4 2 3 5 3 3 2 3" xfId="32687"/>
    <cellStyle name="Normal 2 4 2 3 5 3 3 3" xfId="19120"/>
    <cellStyle name="Normal 2 4 2 3 5 3 3 3 2" xfId="43417"/>
    <cellStyle name="Normal 2 4 2 3 5 3 3 4" xfId="31215"/>
    <cellStyle name="Normal 2 4 2 3 5 3 4" xfId="8388"/>
    <cellStyle name="Normal 2 4 2 3 5 3 4 2" xfId="20590"/>
    <cellStyle name="Normal 2 4 2 3 5 3 4 2 2" xfId="44887"/>
    <cellStyle name="Normal 2 4 2 3 5 3 4 3" xfId="32685"/>
    <cellStyle name="Normal 2 4 2 3 5 3 5" xfId="15302"/>
    <cellStyle name="Normal 2 4 2 3 5 3 5 2" xfId="39599"/>
    <cellStyle name="Normal 2 4 2 3 5 3 6" xfId="27290"/>
    <cellStyle name="Normal 2 4 2 3 5 4" xfId="8380"/>
    <cellStyle name="Normal 2 4 2 3 5 4 2" xfId="20582"/>
    <cellStyle name="Normal 2 4 2 3 5 4 2 2" xfId="44879"/>
    <cellStyle name="Normal 2 4 2 3 5 4 3" xfId="32677"/>
    <cellStyle name="Normal 2 4 2 3 5 5" xfId="14130"/>
    <cellStyle name="Normal 2 4 2 3 5 5 2" xfId="26118"/>
    <cellStyle name="Normal 2 4 2 3 5 5 2 2" xfId="50415"/>
    <cellStyle name="Normal 2 4 2 3 5 5 3" xfId="38427"/>
    <cellStyle name="Normal 2 4 2 3 5 6" xfId="51497"/>
    <cellStyle name="Normal 2 4 2 3 5 7" xfId="52234"/>
    <cellStyle name="Normal 2 4 2 3 6" xfId="2088"/>
    <cellStyle name="Normal 2 4 2 3 6 10" xfId="52608"/>
    <cellStyle name="Normal 2 4 2 3 6 2" xfId="3254"/>
    <cellStyle name="Normal 2 4 2 3 6 2 2" xfId="5595"/>
    <cellStyle name="Normal 2 4 2 3 6 2 2 2" xfId="8393"/>
    <cellStyle name="Normal 2 4 2 3 6 2 2 2 2" xfId="20595"/>
    <cellStyle name="Normal 2 4 2 3 6 2 2 2 2 2" xfId="44892"/>
    <cellStyle name="Normal 2 4 2 3 6 2 2 2 3" xfId="32690"/>
    <cellStyle name="Normal 2 4 2 3 6 2 2 3" xfId="17797"/>
    <cellStyle name="Normal 2 4 2 3 6 2 2 3 2" xfId="42094"/>
    <cellStyle name="Normal 2 4 2 3 6 2 2 4" xfId="29892"/>
    <cellStyle name="Normal 2 4 2 3 6 2 3" xfId="7292"/>
    <cellStyle name="Normal 2 4 2 3 6 2 3 2" xfId="8394"/>
    <cellStyle name="Normal 2 4 2 3 6 2 3 2 2" xfId="20596"/>
    <cellStyle name="Normal 2 4 2 3 6 2 3 2 2 2" xfId="44893"/>
    <cellStyle name="Normal 2 4 2 3 6 2 3 2 3" xfId="32691"/>
    <cellStyle name="Normal 2 4 2 3 6 2 3 3" xfId="19494"/>
    <cellStyle name="Normal 2 4 2 3 6 2 3 3 2" xfId="43791"/>
    <cellStyle name="Normal 2 4 2 3 6 2 3 4" xfId="31589"/>
    <cellStyle name="Normal 2 4 2 3 6 2 4" xfId="8392"/>
    <cellStyle name="Normal 2 4 2 3 6 2 4 2" xfId="20594"/>
    <cellStyle name="Normal 2 4 2 3 6 2 4 2 2" xfId="44891"/>
    <cellStyle name="Normal 2 4 2 3 6 2 4 3" xfId="32689"/>
    <cellStyle name="Normal 2 4 2 3 6 2 5" xfId="15569"/>
    <cellStyle name="Normal 2 4 2 3 6 2 5 2" xfId="39866"/>
    <cellStyle name="Normal 2 4 2 3 6 2 6" xfId="27557"/>
    <cellStyle name="Normal 2 4 2 3 6 3" xfId="3786"/>
    <cellStyle name="Normal 2 4 2 3 6 3 2" xfId="8395"/>
    <cellStyle name="Normal 2 4 2 3 6 3 2 2" xfId="20597"/>
    <cellStyle name="Normal 2 4 2 3 6 3 2 2 2" xfId="44894"/>
    <cellStyle name="Normal 2 4 2 3 6 3 2 3" xfId="32692"/>
    <cellStyle name="Normal 2 4 2 3 6 3 3" xfId="16097"/>
    <cellStyle name="Normal 2 4 2 3 6 3 3 2" xfId="40394"/>
    <cellStyle name="Normal 2 4 2 3 6 3 4" xfId="28085"/>
    <cellStyle name="Normal 2 4 2 3 6 4" xfId="4426"/>
    <cellStyle name="Normal 2 4 2 3 6 4 2" xfId="8396"/>
    <cellStyle name="Normal 2 4 2 3 6 4 2 2" xfId="20598"/>
    <cellStyle name="Normal 2 4 2 3 6 4 2 2 2" xfId="44895"/>
    <cellStyle name="Normal 2 4 2 3 6 4 2 3" xfId="32693"/>
    <cellStyle name="Normal 2 4 2 3 6 4 3" xfId="16628"/>
    <cellStyle name="Normal 2 4 2 3 6 4 3 2" xfId="40925"/>
    <cellStyle name="Normal 2 4 2 3 6 4 4" xfId="28723"/>
    <cellStyle name="Normal 2 4 2 3 6 5" xfId="6123"/>
    <cellStyle name="Normal 2 4 2 3 6 5 2" xfId="8397"/>
    <cellStyle name="Normal 2 4 2 3 6 5 2 2" xfId="20599"/>
    <cellStyle name="Normal 2 4 2 3 6 5 2 2 2" xfId="44896"/>
    <cellStyle name="Normal 2 4 2 3 6 5 2 3" xfId="32694"/>
    <cellStyle name="Normal 2 4 2 3 6 5 3" xfId="18325"/>
    <cellStyle name="Normal 2 4 2 3 6 5 3 2" xfId="42622"/>
    <cellStyle name="Normal 2 4 2 3 6 5 4" xfId="30420"/>
    <cellStyle name="Normal 2 4 2 3 6 6" xfId="8391"/>
    <cellStyle name="Normal 2 4 2 3 6 6 2" xfId="20593"/>
    <cellStyle name="Normal 2 4 2 3 6 6 2 2" xfId="44890"/>
    <cellStyle name="Normal 2 4 2 3 6 6 3" xfId="32688"/>
    <cellStyle name="Normal 2 4 2 3 6 7" xfId="14400"/>
    <cellStyle name="Normal 2 4 2 3 6 7 2" xfId="38697"/>
    <cellStyle name="Normal 2 4 2 3 6 8" xfId="26388"/>
    <cellStyle name="Normal 2 4 2 3 6 9" xfId="50796"/>
    <cellStyle name="Normal 2 4 2 3 7" xfId="2616"/>
    <cellStyle name="Normal 2 4 2 3 7 2" xfId="5064"/>
    <cellStyle name="Normal 2 4 2 3 7 2 2" xfId="8399"/>
    <cellStyle name="Normal 2 4 2 3 7 2 2 2" xfId="20601"/>
    <cellStyle name="Normal 2 4 2 3 7 2 2 2 2" xfId="44898"/>
    <cellStyle name="Normal 2 4 2 3 7 2 2 3" xfId="32696"/>
    <cellStyle name="Normal 2 4 2 3 7 2 3" xfId="17266"/>
    <cellStyle name="Normal 2 4 2 3 7 2 3 2" xfId="41563"/>
    <cellStyle name="Normal 2 4 2 3 7 2 4" xfId="29361"/>
    <cellStyle name="Normal 2 4 2 3 7 3" xfId="6654"/>
    <cellStyle name="Normal 2 4 2 3 7 3 2" xfId="8400"/>
    <cellStyle name="Normal 2 4 2 3 7 3 2 2" xfId="20602"/>
    <cellStyle name="Normal 2 4 2 3 7 3 2 2 2" xfId="44899"/>
    <cellStyle name="Normal 2 4 2 3 7 3 2 3" xfId="32697"/>
    <cellStyle name="Normal 2 4 2 3 7 3 3" xfId="18856"/>
    <cellStyle name="Normal 2 4 2 3 7 3 3 2" xfId="43153"/>
    <cellStyle name="Normal 2 4 2 3 7 3 4" xfId="30951"/>
    <cellStyle name="Normal 2 4 2 3 7 4" xfId="8398"/>
    <cellStyle name="Normal 2 4 2 3 7 4 2" xfId="20600"/>
    <cellStyle name="Normal 2 4 2 3 7 4 2 2" xfId="44897"/>
    <cellStyle name="Normal 2 4 2 3 7 4 3" xfId="32695"/>
    <cellStyle name="Normal 2 4 2 3 7 5" xfId="15038"/>
    <cellStyle name="Normal 2 4 2 3 7 5 2" xfId="39335"/>
    <cellStyle name="Normal 2 4 2 3 7 6" xfId="27026"/>
    <cellStyle name="Normal 2 4 2 3 8" xfId="8269"/>
    <cellStyle name="Normal 2 4 2 3 8 2" xfId="20471"/>
    <cellStyle name="Normal 2 4 2 3 8 2 2" xfId="44768"/>
    <cellStyle name="Normal 2 4 2 3 8 3" xfId="32566"/>
    <cellStyle name="Normal 2 4 2 3 9" xfId="13866"/>
    <cellStyle name="Normal 2 4 2 3 9 2" xfId="25854"/>
    <cellStyle name="Normal 2 4 2 3 9 2 2" xfId="50151"/>
    <cellStyle name="Normal 2 4 2 3 9 3" xfId="38163"/>
    <cellStyle name="Normal 2 4 2 4" xfId="611"/>
    <cellStyle name="Normal 2 4 2 4 10" xfId="51994"/>
    <cellStyle name="Normal 2 4 2 4 2" xfId="806"/>
    <cellStyle name="Normal 2 4 2 4 2 2" xfId="1051"/>
    <cellStyle name="Normal 2 4 2 4 2 2 2" xfId="2544"/>
    <cellStyle name="Normal 2 4 2 4 2 2 2 10" xfId="53064"/>
    <cellStyle name="Normal 2 4 2 4 2 2 2 2" xfId="3710"/>
    <cellStyle name="Normal 2 4 2 4 2 2 2 2 2" xfId="6051"/>
    <cellStyle name="Normal 2 4 2 4 2 2 2 2 2 2" xfId="8406"/>
    <cellStyle name="Normal 2 4 2 4 2 2 2 2 2 2 2" xfId="20608"/>
    <cellStyle name="Normal 2 4 2 4 2 2 2 2 2 2 2 2" xfId="44905"/>
    <cellStyle name="Normal 2 4 2 4 2 2 2 2 2 2 3" xfId="32703"/>
    <cellStyle name="Normal 2 4 2 4 2 2 2 2 2 3" xfId="18253"/>
    <cellStyle name="Normal 2 4 2 4 2 2 2 2 2 3 2" xfId="42550"/>
    <cellStyle name="Normal 2 4 2 4 2 2 2 2 2 4" xfId="30348"/>
    <cellStyle name="Normal 2 4 2 4 2 2 2 2 3" xfId="7748"/>
    <cellStyle name="Normal 2 4 2 4 2 2 2 2 3 2" xfId="8407"/>
    <cellStyle name="Normal 2 4 2 4 2 2 2 2 3 2 2" xfId="20609"/>
    <cellStyle name="Normal 2 4 2 4 2 2 2 2 3 2 2 2" xfId="44906"/>
    <cellStyle name="Normal 2 4 2 4 2 2 2 2 3 2 3" xfId="32704"/>
    <cellStyle name="Normal 2 4 2 4 2 2 2 2 3 3" xfId="19950"/>
    <cellStyle name="Normal 2 4 2 4 2 2 2 2 3 3 2" xfId="44247"/>
    <cellStyle name="Normal 2 4 2 4 2 2 2 2 3 4" xfId="32045"/>
    <cellStyle name="Normal 2 4 2 4 2 2 2 2 4" xfId="8405"/>
    <cellStyle name="Normal 2 4 2 4 2 2 2 2 4 2" xfId="20607"/>
    <cellStyle name="Normal 2 4 2 4 2 2 2 2 4 2 2" xfId="44904"/>
    <cellStyle name="Normal 2 4 2 4 2 2 2 2 4 3" xfId="32702"/>
    <cellStyle name="Normal 2 4 2 4 2 2 2 2 5" xfId="16025"/>
    <cellStyle name="Normal 2 4 2 4 2 2 2 2 5 2" xfId="40322"/>
    <cellStyle name="Normal 2 4 2 4 2 2 2 2 6" xfId="28013"/>
    <cellStyle name="Normal 2 4 2 4 2 2 2 3" xfId="4242"/>
    <cellStyle name="Normal 2 4 2 4 2 2 2 3 2" xfId="8408"/>
    <cellStyle name="Normal 2 4 2 4 2 2 2 3 2 2" xfId="20610"/>
    <cellStyle name="Normal 2 4 2 4 2 2 2 3 2 2 2" xfId="44907"/>
    <cellStyle name="Normal 2 4 2 4 2 2 2 3 2 3" xfId="32705"/>
    <cellStyle name="Normal 2 4 2 4 2 2 2 3 3" xfId="16553"/>
    <cellStyle name="Normal 2 4 2 4 2 2 2 3 3 2" xfId="40850"/>
    <cellStyle name="Normal 2 4 2 4 2 2 2 3 4" xfId="28541"/>
    <cellStyle name="Normal 2 4 2 4 2 2 2 4" xfId="4882"/>
    <cellStyle name="Normal 2 4 2 4 2 2 2 4 2" xfId="8409"/>
    <cellStyle name="Normal 2 4 2 4 2 2 2 4 2 2" xfId="20611"/>
    <cellStyle name="Normal 2 4 2 4 2 2 2 4 2 2 2" xfId="44908"/>
    <cellStyle name="Normal 2 4 2 4 2 2 2 4 2 3" xfId="32706"/>
    <cellStyle name="Normal 2 4 2 4 2 2 2 4 3" xfId="17084"/>
    <cellStyle name="Normal 2 4 2 4 2 2 2 4 3 2" xfId="41381"/>
    <cellStyle name="Normal 2 4 2 4 2 2 2 4 4" xfId="29179"/>
    <cellStyle name="Normal 2 4 2 4 2 2 2 5" xfId="6579"/>
    <cellStyle name="Normal 2 4 2 4 2 2 2 5 2" xfId="8410"/>
    <cellStyle name="Normal 2 4 2 4 2 2 2 5 2 2" xfId="20612"/>
    <cellStyle name="Normal 2 4 2 4 2 2 2 5 2 2 2" xfId="44909"/>
    <cellStyle name="Normal 2 4 2 4 2 2 2 5 2 3" xfId="32707"/>
    <cellStyle name="Normal 2 4 2 4 2 2 2 5 3" xfId="18781"/>
    <cellStyle name="Normal 2 4 2 4 2 2 2 5 3 2" xfId="43078"/>
    <cellStyle name="Normal 2 4 2 4 2 2 2 5 4" xfId="30876"/>
    <cellStyle name="Normal 2 4 2 4 2 2 2 6" xfId="8404"/>
    <cellStyle name="Normal 2 4 2 4 2 2 2 6 2" xfId="20606"/>
    <cellStyle name="Normal 2 4 2 4 2 2 2 6 2 2" xfId="44903"/>
    <cellStyle name="Normal 2 4 2 4 2 2 2 6 3" xfId="32701"/>
    <cellStyle name="Normal 2 4 2 4 2 2 2 7" xfId="14856"/>
    <cellStyle name="Normal 2 4 2 4 2 2 2 7 2" xfId="39153"/>
    <cellStyle name="Normal 2 4 2 4 2 2 2 8" xfId="26844"/>
    <cellStyle name="Normal 2 4 2 4 2 2 2 9" xfId="51252"/>
    <cellStyle name="Normal 2 4 2 4 2 2 3" xfId="3072"/>
    <cellStyle name="Normal 2 4 2 4 2 2 3 2" xfId="5520"/>
    <cellStyle name="Normal 2 4 2 4 2 2 3 2 2" xfId="8412"/>
    <cellStyle name="Normal 2 4 2 4 2 2 3 2 2 2" xfId="20614"/>
    <cellStyle name="Normal 2 4 2 4 2 2 3 2 2 2 2" xfId="44911"/>
    <cellStyle name="Normal 2 4 2 4 2 2 3 2 2 3" xfId="32709"/>
    <cellStyle name="Normal 2 4 2 4 2 2 3 2 3" xfId="17722"/>
    <cellStyle name="Normal 2 4 2 4 2 2 3 2 3 2" xfId="42019"/>
    <cellStyle name="Normal 2 4 2 4 2 2 3 2 4" xfId="29817"/>
    <cellStyle name="Normal 2 4 2 4 2 2 3 3" xfId="7110"/>
    <cellStyle name="Normal 2 4 2 4 2 2 3 3 2" xfId="8413"/>
    <cellStyle name="Normal 2 4 2 4 2 2 3 3 2 2" xfId="20615"/>
    <cellStyle name="Normal 2 4 2 4 2 2 3 3 2 2 2" xfId="44912"/>
    <cellStyle name="Normal 2 4 2 4 2 2 3 3 2 3" xfId="32710"/>
    <cellStyle name="Normal 2 4 2 4 2 2 3 3 3" xfId="19312"/>
    <cellStyle name="Normal 2 4 2 4 2 2 3 3 3 2" xfId="43609"/>
    <cellStyle name="Normal 2 4 2 4 2 2 3 3 4" xfId="31407"/>
    <cellStyle name="Normal 2 4 2 4 2 2 3 4" xfId="8411"/>
    <cellStyle name="Normal 2 4 2 4 2 2 3 4 2" xfId="20613"/>
    <cellStyle name="Normal 2 4 2 4 2 2 3 4 2 2" xfId="44910"/>
    <cellStyle name="Normal 2 4 2 4 2 2 3 4 3" xfId="32708"/>
    <cellStyle name="Normal 2 4 2 4 2 2 3 5" xfId="15494"/>
    <cellStyle name="Normal 2 4 2 4 2 2 3 5 2" xfId="39791"/>
    <cellStyle name="Normal 2 4 2 4 2 2 3 6" xfId="27482"/>
    <cellStyle name="Normal 2 4 2 4 2 2 4" xfId="8403"/>
    <cellStyle name="Normal 2 4 2 4 2 2 4 2" xfId="20605"/>
    <cellStyle name="Normal 2 4 2 4 2 2 4 2 2" xfId="44902"/>
    <cellStyle name="Normal 2 4 2 4 2 2 4 3" xfId="32700"/>
    <cellStyle name="Normal 2 4 2 4 2 2 5" xfId="14322"/>
    <cellStyle name="Normal 2 4 2 4 2 2 5 2" xfId="26310"/>
    <cellStyle name="Normal 2 4 2 4 2 2 5 2 2" xfId="50607"/>
    <cellStyle name="Normal 2 4 2 4 2 2 5 3" xfId="38619"/>
    <cellStyle name="Normal 2 4 2 4 2 2 6" xfId="51494"/>
    <cellStyle name="Normal 2 4 2 4 2 2 7" xfId="52426"/>
    <cellStyle name="Normal 2 4 2 4 2 3" xfId="2304"/>
    <cellStyle name="Normal 2 4 2 4 2 3 10" xfId="52824"/>
    <cellStyle name="Normal 2 4 2 4 2 3 2" xfId="3470"/>
    <cellStyle name="Normal 2 4 2 4 2 3 2 2" xfId="5811"/>
    <cellStyle name="Normal 2 4 2 4 2 3 2 2 2" xfId="8416"/>
    <cellStyle name="Normal 2 4 2 4 2 3 2 2 2 2" xfId="20618"/>
    <cellStyle name="Normal 2 4 2 4 2 3 2 2 2 2 2" xfId="44915"/>
    <cellStyle name="Normal 2 4 2 4 2 3 2 2 2 3" xfId="32713"/>
    <cellStyle name="Normal 2 4 2 4 2 3 2 2 3" xfId="18013"/>
    <cellStyle name="Normal 2 4 2 4 2 3 2 2 3 2" xfId="42310"/>
    <cellStyle name="Normal 2 4 2 4 2 3 2 2 4" xfId="30108"/>
    <cellStyle name="Normal 2 4 2 4 2 3 2 3" xfId="7508"/>
    <cellStyle name="Normal 2 4 2 4 2 3 2 3 2" xfId="8417"/>
    <cellStyle name="Normal 2 4 2 4 2 3 2 3 2 2" xfId="20619"/>
    <cellStyle name="Normal 2 4 2 4 2 3 2 3 2 2 2" xfId="44916"/>
    <cellStyle name="Normal 2 4 2 4 2 3 2 3 2 3" xfId="32714"/>
    <cellStyle name="Normal 2 4 2 4 2 3 2 3 3" xfId="19710"/>
    <cellStyle name="Normal 2 4 2 4 2 3 2 3 3 2" xfId="44007"/>
    <cellStyle name="Normal 2 4 2 4 2 3 2 3 4" xfId="31805"/>
    <cellStyle name="Normal 2 4 2 4 2 3 2 4" xfId="8415"/>
    <cellStyle name="Normal 2 4 2 4 2 3 2 4 2" xfId="20617"/>
    <cellStyle name="Normal 2 4 2 4 2 3 2 4 2 2" xfId="44914"/>
    <cellStyle name="Normal 2 4 2 4 2 3 2 4 3" xfId="32712"/>
    <cellStyle name="Normal 2 4 2 4 2 3 2 5" xfId="15785"/>
    <cellStyle name="Normal 2 4 2 4 2 3 2 5 2" xfId="40082"/>
    <cellStyle name="Normal 2 4 2 4 2 3 2 6" xfId="27773"/>
    <cellStyle name="Normal 2 4 2 4 2 3 3" xfId="4002"/>
    <cellStyle name="Normal 2 4 2 4 2 3 3 2" xfId="8418"/>
    <cellStyle name="Normal 2 4 2 4 2 3 3 2 2" xfId="20620"/>
    <cellStyle name="Normal 2 4 2 4 2 3 3 2 2 2" xfId="44917"/>
    <cellStyle name="Normal 2 4 2 4 2 3 3 2 3" xfId="32715"/>
    <cellStyle name="Normal 2 4 2 4 2 3 3 3" xfId="16313"/>
    <cellStyle name="Normal 2 4 2 4 2 3 3 3 2" xfId="40610"/>
    <cellStyle name="Normal 2 4 2 4 2 3 3 4" xfId="28301"/>
    <cellStyle name="Normal 2 4 2 4 2 3 4" xfId="4642"/>
    <cellStyle name="Normal 2 4 2 4 2 3 4 2" xfId="8419"/>
    <cellStyle name="Normal 2 4 2 4 2 3 4 2 2" xfId="20621"/>
    <cellStyle name="Normal 2 4 2 4 2 3 4 2 2 2" xfId="44918"/>
    <cellStyle name="Normal 2 4 2 4 2 3 4 2 3" xfId="32716"/>
    <cellStyle name="Normal 2 4 2 4 2 3 4 3" xfId="16844"/>
    <cellStyle name="Normal 2 4 2 4 2 3 4 3 2" xfId="41141"/>
    <cellStyle name="Normal 2 4 2 4 2 3 4 4" xfId="28939"/>
    <cellStyle name="Normal 2 4 2 4 2 3 5" xfId="6339"/>
    <cellStyle name="Normal 2 4 2 4 2 3 5 2" xfId="8420"/>
    <cellStyle name="Normal 2 4 2 4 2 3 5 2 2" xfId="20622"/>
    <cellStyle name="Normal 2 4 2 4 2 3 5 2 2 2" xfId="44919"/>
    <cellStyle name="Normal 2 4 2 4 2 3 5 2 3" xfId="32717"/>
    <cellStyle name="Normal 2 4 2 4 2 3 5 3" xfId="18541"/>
    <cellStyle name="Normal 2 4 2 4 2 3 5 3 2" xfId="42838"/>
    <cellStyle name="Normal 2 4 2 4 2 3 5 4" xfId="30636"/>
    <cellStyle name="Normal 2 4 2 4 2 3 6" xfId="8414"/>
    <cellStyle name="Normal 2 4 2 4 2 3 6 2" xfId="20616"/>
    <cellStyle name="Normal 2 4 2 4 2 3 6 2 2" xfId="44913"/>
    <cellStyle name="Normal 2 4 2 4 2 3 6 3" xfId="32711"/>
    <cellStyle name="Normal 2 4 2 4 2 3 7" xfId="14616"/>
    <cellStyle name="Normal 2 4 2 4 2 3 7 2" xfId="38913"/>
    <cellStyle name="Normal 2 4 2 4 2 3 8" xfId="26604"/>
    <cellStyle name="Normal 2 4 2 4 2 3 9" xfId="51012"/>
    <cellStyle name="Normal 2 4 2 4 2 4" xfId="2832"/>
    <cellStyle name="Normal 2 4 2 4 2 4 2" xfId="5280"/>
    <cellStyle name="Normal 2 4 2 4 2 4 2 2" xfId="8422"/>
    <cellStyle name="Normal 2 4 2 4 2 4 2 2 2" xfId="20624"/>
    <cellStyle name="Normal 2 4 2 4 2 4 2 2 2 2" xfId="44921"/>
    <cellStyle name="Normal 2 4 2 4 2 4 2 2 3" xfId="32719"/>
    <cellStyle name="Normal 2 4 2 4 2 4 2 3" xfId="17482"/>
    <cellStyle name="Normal 2 4 2 4 2 4 2 3 2" xfId="41779"/>
    <cellStyle name="Normal 2 4 2 4 2 4 2 4" xfId="29577"/>
    <cellStyle name="Normal 2 4 2 4 2 4 3" xfId="6870"/>
    <cellStyle name="Normal 2 4 2 4 2 4 3 2" xfId="8423"/>
    <cellStyle name="Normal 2 4 2 4 2 4 3 2 2" xfId="20625"/>
    <cellStyle name="Normal 2 4 2 4 2 4 3 2 2 2" xfId="44922"/>
    <cellStyle name="Normal 2 4 2 4 2 4 3 2 3" xfId="32720"/>
    <cellStyle name="Normal 2 4 2 4 2 4 3 3" xfId="19072"/>
    <cellStyle name="Normal 2 4 2 4 2 4 3 3 2" xfId="43369"/>
    <cellStyle name="Normal 2 4 2 4 2 4 3 4" xfId="31167"/>
    <cellStyle name="Normal 2 4 2 4 2 4 4" xfId="8421"/>
    <cellStyle name="Normal 2 4 2 4 2 4 4 2" xfId="20623"/>
    <cellStyle name="Normal 2 4 2 4 2 4 4 2 2" xfId="44920"/>
    <cellStyle name="Normal 2 4 2 4 2 4 4 3" xfId="32718"/>
    <cellStyle name="Normal 2 4 2 4 2 4 5" xfId="15254"/>
    <cellStyle name="Normal 2 4 2 4 2 4 5 2" xfId="39551"/>
    <cellStyle name="Normal 2 4 2 4 2 4 6" xfId="27242"/>
    <cellStyle name="Normal 2 4 2 4 2 5" xfId="8402"/>
    <cellStyle name="Normal 2 4 2 4 2 5 2" xfId="20604"/>
    <cellStyle name="Normal 2 4 2 4 2 5 2 2" xfId="44901"/>
    <cellStyle name="Normal 2 4 2 4 2 5 3" xfId="32699"/>
    <cellStyle name="Normal 2 4 2 4 2 6" xfId="14082"/>
    <cellStyle name="Normal 2 4 2 4 2 6 2" xfId="26070"/>
    <cellStyle name="Normal 2 4 2 4 2 6 2 2" xfId="50367"/>
    <cellStyle name="Normal 2 4 2 4 2 6 3" xfId="38379"/>
    <cellStyle name="Normal 2 4 2 4 2 7" xfId="51685"/>
    <cellStyle name="Normal 2 4 2 4 2 8" xfId="52186"/>
    <cellStyle name="Normal 2 4 2 4 3" xfId="708"/>
    <cellStyle name="Normal 2 4 2 4 3 2" xfId="955"/>
    <cellStyle name="Normal 2 4 2 4 3 2 2" xfId="2448"/>
    <cellStyle name="Normal 2 4 2 4 3 2 2 10" xfId="52968"/>
    <cellStyle name="Normal 2 4 2 4 3 2 2 2" xfId="3614"/>
    <cellStyle name="Normal 2 4 2 4 3 2 2 2 2" xfId="5955"/>
    <cellStyle name="Normal 2 4 2 4 3 2 2 2 2 2" xfId="8428"/>
    <cellStyle name="Normal 2 4 2 4 3 2 2 2 2 2 2" xfId="20630"/>
    <cellStyle name="Normal 2 4 2 4 3 2 2 2 2 2 2 2" xfId="44927"/>
    <cellStyle name="Normal 2 4 2 4 3 2 2 2 2 2 3" xfId="32725"/>
    <cellStyle name="Normal 2 4 2 4 3 2 2 2 2 3" xfId="18157"/>
    <cellStyle name="Normal 2 4 2 4 3 2 2 2 2 3 2" xfId="42454"/>
    <cellStyle name="Normal 2 4 2 4 3 2 2 2 2 4" xfId="30252"/>
    <cellStyle name="Normal 2 4 2 4 3 2 2 2 3" xfId="7652"/>
    <cellStyle name="Normal 2 4 2 4 3 2 2 2 3 2" xfId="8429"/>
    <cellStyle name="Normal 2 4 2 4 3 2 2 2 3 2 2" xfId="20631"/>
    <cellStyle name="Normal 2 4 2 4 3 2 2 2 3 2 2 2" xfId="44928"/>
    <cellStyle name="Normal 2 4 2 4 3 2 2 2 3 2 3" xfId="32726"/>
    <cellStyle name="Normal 2 4 2 4 3 2 2 2 3 3" xfId="19854"/>
    <cellStyle name="Normal 2 4 2 4 3 2 2 2 3 3 2" xfId="44151"/>
    <cellStyle name="Normal 2 4 2 4 3 2 2 2 3 4" xfId="31949"/>
    <cellStyle name="Normal 2 4 2 4 3 2 2 2 4" xfId="8427"/>
    <cellStyle name="Normal 2 4 2 4 3 2 2 2 4 2" xfId="20629"/>
    <cellStyle name="Normal 2 4 2 4 3 2 2 2 4 2 2" xfId="44926"/>
    <cellStyle name="Normal 2 4 2 4 3 2 2 2 4 3" xfId="32724"/>
    <cellStyle name="Normal 2 4 2 4 3 2 2 2 5" xfId="15929"/>
    <cellStyle name="Normal 2 4 2 4 3 2 2 2 5 2" xfId="40226"/>
    <cellStyle name="Normal 2 4 2 4 3 2 2 2 6" xfId="27917"/>
    <cellStyle name="Normal 2 4 2 4 3 2 2 3" xfId="4146"/>
    <cellStyle name="Normal 2 4 2 4 3 2 2 3 2" xfId="8430"/>
    <cellStyle name="Normal 2 4 2 4 3 2 2 3 2 2" xfId="20632"/>
    <cellStyle name="Normal 2 4 2 4 3 2 2 3 2 2 2" xfId="44929"/>
    <cellStyle name="Normal 2 4 2 4 3 2 2 3 2 3" xfId="32727"/>
    <cellStyle name="Normal 2 4 2 4 3 2 2 3 3" xfId="16457"/>
    <cellStyle name="Normal 2 4 2 4 3 2 2 3 3 2" xfId="40754"/>
    <cellStyle name="Normal 2 4 2 4 3 2 2 3 4" xfId="28445"/>
    <cellStyle name="Normal 2 4 2 4 3 2 2 4" xfId="4786"/>
    <cellStyle name="Normal 2 4 2 4 3 2 2 4 2" xfId="8431"/>
    <cellStyle name="Normal 2 4 2 4 3 2 2 4 2 2" xfId="20633"/>
    <cellStyle name="Normal 2 4 2 4 3 2 2 4 2 2 2" xfId="44930"/>
    <cellStyle name="Normal 2 4 2 4 3 2 2 4 2 3" xfId="32728"/>
    <cellStyle name="Normal 2 4 2 4 3 2 2 4 3" xfId="16988"/>
    <cellStyle name="Normal 2 4 2 4 3 2 2 4 3 2" xfId="41285"/>
    <cellStyle name="Normal 2 4 2 4 3 2 2 4 4" xfId="29083"/>
    <cellStyle name="Normal 2 4 2 4 3 2 2 5" xfId="6483"/>
    <cellStyle name="Normal 2 4 2 4 3 2 2 5 2" xfId="8432"/>
    <cellStyle name="Normal 2 4 2 4 3 2 2 5 2 2" xfId="20634"/>
    <cellStyle name="Normal 2 4 2 4 3 2 2 5 2 2 2" xfId="44931"/>
    <cellStyle name="Normal 2 4 2 4 3 2 2 5 2 3" xfId="32729"/>
    <cellStyle name="Normal 2 4 2 4 3 2 2 5 3" xfId="18685"/>
    <cellStyle name="Normal 2 4 2 4 3 2 2 5 3 2" xfId="42982"/>
    <cellStyle name="Normal 2 4 2 4 3 2 2 5 4" xfId="30780"/>
    <cellStyle name="Normal 2 4 2 4 3 2 2 6" xfId="8426"/>
    <cellStyle name="Normal 2 4 2 4 3 2 2 6 2" xfId="20628"/>
    <cellStyle name="Normal 2 4 2 4 3 2 2 6 2 2" xfId="44925"/>
    <cellStyle name="Normal 2 4 2 4 3 2 2 6 3" xfId="32723"/>
    <cellStyle name="Normal 2 4 2 4 3 2 2 7" xfId="14760"/>
    <cellStyle name="Normal 2 4 2 4 3 2 2 7 2" xfId="39057"/>
    <cellStyle name="Normal 2 4 2 4 3 2 2 8" xfId="26748"/>
    <cellStyle name="Normal 2 4 2 4 3 2 2 9" xfId="51156"/>
    <cellStyle name="Normal 2 4 2 4 3 2 3" xfId="2976"/>
    <cellStyle name="Normal 2 4 2 4 3 2 3 2" xfId="5424"/>
    <cellStyle name="Normal 2 4 2 4 3 2 3 2 2" xfId="8434"/>
    <cellStyle name="Normal 2 4 2 4 3 2 3 2 2 2" xfId="20636"/>
    <cellStyle name="Normal 2 4 2 4 3 2 3 2 2 2 2" xfId="44933"/>
    <cellStyle name="Normal 2 4 2 4 3 2 3 2 2 3" xfId="32731"/>
    <cellStyle name="Normal 2 4 2 4 3 2 3 2 3" xfId="17626"/>
    <cellStyle name="Normal 2 4 2 4 3 2 3 2 3 2" xfId="41923"/>
    <cellStyle name="Normal 2 4 2 4 3 2 3 2 4" xfId="29721"/>
    <cellStyle name="Normal 2 4 2 4 3 2 3 3" xfId="7014"/>
    <cellStyle name="Normal 2 4 2 4 3 2 3 3 2" xfId="8435"/>
    <cellStyle name="Normal 2 4 2 4 3 2 3 3 2 2" xfId="20637"/>
    <cellStyle name="Normal 2 4 2 4 3 2 3 3 2 2 2" xfId="44934"/>
    <cellStyle name="Normal 2 4 2 4 3 2 3 3 2 3" xfId="32732"/>
    <cellStyle name="Normal 2 4 2 4 3 2 3 3 3" xfId="19216"/>
    <cellStyle name="Normal 2 4 2 4 3 2 3 3 3 2" xfId="43513"/>
    <cellStyle name="Normal 2 4 2 4 3 2 3 3 4" xfId="31311"/>
    <cellStyle name="Normal 2 4 2 4 3 2 3 4" xfId="8433"/>
    <cellStyle name="Normal 2 4 2 4 3 2 3 4 2" xfId="20635"/>
    <cellStyle name="Normal 2 4 2 4 3 2 3 4 2 2" xfId="44932"/>
    <cellStyle name="Normal 2 4 2 4 3 2 3 4 3" xfId="32730"/>
    <cellStyle name="Normal 2 4 2 4 3 2 3 5" xfId="15398"/>
    <cellStyle name="Normal 2 4 2 4 3 2 3 5 2" xfId="39695"/>
    <cellStyle name="Normal 2 4 2 4 3 2 3 6" xfId="27386"/>
    <cellStyle name="Normal 2 4 2 4 3 2 4" xfId="8425"/>
    <cellStyle name="Normal 2 4 2 4 3 2 4 2" xfId="20627"/>
    <cellStyle name="Normal 2 4 2 4 3 2 4 2 2" xfId="44924"/>
    <cellStyle name="Normal 2 4 2 4 3 2 4 3" xfId="32722"/>
    <cellStyle name="Normal 2 4 2 4 3 2 5" xfId="14226"/>
    <cellStyle name="Normal 2 4 2 4 3 2 5 2" xfId="26214"/>
    <cellStyle name="Normal 2 4 2 4 3 2 5 2 2" xfId="50511"/>
    <cellStyle name="Normal 2 4 2 4 3 2 5 3" xfId="38523"/>
    <cellStyle name="Normal 2 4 2 4 3 2 6" xfId="51535"/>
    <cellStyle name="Normal 2 4 2 4 3 2 7" xfId="52330"/>
    <cellStyle name="Normal 2 4 2 4 3 3" xfId="2208"/>
    <cellStyle name="Normal 2 4 2 4 3 3 10" xfId="52728"/>
    <cellStyle name="Normal 2 4 2 4 3 3 2" xfId="3374"/>
    <cellStyle name="Normal 2 4 2 4 3 3 2 2" xfId="5715"/>
    <cellStyle name="Normal 2 4 2 4 3 3 2 2 2" xfId="8438"/>
    <cellStyle name="Normal 2 4 2 4 3 3 2 2 2 2" xfId="20640"/>
    <cellStyle name="Normal 2 4 2 4 3 3 2 2 2 2 2" xfId="44937"/>
    <cellStyle name="Normal 2 4 2 4 3 3 2 2 2 3" xfId="32735"/>
    <cellStyle name="Normal 2 4 2 4 3 3 2 2 3" xfId="17917"/>
    <cellStyle name="Normal 2 4 2 4 3 3 2 2 3 2" xfId="42214"/>
    <cellStyle name="Normal 2 4 2 4 3 3 2 2 4" xfId="30012"/>
    <cellStyle name="Normal 2 4 2 4 3 3 2 3" xfId="7412"/>
    <cellStyle name="Normal 2 4 2 4 3 3 2 3 2" xfId="8439"/>
    <cellStyle name="Normal 2 4 2 4 3 3 2 3 2 2" xfId="20641"/>
    <cellStyle name="Normal 2 4 2 4 3 3 2 3 2 2 2" xfId="44938"/>
    <cellStyle name="Normal 2 4 2 4 3 3 2 3 2 3" xfId="32736"/>
    <cellStyle name="Normal 2 4 2 4 3 3 2 3 3" xfId="19614"/>
    <cellStyle name="Normal 2 4 2 4 3 3 2 3 3 2" xfId="43911"/>
    <cellStyle name="Normal 2 4 2 4 3 3 2 3 4" xfId="31709"/>
    <cellStyle name="Normal 2 4 2 4 3 3 2 4" xfId="8437"/>
    <cellStyle name="Normal 2 4 2 4 3 3 2 4 2" xfId="20639"/>
    <cellStyle name="Normal 2 4 2 4 3 3 2 4 2 2" xfId="44936"/>
    <cellStyle name="Normal 2 4 2 4 3 3 2 4 3" xfId="32734"/>
    <cellStyle name="Normal 2 4 2 4 3 3 2 5" xfId="15689"/>
    <cellStyle name="Normal 2 4 2 4 3 3 2 5 2" xfId="39986"/>
    <cellStyle name="Normal 2 4 2 4 3 3 2 6" xfId="27677"/>
    <cellStyle name="Normal 2 4 2 4 3 3 3" xfId="3906"/>
    <cellStyle name="Normal 2 4 2 4 3 3 3 2" xfId="8440"/>
    <cellStyle name="Normal 2 4 2 4 3 3 3 2 2" xfId="20642"/>
    <cellStyle name="Normal 2 4 2 4 3 3 3 2 2 2" xfId="44939"/>
    <cellStyle name="Normal 2 4 2 4 3 3 3 2 3" xfId="32737"/>
    <cellStyle name="Normal 2 4 2 4 3 3 3 3" xfId="16217"/>
    <cellStyle name="Normal 2 4 2 4 3 3 3 3 2" xfId="40514"/>
    <cellStyle name="Normal 2 4 2 4 3 3 3 4" xfId="28205"/>
    <cellStyle name="Normal 2 4 2 4 3 3 4" xfId="4546"/>
    <cellStyle name="Normal 2 4 2 4 3 3 4 2" xfId="8441"/>
    <cellStyle name="Normal 2 4 2 4 3 3 4 2 2" xfId="20643"/>
    <cellStyle name="Normal 2 4 2 4 3 3 4 2 2 2" xfId="44940"/>
    <cellStyle name="Normal 2 4 2 4 3 3 4 2 3" xfId="32738"/>
    <cellStyle name="Normal 2 4 2 4 3 3 4 3" xfId="16748"/>
    <cellStyle name="Normal 2 4 2 4 3 3 4 3 2" xfId="41045"/>
    <cellStyle name="Normal 2 4 2 4 3 3 4 4" xfId="28843"/>
    <cellStyle name="Normal 2 4 2 4 3 3 5" xfId="6243"/>
    <cellStyle name="Normal 2 4 2 4 3 3 5 2" xfId="8442"/>
    <cellStyle name="Normal 2 4 2 4 3 3 5 2 2" xfId="20644"/>
    <cellStyle name="Normal 2 4 2 4 3 3 5 2 2 2" xfId="44941"/>
    <cellStyle name="Normal 2 4 2 4 3 3 5 2 3" xfId="32739"/>
    <cellStyle name="Normal 2 4 2 4 3 3 5 3" xfId="18445"/>
    <cellStyle name="Normal 2 4 2 4 3 3 5 3 2" xfId="42742"/>
    <cellStyle name="Normal 2 4 2 4 3 3 5 4" xfId="30540"/>
    <cellStyle name="Normal 2 4 2 4 3 3 6" xfId="8436"/>
    <cellStyle name="Normal 2 4 2 4 3 3 6 2" xfId="20638"/>
    <cellStyle name="Normal 2 4 2 4 3 3 6 2 2" xfId="44935"/>
    <cellStyle name="Normal 2 4 2 4 3 3 6 3" xfId="32733"/>
    <cellStyle name="Normal 2 4 2 4 3 3 7" xfId="14520"/>
    <cellStyle name="Normal 2 4 2 4 3 3 7 2" xfId="38817"/>
    <cellStyle name="Normal 2 4 2 4 3 3 8" xfId="26508"/>
    <cellStyle name="Normal 2 4 2 4 3 3 9" xfId="50916"/>
    <cellStyle name="Normal 2 4 2 4 3 4" xfId="2736"/>
    <cellStyle name="Normal 2 4 2 4 3 4 2" xfId="5184"/>
    <cellStyle name="Normal 2 4 2 4 3 4 2 2" xfId="8444"/>
    <cellStyle name="Normal 2 4 2 4 3 4 2 2 2" xfId="20646"/>
    <cellStyle name="Normal 2 4 2 4 3 4 2 2 2 2" xfId="44943"/>
    <cellStyle name="Normal 2 4 2 4 3 4 2 2 3" xfId="32741"/>
    <cellStyle name="Normal 2 4 2 4 3 4 2 3" xfId="17386"/>
    <cellStyle name="Normal 2 4 2 4 3 4 2 3 2" xfId="41683"/>
    <cellStyle name="Normal 2 4 2 4 3 4 2 4" xfId="29481"/>
    <cellStyle name="Normal 2 4 2 4 3 4 3" xfId="6774"/>
    <cellStyle name="Normal 2 4 2 4 3 4 3 2" xfId="8445"/>
    <cellStyle name="Normal 2 4 2 4 3 4 3 2 2" xfId="20647"/>
    <cellStyle name="Normal 2 4 2 4 3 4 3 2 2 2" xfId="44944"/>
    <cellStyle name="Normal 2 4 2 4 3 4 3 2 3" xfId="32742"/>
    <cellStyle name="Normal 2 4 2 4 3 4 3 3" xfId="18976"/>
    <cellStyle name="Normal 2 4 2 4 3 4 3 3 2" xfId="43273"/>
    <cellStyle name="Normal 2 4 2 4 3 4 3 4" xfId="31071"/>
    <cellStyle name="Normal 2 4 2 4 3 4 4" xfId="8443"/>
    <cellStyle name="Normal 2 4 2 4 3 4 4 2" xfId="20645"/>
    <cellStyle name="Normal 2 4 2 4 3 4 4 2 2" xfId="44942"/>
    <cellStyle name="Normal 2 4 2 4 3 4 4 3" xfId="32740"/>
    <cellStyle name="Normal 2 4 2 4 3 4 5" xfId="15158"/>
    <cellStyle name="Normal 2 4 2 4 3 4 5 2" xfId="39455"/>
    <cellStyle name="Normal 2 4 2 4 3 4 6" xfId="27146"/>
    <cellStyle name="Normal 2 4 2 4 3 5" xfId="8424"/>
    <cellStyle name="Normal 2 4 2 4 3 5 2" xfId="20626"/>
    <cellStyle name="Normal 2 4 2 4 3 5 2 2" xfId="44923"/>
    <cellStyle name="Normal 2 4 2 4 3 5 3" xfId="32721"/>
    <cellStyle name="Normal 2 4 2 4 3 6" xfId="13986"/>
    <cellStyle name="Normal 2 4 2 4 3 6 2" xfId="25974"/>
    <cellStyle name="Normal 2 4 2 4 3 6 2 2" xfId="50271"/>
    <cellStyle name="Normal 2 4 2 4 3 6 3" xfId="38283"/>
    <cellStyle name="Normal 2 4 2 4 3 7" xfId="51569"/>
    <cellStyle name="Normal 2 4 2 4 3 8" xfId="52090"/>
    <cellStyle name="Normal 2 4 2 4 4" xfId="883"/>
    <cellStyle name="Normal 2 4 2 4 4 2" xfId="2376"/>
    <cellStyle name="Normal 2 4 2 4 4 2 10" xfId="52896"/>
    <cellStyle name="Normal 2 4 2 4 4 2 2" xfId="3542"/>
    <cellStyle name="Normal 2 4 2 4 4 2 2 2" xfId="5883"/>
    <cellStyle name="Normal 2 4 2 4 4 2 2 2 2" xfId="8449"/>
    <cellStyle name="Normal 2 4 2 4 4 2 2 2 2 2" xfId="20651"/>
    <cellStyle name="Normal 2 4 2 4 4 2 2 2 2 2 2" xfId="44948"/>
    <cellStyle name="Normal 2 4 2 4 4 2 2 2 2 3" xfId="32746"/>
    <cellStyle name="Normal 2 4 2 4 4 2 2 2 3" xfId="18085"/>
    <cellStyle name="Normal 2 4 2 4 4 2 2 2 3 2" xfId="42382"/>
    <cellStyle name="Normal 2 4 2 4 4 2 2 2 4" xfId="30180"/>
    <cellStyle name="Normal 2 4 2 4 4 2 2 3" xfId="7580"/>
    <cellStyle name="Normal 2 4 2 4 4 2 2 3 2" xfId="8450"/>
    <cellStyle name="Normal 2 4 2 4 4 2 2 3 2 2" xfId="20652"/>
    <cellStyle name="Normal 2 4 2 4 4 2 2 3 2 2 2" xfId="44949"/>
    <cellStyle name="Normal 2 4 2 4 4 2 2 3 2 3" xfId="32747"/>
    <cellStyle name="Normal 2 4 2 4 4 2 2 3 3" xfId="19782"/>
    <cellStyle name="Normal 2 4 2 4 4 2 2 3 3 2" xfId="44079"/>
    <cellStyle name="Normal 2 4 2 4 4 2 2 3 4" xfId="31877"/>
    <cellStyle name="Normal 2 4 2 4 4 2 2 4" xfId="8448"/>
    <cellStyle name="Normal 2 4 2 4 4 2 2 4 2" xfId="20650"/>
    <cellStyle name="Normal 2 4 2 4 4 2 2 4 2 2" xfId="44947"/>
    <cellStyle name="Normal 2 4 2 4 4 2 2 4 3" xfId="32745"/>
    <cellStyle name="Normal 2 4 2 4 4 2 2 5" xfId="15857"/>
    <cellStyle name="Normal 2 4 2 4 4 2 2 5 2" xfId="40154"/>
    <cellStyle name="Normal 2 4 2 4 4 2 2 6" xfId="27845"/>
    <cellStyle name="Normal 2 4 2 4 4 2 3" xfId="4074"/>
    <cellStyle name="Normal 2 4 2 4 4 2 3 2" xfId="8451"/>
    <cellStyle name="Normal 2 4 2 4 4 2 3 2 2" xfId="20653"/>
    <cellStyle name="Normal 2 4 2 4 4 2 3 2 2 2" xfId="44950"/>
    <cellStyle name="Normal 2 4 2 4 4 2 3 2 3" xfId="32748"/>
    <cellStyle name="Normal 2 4 2 4 4 2 3 3" xfId="16385"/>
    <cellStyle name="Normal 2 4 2 4 4 2 3 3 2" xfId="40682"/>
    <cellStyle name="Normal 2 4 2 4 4 2 3 4" xfId="28373"/>
    <cellStyle name="Normal 2 4 2 4 4 2 4" xfId="4714"/>
    <cellStyle name="Normal 2 4 2 4 4 2 4 2" xfId="8452"/>
    <cellStyle name="Normal 2 4 2 4 4 2 4 2 2" xfId="20654"/>
    <cellStyle name="Normal 2 4 2 4 4 2 4 2 2 2" xfId="44951"/>
    <cellStyle name="Normal 2 4 2 4 4 2 4 2 3" xfId="32749"/>
    <cellStyle name="Normal 2 4 2 4 4 2 4 3" xfId="16916"/>
    <cellStyle name="Normal 2 4 2 4 4 2 4 3 2" xfId="41213"/>
    <cellStyle name="Normal 2 4 2 4 4 2 4 4" xfId="29011"/>
    <cellStyle name="Normal 2 4 2 4 4 2 5" xfId="6411"/>
    <cellStyle name="Normal 2 4 2 4 4 2 5 2" xfId="8453"/>
    <cellStyle name="Normal 2 4 2 4 4 2 5 2 2" xfId="20655"/>
    <cellStyle name="Normal 2 4 2 4 4 2 5 2 2 2" xfId="44952"/>
    <cellStyle name="Normal 2 4 2 4 4 2 5 2 3" xfId="32750"/>
    <cellStyle name="Normal 2 4 2 4 4 2 5 3" xfId="18613"/>
    <cellStyle name="Normal 2 4 2 4 4 2 5 3 2" xfId="42910"/>
    <cellStyle name="Normal 2 4 2 4 4 2 5 4" xfId="30708"/>
    <cellStyle name="Normal 2 4 2 4 4 2 6" xfId="8447"/>
    <cellStyle name="Normal 2 4 2 4 4 2 6 2" xfId="20649"/>
    <cellStyle name="Normal 2 4 2 4 4 2 6 2 2" xfId="44946"/>
    <cellStyle name="Normal 2 4 2 4 4 2 6 3" xfId="32744"/>
    <cellStyle name="Normal 2 4 2 4 4 2 7" xfId="14688"/>
    <cellStyle name="Normal 2 4 2 4 4 2 7 2" xfId="38985"/>
    <cellStyle name="Normal 2 4 2 4 4 2 8" xfId="26676"/>
    <cellStyle name="Normal 2 4 2 4 4 2 9" xfId="51084"/>
    <cellStyle name="Normal 2 4 2 4 4 3" xfId="2904"/>
    <cellStyle name="Normal 2 4 2 4 4 3 2" xfId="5352"/>
    <cellStyle name="Normal 2 4 2 4 4 3 2 2" xfId="8455"/>
    <cellStyle name="Normal 2 4 2 4 4 3 2 2 2" xfId="20657"/>
    <cellStyle name="Normal 2 4 2 4 4 3 2 2 2 2" xfId="44954"/>
    <cellStyle name="Normal 2 4 2 4 4 3 2 2 3" xfId="32752"/>
    <cellStyle name="Normal 2 4 2 4 4 3 2 3" xfId="17554"/>
    <cellStyle name="Normal 2 4 2 4 4 3 2 3 2" xfId="41851"/>
    <cellStyle name="Normal 2 4 2 4 4 3 2 4" xfId="29649"/>
    <cellStyle name="Normal 2 4 2 4 4 3 3" xfId="6942"/>
    <cellStyle name="Normal 2 4 2 4 4 3 3 2" xfId="8456"/>
    <cellStyle name="Normal 2 4 2 4 4 3 3 2 2" xfId="20658"/>
    <cellStyle name="Normal 2 4 2 4 4 3 3 2 2 2" xfId="44955"/>
    <cellStyle name="Normal 2 4 2 4 4 3 3 2 3" xfId="32753"/>
    <cellStyle name="Normal 2 4 2 4 4 3 3 3" xfId="19144"/>
    <cellStyle name="Normal 2 4 2 4 4 3 3 3 2" xfId="43441"/>
    <cellStyle name="Normal 2 4 2 4 4 3 3 4" xfId="31239"/>
    <cellStyle name="Normal 2 4 2 4 4 3 4" xfId="8454"/>
    <cellStyle name="Normal 2 4 2 4 4 3 4 2" xfId="20656"/>
    <cellStyle name="Normal 2 4 2 4 4 3 4 2 2" xfId="44953"/>
    <cellStyle name="Normal 2 4 2 4 4 3 4 3" xfId="32751"/>
    <cellStyle name="Normal 2 4 2 4 4 3 5" xfId="15326"/>
    <cellStyle name="Normal 2 4 2 4 4 3 5 2" xfId="39623"/>
    <cellStyle name="Normal 2 4 2 4 4 3 6" xfId="27314"/>
    <cellStyle name="Normal 2 4 2 4 4 4" xfId="8446"/>
    <cellStyle name="Normal 2 4 2 4 4 4 2" xfId="20648"/>
    <cellStyle name="Normal 2 4 2 4 4 4 2 2" xfId="44945"/>
    <cellStyle name="Normal 2 4 2 4 4 4 3" xfId="32743"/>
    <cellStyle name="Normal 2 4 2 4 4 5" xfId="14154"/>
    <cellStyle name="Normal 2 4 2 4 4 5 2" xfId="26142"/>
    <cellStyle name="Normal 2 4 2 4 4 5 2 2" xfId="50439"/>
    <cellStyle name="Normal 2 4 2 4 4 5 3" xfId="38451"/>
    <cellStyle name="Normal 2 4 2 4 4 6" xfId="51641"/>
    <cellStyle name="Normal 2 4 2 4 4 7" xfId="52258"/>
    <cellStyle name="Normal 2 4 2 4 5" xfId="2112"/>
    <cellStyle name="Normal 2 4 2 4 5 10" xfId="52632"/>
    <cellStyle name="Normal 2 4 2 4 5 2" xfId="3278"/>
    <cellStyle name="Normal 2 4 2 4 5 2 2" xfId="5619"/>
    <cellStyle name="Normal 2 4 2 4 5 2 2 2" xfId="8459"/>
    <cellStyle name="Normal 2 4 2 4 5 2 2 2 2" xfId="20661"/>
    <cellStyle name="Normal 2 4 2 4 5 2 2 2 2 2" xfId="44958"/>
    <cellStyle name="Normal 2 4 2 4 5 2 2 2 3" xfId="32756"/>
    <cellStyle name="Normal 2 4 2 4 5 2 2 3" xfId="17821"/>
    <cellStyle name="Normal 2 4 2 4 5 2 2 3 2" xfId="42118"/>
    <cellStyle name="Normal 2 4 2 4 5 2 2 4" xfId="29916"/>
    <cellStyle name="Normal 2 4 2 4 5 2 3" xfId="7316"/>
    <cellStyle name="Normal 2 4 2 4 5 2 3 2" xfId="8460"/>
    <cellStyle name="Normal 2 4 2 4 5 2 3 2 2" xfId="20662"/>
    <cellStyle name="Normal 2 4 2 4 5 2 3 2 2 2" xfId="44959"/>
    <cellStyle name="Normal 2 4 2 4 5 2 3 2 3" xfId="32757"/>
    <cellStyle name="Normal 2 4 2 4 5 2 3 3" xfId="19518"/>
    <cellStyle name="Normal 2 4 2 4 5 2 3 3 2" xfId="43815"/>
    <cellStyle name="Normal 2 4 2 4 5 2 3 4" xfId="31613"/>
    <cellStyle name="Normal 2 4 2 4 5 2 4" xfId="8458"/>
    <cellStyle name="Normal 2 4 2 4 5 2 4 2" xfId="20660"/>
    <cellStyle name="Normal 2 4 2 4 5 2 4 2 2" xfId="44957"/>
    <cellStyle name="Normal 2 4 2 4 5 2 4 3" xfId="32755"/>
    <cellStyle name="Normal 2 4 2 4 5 2 5" xfId="15593"/>
    <cellStyle name="Normal 2 4 2 4 5 2 5 2" xfId="39890"/>
    <cellStyle name="Normal 2 4 2 4 5 2 6" xfId="27581"/>
    <cellStyle name="Normal 2 4 2 4 5 3" xfId="3810"/>
    <cellStyle name="Normal 2 4 2 4 5 3 2" xfId="8461"/>
    <cellStyle name="Normal 2 4 2 4 5 3 2 2" xfId="20663"/>
    <cellStyle name="Normal 2 4 2 4 5 3 2 2 2" xfId="44960"/>
    <cellStyle name="Normal 2 4 2 4 5 3 2 3" xfId="32758"/>
    <cellStyle name="Normal 2 4 2 4 5 3 3" xfId="16121"/>
    <cellStyle name="Normal 2 4 2 4 5 3 3 2" xfId="40418"/>
    <cellStyle name="Normal 2 4 2 4 5 3 4" xfId="28109"/>
    <cellStyle name="Normal 2 4 2 4 5 4" xfId="4450"/>
    <cellStyle name="Normal 2 4 2 4 5 4 2" xfId="8462"/>
    <cellStyle name="Normal 2 4 2 4 5 4 2 2" xfId="20664"/>
    <cellStyle name="Normal 2 4 2 4 5 4 2 2 2" xfId="44961"/>
    <cellStyle name="Normal 2 4 2 4 5 4 2 3" xfId="32759"/>
    <cellStyle name="Normal 2 4 2 4 5 4 3" xfId="16652"/>
    <cellStyle name="Normal 2 4 2 4 5 4 3 2" xfId="40949"/>
    <cellStyle name="Normal 2 4 2 4 5 4 4" xfId="28747"/>
    <cellStyle name="Normal 2 4 2 4 5 5" xfId="6147"/>
    <cellStyle name="Normal 2 4 2 4 5 5 2" xfId="8463"/>
    <cellStyle name="Normal 2 4 2 4 5 5 2 2" xfId="20665"/>
    <cellStyle name="Normal 2 4 2 4 5 5 2 2 2" xfId="44962"/>
    <cellStyle name="Normal 2 4 2 4 5 5 2 3" xfId="32760"/>
    <cellStyle name="Normal 2 4 2 4 5 5 3" xfId="18349"/>
    <cellStyle name="Normal 2 4 2 4 5 5 3 2" xfId="42646"/>
    <cellStyle name="Normal 2 4 2 4 5 5 4" xfId="30444"/>
    <cellStyle name="Normal 2 4 2 4 5 6" xfId="8457"/>
    <cellStyle name="Normal 2 4 2 4 5 6 2" xfId="20659"/>
    <cellStyle name="Normal 2 4 2 4 5 6 2 2" xfId="44956"/>
    <cellStyle name="Normal 2 4 2 4 5 6 3" xfId="32754"/>
    <cellStyle name="Normal 2 4 2 4 5 7" xfId="14424"/>
    <cellStyle name="Normal 2 4 2 4 5 7 2" xfId="38721"/>
    <cellStyle name="Normal 2 4 2 4 5 8" xfId="26412"/>
    <cellStyle name="Normal 2 4 2 4 5 9" xfId="50820"/>
    <cellStyle name="Normal 2 4 2 4 6" xfId="2640"/>
    <cellStyle name="Normal 2 4 2 4 6 2" xfId="5088"/>
    <cellStyle name="Normal 2 4 2 4 6 2 2" xfId="8465"/>
    <cellStyle name="Normal 2 4 2 4 6 2 2 2" xfId="20667"/>
    <cellStyle name="Normal 2 4 2 4 6 2 2 2 2" xfId="44964"/>
    <cellStyle name="Normal 2 4 2 4 6 2 2 3" xfId="32762"/>
    <cellStyle name="Normal 2 4 2 4 6 2 3" xfId="17290"/>
    <cellStyle name="Normal 2 4 2 4 6 2 3 2" xfId="41587"/>
    <cellStyle name="Normal 2 4 2 4 6 2 4" xfId="29385"/>
    <cellStyle name="Normal 2 4 2 4 6 3" xfId="6678"/>
    <cellStyle name="Normal 2 4 2 4 6 3 2" xfId="8466"/>
    <cellStyle name="Normal 2 4 2 4 6 3 2 2" xfId="20668"/>
    <cellStyle name="Normal 2 4 2 4 6 3 2 2 2" xfId="44965"/>
    <cellStyle name="Normal 2 4 2 4 6 3 2 3" xfId="32763"/>
    <cellStyle name="Normal 2 4 2 4 6 3 3" xfId="18880"/>
    <cellStyle name="Normal 2 4 2 4 6 3 3 2" xfId="43177"/>
    <cellStyle name="Normal 2 4 2 4 6 3 4" xfId="30975"/>
    <cellStyle name="Normal 2 4 2 4 6 4" xfId="8464"/>
    <cellStyle name="Normal 2 4 2 4 6 4 2" xfId="20666"/>
    <cellStyle name="Normal 2 4 2 4 6 4 2 2" xfId="44963"/>
    <cellStyle name="Normal 2 4 2 4 6 4 3" xfId="32761"/>
    <cellStyle name="Normal 2 4 2 4 6 5" xfId="15062"/>
    <cellStyle name="Normal 2 4 2 4 6 5 2" xfId="39359"/>
    <cellStyle name="Normal 2 4 2 4 6 6" xfId="27050"/>
    <cellStyle name="Normal 2 4 2 4 7" xfId="8401"/>
    <cellStyle name="Normal 2 4 2 4 7 2" xfId="20603"/>
    <cellStyle name="Normal 2 4 2 4 7 2 2" xfId="44900"/>
    <cellStyle name="Normal 2 4 2 4 7 3" xfId="32698"/>
    <cellStyle name="Normal 2 4 2 4 8" xfId="13890"/>
    <cellStyle name="Normal 2 4 2 4 8 2" xfId="25878"/>
    <cellStyle name="Normal 2 4 2 4 8 2 2" xfId="50175"/>
    <cellStyle name="Normal 2 4 2 4 8 3" xfId="38187"/>
    <cellStyle name="Normal 2 4 2 4 9" xfId="51726"/>
    <cellStyle name="Normal 2 4 2 5" xfId="758"/>
    <cellStyle name="Normal 2 4 2 5 2" xfId="1003"/>
    <cellStyle name="Normal 2 4 2 5 2 2" xfId="2496"/>
    <cellStyle name="Normal 2 4 2 5 2 2 10" xfId="53016"/>
    <cellStyle name="Normal 2 4 2 5 2 2 2" xfId="3662"/>
    <cellStyle name="Normal 2 4 2 5 2 2 2 2" xfId="6003"/>
    <cellStyle name="Normal 2 4 2 5 2 2 2 2 2" xfId="8471"/>
    <cellStyle name="Normal 2 4 2 5 2 2 2 2 2 2" xfId="20673"/>
    <cellStyle name="Normal 2 4 2 5 2 2 2 2 2 2 2" xfId="44970"/>
    <cellStyle name="Normal 2 4 2 5 2 2 2 2 2 3" xfId="32768"/>
    <cellStyle name="Normal 2 4 2 5 2 2 2 2 3" xfId="18205"/>
    <cellStyle name="Normal 2 4 2 5 2 2 2 2 3 2" xfId="42502"/>
    <cellStyle name="Normal 2 4 2 5 2 2 2 2 4" xfId="30300"/>
    <cellStyle name="Normal 2 4 2 5 2 2 2 3" xfId="7700"/>
    <cellStyle name="Normal 2 4 2 5 2 2 2 3 2" xfId="8472"/>
    <cellStyle name="Normal 2 4 2 5 2 2 2 3 2 2" xfId="20674"/>
    <cellStyle name="Normal 2 4 2 5 2 2 2 3 2 2 2" xfId="44971"/>
    <cellStyle name="Normal 2 4 2 5 2 2 2 3 2 3" xfId="32769"/>
    <cellStyle name="Normal 2 4 2 5 2 2 2 3 3" xfId="19902"/>
    <cellStyle name="Normal 2 4 2 5 2 2 2 3 3 2" xfId="44199"/>
    <cellStyle name="Normal 2 4 2 5 2 2 2 3 4" xfId="31997"/>
    <cellStyle name="Normal 2 4 2 5 2 2 2 4" xfId="8470"/>
    <cellStyle name="Normal 2 4 2 5 2 2 2 4 2" xfId="20672"/>
    <cellStyle name="Normal 2 4 2 5 2 2 2 4 2 2" xfId="44969"/>
    <cellStyle name="Normal 2 4 2 5 2 2 2 4 3" xfId="32767"/>
    <cellStyle name="Normal 2 4 2 5 2 2 2 5" xfId="15977"/>
    <cellStyle name="Normal 2 4 2 5 2 2 2 5 2" xfId="40274"/>
    <cellStyle name="Normal 2 4 2 5 2 2 2 6" xfId="27965"/>
    <cellStyle name="Normal 2 4 2 5 2 2 3" xfId="4194"/>
    <cellStyle name="Normal 2 4 2 5 2 2 3 2" xfId="8473"/>
    <cellStyle name="Normal 2 4 2 5 2 2 3 2 2" xfId="20675"/>
    <cellStyle name="Normal 2 4 2 5 2 2 3 2 2 2" xfId="44972"/>
    <cellStyle name="Normal 2 4 2 5 2 2 3 2 3" xfId="32770"/>
    <cellStyle name="Normal 2 4 2 5 2 2 3 3" xfId="16505"/>
    <cellStyle name="Normal 2 4 2 5 2 2 3 3 2" xfId="40802"/>
    <cellStyle name="Normal 2 4 2 5 2 2 3 4" xfId="28493"/>
    <cellStyle name="Normal 2 4 2 5 2 2 4" xfId="4834"/>
    <cellStyle name="Normal 2 4 2 5 2 2 4 2" xfId="8474"/>
    <cellStyle name="Normal 2 4 2 5 2 2 4 2 2" xfId="20676"/>
    <cellStyle name="Normal 2 4 2 5 2 2 4 2 2 2" xfId="44973"/>
    <cellStyle name="Normal 2 4 2 5 2 2 4 2 3" xfId="32771"/>
    <cellStyle name="Normal 2 4 2 5 2 2 4 3" xfId="17036"/>
    <cellStyle name="Normal 2 4 2 5 2 2 4 3 2" xfId="41333"/>
    <cellStyle name="Normal 2 4 2 5 2 2 4 4" xfId="29131"/>
    <cellStyle name="Normal 2 4 2 5 2 2 5" xfId="6531"/>
    <cellStyle name="Normal 2 4 2 5 2 2 5 2" xfId="8475"/>
    <cellStyle name="Normal 2 4 2 5 2 2 5 2 2" xfId="20677"/>
    <cellStyle name="Normal 2 4 2 5 2 2 5 2 2 2" xfId="44974"/>
    <cellStyle name="Normal 2 4 2 5 2 2 5 2 3" xfId="32772"/>
    <cellStyle name="Normal 2 4 2 5 2 2 5 3" xfId="18733"/>
    <cellStyle name="Normal 2 4 2 5 2 2 5 3 2" xfId="43030"/>
    <cellStyle name="Normal 2 4 2 5 2 2 5 4" xfId="30828"/>
    <cellStyle name="Normal 2 4 2 5 2 2 6" xfId="8469"/>
    <cellStyle name="Normal 2 4 2 5 2 2 6 2" xfId="20671"/>
    <cellStyle name="Normal 2 4 2 5 2 2 6 2 2" xfId="44968"/>
    <cellStyle name="Normal 2 4 2 5 2 2 6 3" xfId="32766"/>
    <cellStyle name="Normal 2 4 2 5 2 2 7" xfId="14808"/>
    <cellStyle name="Normal 2 4 2 5 2 2 7 2" xfId="39105"/>
    <cellStyle name="Normal 2 4 2 5 2 2 8" xfId="26796"/>
    <cellStyle name="Normal 2 4 2 5 2 2 9" xfId="51204"/>
    <cellStyle name="Normal 2 4 2 5 2 3" xfId="3024"/>
    <cellStyle name="Normal 2 4 2 5 2 3 2" xfId="5472"/>
    <cellStyle name="Normal 2 4 2 5 2 3 2 2" xfId="8477"/>
    <cellStyle name="Normal 2 4 2 5 2 3 2 2 2" xfId="20679"/>
    <cellStyle name="Normal 2 4 2 5 2 3 2 2 2 2" xfId="44976"/>
    <cellStyle name="Normal 2 4 2 5 2 3 2 2 3" xfId="32774"/>
    <cellStyle name="Normal 2 4 2 5 2 3 2 3" xfId="17674"/>
    <cellStyle name="Normal 2 4 2 5 2 3 2 3 2" xfId="41971"/>
    <cellStyle name="Normal 2 4 2 5 2 3 2 4" xfId="29769"/>
    <cellStyle name="Normal 2 4 2 5 2 3 3" xfId="7062"/>
    <cellStyle name="Normal 2 4 2 5 2 3 3 2" xfId="8478"/>
    <cellStyle name="Normal 2 4 2 5 2 3 3 2 2" xfId="20680"/>
    <cellStyle name="Normal 2 4 2 5 2 3 3 2 2 2" xfId="44977"/>
    <cellStyle name="Normal 2 4 2 5 2 3 3 2 3" xfId="32775"/>
    <cellStyle name="Normal 2 4 2 5 2 3 3 3" xfId="19264"/>
    <cellStyle name="Normal 2 4 2 5 2 3 3 3 2" xfId="43561"/>
    <cellStyle name="Normal 2 4 2 5 2 3 3 4" xfId="31359"/>
    <cellStyle name="Normal 2 4 2 5 2 3 4" xfId="8476"/>
    <cellStyle name="Normal 2 4 2 5 2 3 4 2" xfId="20678"/>
    <cellStyle name="Normal 2 4 2 5 2 3 4 2 2" xfId="44975"/>
    <cellStyle name="Normal 2 4 2 5 2 3 4 3" xfId="32773"/>
    <cellStyle name="Normal 2 4 2 5 2 3 5" xfId="15446"/>
    <cellStyle name="Normal 2 4 2 5 2 3 5 2" xfId="39743"/>
    <cellStyle name="Normal 2 4 2 5 2 3 6" xfId="27434"/>
    <cellStyle name="Normal 2 4 2 5 2 4" xfId="8468"/>
    <cellStyle name="Normal 2 4 2 5 2 4 2" xfId="20670"/>
    <cellStyle name="Normal 2 4 2 5 2 4 2 2" xfId="44967"/>
    <cellStyle name="Normal 2 4 2 5 2 4 3" xfId="32765"/>
    <cellStyle name="Normal 2 4 2 5 2 5" xfId="14274"/>
    <cellStyle name="Normal 2 4 2 5 2 5 2" xfId="26262"/>
    <cellStyle name="Normal 2 4 2 5 2 5 2 2" xfId="50559"/>
    <cellStyle name="Normal 2 4 2 5 2 5 3" xfId="38571"/>
    <cellStyle name="Normal 2 4 2 5 2 6" xfId="51453"/>
    <cellStyle name="Normal 2 4 2 5 2 7" xfId="52378"/>
    <cellStyle name="Normal 2 4 2 5 3" xfId="2256"/>
    <cellStyle name="Normal 2 4 2 5 3 10" xfId="52776"/>
    <cellStyle name="Normal 2 4 2 5 3 2" xfId="3422"/>
    <cellStyle name="Normal 2 4 2 5 3 2 2" xfId="5763"/>
    <cellStyle name="Normal 2 4 2 5 3 2 2 2" xfId="8481"/>
    <cellStyle name="Normal 2 4 2 5 3 2 2 2 2" xfId="20683"/>
    <cellStyle name="Normal 2 4 2 5 3 2 2 2 2 2" xfId="44980"/>
    <cellStyle name="Normal 2 4 2 5 3 2 2 2 3" xfId="32778"/>
    <cellStyle name="Normal 2 4 2 5 3 2 2 3" xfId="17965"/>
    <cellStyle name="Normal 2 4 2 5 3 2 2 3 2" xfId="42262"/>
    <cellStyle name="Normal 2 4 2 5 3 2 2 4" xfId="30060"/>
    <cellStyle name="Normal 2 4 2 5 3 2 3" xfId="7460"/>
    <cellStyle name="Normal 2 4 2 5 3 2 3 2" xfId="8482"/>
    <cellStyle name="Normal 2 4 2 5 3 2 3 2 2" xfId="20684"/>
    <cellStyle name="Normal 2 4 2 5 3 2 3 2 2 2" xfId="44981"/>
    <cellStyle name="Normal 2 4 2 5 3 2 3 2 3" xfId="32779"/>
    <cellStyle name="Normal 2 4 2 5 3 2 3 3" xfId="19662"/>
    <cellStyle name="Normal 2 4 2 5 3 2 3 3 2" xfId="43959"/>
    <cellStyle name="Normal 2 4 2 5 3 2 3 4" xfId="31757"/>
    <cellStyle name="Normal 2 4 2 5 3 2 4" xfId="8480"/>
    <cellStyle name="Normal 2 4 2 5 3 2 4 2" xfId="20682"/>
    <cellStyle name="Normal 2 4 2 5 3 2 4 2 2" xfId="44979"/>
    <cellStyle name="Normal 2 4 2 5 3 2 4 3" xfId="32777"/>
    <cellStyle name="Normal 2 4 2 5 3 2 5" xfId="15737"/>
    <cellStyle name="Normal 2 4 2 5 3 2 5 2" xfId="40034"/>
    <cellStyle name="Normal 2 4 2 5 3 2 6" xfId="27725"/>
    <cellStyle name="Normal 2 4 2 5 3 3" xfId="3954"/>
    <cellStyle name="Normal 2 4 2 5 3 3 2" xfId="8483"/>
    <cellStyle name="Normal 2 4 2 5 3 3 2 2" xfId="20685"/>
    <cellStyle name="Normal 2 4 2 5 3 3 2 2 2" xfId="44982"/>
    <cellStyle name="Normal 2 4 2 5 3 3 2 3" xfId="32780"/>
    <cellStyle name="Normal 2 4 2 5 3 3 3" xfId="16265"/>
    <cellStyle name="Normal 2 4 2 5 3 3 3 2" xfId="40562"/>
    <cellStyle name="Normal 2 4 2 5 3 3 4" xfId="28253"/>
    <cellStyle name="Normal 2 4 2 5 3 4" xfId="4594"/>
    <cellStyle name="Normal 2 4 2 5 3 4 2" xfId="8484"/>
    <cellStyle name="Normal 2 4 2 5 3 4 2 2" xfId="20686"/>
    <cellStyle name="Normal 2 4 2 5 3 4 2 2 2" xfId="44983"/>
    <cellStyle name="Normal 2 4 2 5 3 4 2 3" xfId="32781"/>
    <cellStyle name="Normal 2 4 2 5 3 4 3" xfId="16796"/>
    <cellStyle name="Normal 2 4 2 5 3 4 3 2" xfId="41093"/>
    <cellStyle name="Normal 2 4 2 5 3 4 4" xfId="28891"/>
    <cellStyle name="Normal 2 4 2 5 3 5" xfId="6291"/>
    <cellStyle name="Normal 2 4 2 5 3 5 2" xfId="8485"/>
    <cellStyle name="Normal 2 4 2 5 3 5 2 2" xfId="20687"/>
    <cellStyle name="Normal 2 4 2 5 3 5 2 2 2" xfId="44984"/>
    <cellStyle name="Normal 2 4 2 5 3 5 2 3" xfId="32782"/>
    <cellStyle name="Normal 2 4 2 5 3 5 3" xfId="18493"/>
    <cellStyle name="Normal 2 4 2 5 3 5 3 2" xfId="42790"/>
    <cellStyle name="Normal 2 4 2 5 3 5 4" xfId="30588"/>
    <cellStyle name="Normal 2 4 2 5 3 6" xfId="8479"/>
    <cellStyle name="Normal 2 4 2 5 3 6 2" xfId="20681"/>
    <cellStyle name="Normal 2 4 2 5 3 6 2 2" xfId="44978"/>
    <cellStyle name="Normal 2 4 2 5 3 6 3" xfId="32776"/>
    <cellStyle name="Normal 2 4 2 5 3 7" xfId="14568"/>
    <cellStyle name="Normal 2 4 2 5 3 7 2" xfId="38865"/>
    <cellStyle name="Normal 2 4 2 5 3 8" xfId="26556"/>
    <cellStyle name="Normal 2 4 2 5 3 9" xfId="50964"/>
    <cellStyle name="Normal 2 4 2 5 4" xfId="2784"/>
    <cellStyle name="Normal 2 4 2 5 4 2" xfId="5232"/>
    <cellStyle name="Normal 2 4 2 5 4 2 2" xfId="8487"/>
    <cellStyle name="Normal 2 4 2 5 4 2 2 2" xfId="20689"/>
    <cellStyle name="Normal 2 4 2 5 4 2 2 2 2" xfId="44986"/>
    <cellStyle name="Normal 2 4 2 5 4 2 2 3" xfId="32784"/>
    <cellStyle name="Normal 2 4 2 5 4 2 3" xfId="17434"/>
    <cellStyle name="Normal 2 4 2 5 4 2 3 2" xfId="41731"/>
    <cellStyle name="Normal 2 4 2 5 4 2 4" xfId="29529"/>
    <cellStyle name="Normal 2 4 2 5 4 3" xfId="6822"/>
    <cellStyle name="Normal 2 4 2 5 4 3 2" xfId="8488"/>
    <cellStyle name="Normal 2 4 2 5 4 3 2 2" xfId="20690"/>
    <cellStyle name="Normal 2 4 2 5 4 3 2 2 2" xfId="44987"/>
    <cellStyle name="Normal 2 4 2 5 4 3 2 3" xfId="32785"/>
    <cellStyle name="Normal 2 4 2 5 4 3 3" xfId="19024"/>
    <cellStyle name="Normal 2 4 2 5 4 3 3 2" xfId="43321"/>
    <cellStyle name="Normal 2 4 2 5 4 3 4" xfId="31119"/>
    <cellStyle name="Normal 2 4 2 5 4 4" xfId="8486"/>
    <cellStyle name="Normal 2 4 2 5 4 4 2" xfId="20688"/>
    <cellStyle name="Normal 2 4 2 5 4 4 2 2" xfId="44985"/>
    <cellStyle name="Normal 2 4 2 5 4 4 3" xfId="32783"/>
    <cellStyle name="Normal 2 4 2 5 4 5" xfId="15206"/>
    <cellStyle name="Normal 2 4 2 5 4 5 2" xfId="39503"/>
    <cellStyle name="Normal 2 4 2 5 4 6" xfId="27194"/>
    <cellStyle name="Normal 2 4 2 5 5" xfId="8467"/>
    <cellStyle name="Normal 2 4 2 5 5 2" xfId="20669"/>
    <cellStyle name="Normal 2 4 2 5 5 2 2" xfId="44966"/>
    <cellStyle name="Normal 2 4 2 5 5 3" xfId="32764"/>
    <cellStyle name="Normal 2 4 2 5 6" xfId="14034"/>
    <cellStyle name="Normal 2 4 2 5 6 2" xfId="26022"/>
    <cellStyle name="Normal 2 4 2 5 6 2 2" xfId="50319"/>
    <cellStyle name="Normal 2 4 2 5 6 3" xfId="38331"/>
    <cellStyle name="Normal 2 4 2 5 7" xfId="51763"/>
    <cellStyle name="Normal 2 4 2 5 8" xfId="52138"/>
    <cellStyle name="Normal 2 4 2 6" xfId="663"/>
    <cellStyle name="Normal 2 4 2 6 2" xfId="2164"/>
    <cellStyle name="Normal 2 4 2 6 2 10" xfId="52684"/>
    <cellStyle name="Normal 2 4 2 6 2 2" xfId="3330"/>
    <cellStyle name="Normal 2 4 2 6 2 2 2" xfId="5671"/>
    <cellStyle name="Normal 2 4 2 6 2 2 2 2" xfId="8492"/>
    <cellStyle name="Normal 2 4 2 6 2 2 2 2 2" xfId="20694"/>
    <cellStyle name="Normal 2 4 2 6 2 2 2 2 2 2" xfId="44991"/>
    <cellStyle name="Normal 2 4 2 6 2 2 2 2 3" xfId="32789"/>
    <cellStyle name="Normal 2 4 2 6 2 2 2 3" xfId="17873"/>
    <cellStyle name="Normal 2 4 2 6 2 2 2 3 2" xfId="42170"/>
    <cellStyle name="Normal 2 4 2 6 2 2 2 4" xfId="29968"/>
    <cellStyle name="Normal 2 4 2 6 2 2 3" xfId="7368"/>
    <cellStyle name="Normal 2 4 2 6 2 2 3 2" xfId="8493"/>
    <cellStyle name="Normal 2 4 2 6 2 2 3 2 2" xfId="20695"/>
    <cellStyle name="Normal 2 4 2 6 2 2 3 2 2 2" xfId="44992"/>
    <cellStyle name="Normal 2 4 2 6 2 2 3 2 3" xfId="32790"/>
    <cellStyle name="Normal 2 4 2 6 2 2 3 3" xfId="19570"/>
    <cellStyle name="Normal 2 4 2 6 2 2 3 3 2" xfId="43867"/>
    <cellStyle name="Normal 2 4 2 6 2 2 3 4" xfId="31665"/>
    <cellStyle name="Normal 2 4 2 6 2 2 4" xfId="8491"/>
    <cellStyle name="Normal 2 4 2 6 2 2 4 2" xfId="20693"/>
    <cellStyle name="Normal 2 4 2 6 2 2 4 2 2" xfId="44990"/>
    <cellStyle name="Normal 2 4 2 6 2 2 4 3" xfId="32788"/>
    <cellStyle name="Normal 2 4 2 6 2 2 5" xfId="15645"/>
    <cellStyle name="Normal 2 4 2 6 2 2 5 2" xfId="39942"/>
    <cellStyle name="Normal 2 4 2 6 2 2 6" xfId="27633"/>
    <cellStyle name="Normal 2 4 2 6 2 3" xfId="3862"/>
    <cellStyle name="Normal 2 4 2 6 2 3 2" xfId="8494"/>
    <cellStyle name="Normal 2 4 2 6 2 3 2 2" xfId="20696"/>
    <cellStyle name="Normal 2 4 2 6 2 3 2 2 2" xfId="44993"/>
    <cellStyle name="Normal 2 4 2 6 2 3 2 3" xfId="32791"/>
    <cellStyle name="Normal 2 4 2 6 2 3 3" xfId="16173"/>
    <cellStyle name="Normal 2 4 2 6 2 3 3 2" xfId="40470"/>
    <cellStyle name="Normal 2 4 2 6 2 3 4" xfId="28161"/>
    <cellStyle name="Normal 2 4 2 6 2 4" xfId="4502"/>
    <cellStyle name="Normal 2 4 2 6 2 4 2" xfId="8495"/>
    <cellStyle name="Normal 2 4 2 6 2 4 2 2" xfId="20697"/>
    <cellStyle name="Normal 2 4 2 6 2 4 2 2 2" xfId="44994"/>
    <cellStyle name="Normal 2 4 2 6 2 4 2 3" xfId="32792"/>
    <cellStyle name="Normal 2 4 2 6 2 4 3" xfId="16704"/>
    <cellStyle name="Normal 2 4 2 6 2 4 3 2" xfId="41001"/>
    <cellStyle name="Normal 2 4 2 6 2 4 4" xfId="28799"/>
    <cellStyle name="Normal 2 4 2 6 2 5" xfId="6199"/>
    <cellStyle name="Normal 2 4 2 6 2 5 2" xfId="8496"/>
    <cellStyle name="Normal 2 4 2 6 2 5 2 2" xfId="20698"/>
    <cellStyle name="Normal 2 4 2 6 2 5 2 2 2" xfId="44995"/>
    <cellStyle name="Normal 2 4 2 6 2 5 2 3" xfId="32793"/>
    <cellStyle name="Normal 2 4 2 6 2 5 3" xfId="18401"/>
    <cellStyle name="Normal 2 4 2 6 2 5 3 2" xfId="42698"/>
    <cellStyle name="Normal 2 4 2 6 2 5 4" xfId="30496"/>
    <cellStyle name="Normal 2 4 2 6 2 6" xfId="8490"/>
    <cellStyle name="Normal 2 4 2 6 2 6 2" xfId="20692"/>
    <cellStyle name="Normal 2 4 2 6 2 6 2 2" xfId="44989"/>
    <cellStyle name="Normal 2 4 2 6 2 6 3" xfId="32787"/>
    <cellStyle name="Normal 2 4 2 6 2 7" xfId="14476"/>
    <cellStyle name="Normal 2 4 2 6 2 7 2" xfId="38773"/>
    <cellStyle name="Normal 2 4 2 6 2 8" xfId="26464"/>
    <cellStyle name="Normal 2 4 2 6 2 9" xfId="50872"/>
    <cellStyle name="Normal 2 4 2 6 3" xfId="2692"/>
    <cellStyle name="Normal 2 4 2 6 3 2" xfId="5140"/>
    <cellStyle name="Normal 2 4 2 6 3 2 2" xfId="8498"/>
    <cellStyle name="Normal 2 4 2 6 3 2 2 2" xfId="20700"/>
    <cellStyle name="Normal 2 4 2 6 3 2 2 2 2" xfId="44997"/>
    <cellStyle name="Normal 2 4 2 6 3 2 2 3" xfId="32795"/>
    <cellStyle name="Normal 2 4 2 6 3 2 3" xfId="17342"/>
    <cellStyle name="Normal 2 4 2 6 3 2 3 2" xfId="41639"/>
    <cellStyle name="Normal 2 4 2 6 3 2 4" xfId="29437"/>
    <cellStyle name="Normal 2 4 2 6 3 3" xfId="6730"/>
    <cellStyle name="Normal 2 4 2 6 3 3 2" xfId="8499"/>
    <cellStyle name="Normal 2 4 2 6 3 3 2 2" xfId="20701"/>
    <cellStyle name="Normal 2 4 2 6 3 3 2 2 2" xfId="44998"/>
    <cellStyle name="Normal 2 4 2 6 3 3 2 3" xfId="32796"/>
    <cellStyle name="Normal 2 4 2 6 3 3 3" xfId="18932"/>
    <cellStyle name="Normal 2 4 2 6 3 3 3 2" xfId="43229"/>
    <cellStyle name="Normal 2 4 2 6 3 3 4" xfId="31027"/>
    <cellStyle name="Normal 2 4 2 6 3 4" xfId="8497"/>
    <cellStyle name="Normal 2 4 2 6 3 4 2" xfId="20699"/>
    <cellStyle name="Normal 2 4 2 6 3 4 2 2" xfId="44996"/>
    <cellStyle name="Normal 2 4 2 6 3 4 3" xfId="32794"/>
    <cellStyle name="Normal 2 4 2 6 3 5" xfId="15114"/>
    <cellStyle name="Normal 2 4 2 6 3 5 2" xfId="39411"/>
    <cellStyle name="Normal 2 4 2 6 3 6" xfId="27102"/>
    <cellStyle name="Normal 2 4 2 6 4" xfId="8489"/>
    <cellStyle name="Normal 2 4 2 6 4 2" xfId="20691"/>
    <cellStyle name="Normal 2 4 2 6 4 2 2" xfId="44988"/>
    <cellStyle name="Normal 2 4 2 6 4 3" xfId="32786"/>
    <cellStyle name="Normal 2 4 2 6 5" xfId="13942"/>
    <cellStyle name="Normal 2 4 2 6 5 2" xfId="25930"/>
    <cellStyle name="Normal 2 4 2 6 5 2 2" xfId="50227"/>
    <cellStyle name="Normal 2 4 2 6 5 3" xfId="38239"/>
    <cellStyle name="Normal 2 4 2 6 6" xfId="51886"/>
    <cellStyle name="Normal 2 4 2 6 7" xfId="52046"/>
    <cellStyle name="Normal 2 4 2 7" xfId="1386"/>
    <cellStyle name="Normal 2 4 2 8" xfId="1838"/>
    <cellStyle name="Normal 2 4 2 8 10" xfId="52584"/>
    <cellStyle name="Normal 2 4 2 8 11" xfId="2064"/>
    <cellStyle name="Normal 2 4 2 8 2" xfId="3230"/>
    <cellStyle name="Normal 2 4 2 8 2 2" xfId="5571"/>
    <cellStyle name="Normal 2 4 2 8 2 2 2" xfId="8502"/>
    <cellStyle name="Normal 2 4 2 8 2 2 2 2" xfId="20704"/>
    <cellStyle name="Normal 2 4 2 8 2 2 2 2 2" xfId="45001"/>
    <cellStyle name="Normal 2 4 2 8 2 2 2 3" xfId="32799"/>
    <cellStyle name="Normal 2 4 2 8 2 2 3" xfId="17773"/>
    <cellStyle name="Normal 2 4 2 8 2 2 3 2" xfId="42070"/>
    <cellStyle name="Normal 2 4 2 8 2 2 4" xfId="29868"/>
    <cellStyle name="Normal 2 4 2 8 2 3" xfId="7268"/>
    <cellStyle name="Normal 2 4 2 8 2 3 2" xfId="8503"/>
    <cellStyle name="Normal 2 4 2 8 2 3 2 2" xfId="20705"/>
    <cellStyle name="Normal 2 4 2 8 2 3 2 2 2" xfId="45002"/>
    <cellStyle name="Normal 2 4 2 8 2 3 2 3" xfId="32800"/>
    <cellStyle name="Normal 2 4 2 8 2 3 3" xfId="19470"/>
    <cellStyle name="Normal 2 4 2 8 2 3 3 2" xfId="43767"/>
    <cellStyle name="Normal 2 4 2 8 2 3 4" xfId="31565"/>
    <cellStyle name="Normal 2 4 2 8 2 4" xfId="8501"/>
    <cellStyle name="Normal 2 4 2 8 2 4 2" xfId="20703"/>
    <cellStyle name="Normal 2 4 2 8 2 4 2 2" xfId="45000"/>
    <cellStyle name="Normal 2 4 2 8 2 4 3" xfId="32798"/>
    <cellStyle name="Normal 2 4 2 8 2 5" xfId="15545"/>
    <cellStyle name="Normal 2 4 2 8 2 5 2" xfId="39842"/>
    <cellStyle name="Normal 2 4 2 8 2 6" xfId="27533"/>
    <cellStyle name="Normal 2 4 2 8 3" xfId="3762"/>
    <cellStyle name="Normal 2 4 2 8 3 2" xfId="8504"/>
    <cellStyle name="Normal 2 4 2 8 3 2 2" xfId="20706"/>
    <cellStyle name="Normal 2 4 2 8 3 2 2 2" xfId="45003"/>
    <cellStyle name="Normal 2 4 2 8 3 2 3" xfId="32801"/>
    <cellStyle name="Normal 2 4 2 8 3 3" xfId="16073"/>
    <cellStyle name="Normal 2 4 2 8 3 3 2" xfId="40370"/>
    <cellStyle name="Normal 2 4 2 8 3 4" xfId="28061"/>
    <cellStyle name="Normal 2 4 2 8 4" xfId="4402"/>
    <cellStyle name="Normal 2 4 2 8 4 2" xfId="8505"/>
    <cellStyle name="Normal 2 4 2 8 4 2 2" xfId="20707"/>
    <cellStyle name="Normal 2 4 2 8 4 2 2 2" xfId="45004"/>
    <cellStyle name="Normal 2 4 2 8 4 2 3" xfId="32802"/>
    <cellStyle name="Normal 2 4 2 8 4 3" xfId="16604"/>
    <cellStyle name="Normal 2 4 2 8 4 3 2" xfId="40901"/>
    <cellStyle name="Normal 2 4 2 8 4 4" xfId="28699"/>
    <cellStyle name="Normal 2 4 2 8 5" xfId="6099"/>
    <cellStyle name="Normal 2 4 2 8 5 2" xfId="8506"/>
    <cellStyle name="Normal 2 4 2 8 5 2 2" xfId="20708"/>
    <cellStyle name="Normal 2 4 2 8 5 2 2 2" xfId="45005"/>
    <cellStyle name="Normal 2 4 2 8 5 2 3" xfId="32803"/>
    <cellStyle name="Normal 2 4 2 8 5 3" xfId="18301"/>
    <cellStyle name="Normal 2 4 2 8 5 3 2" xfId="42598"/>
    <cellStyle name="Normal 2 4 2 8 5 4" xfId="30396"/>
    <cellStyle name="Normal 2 4 2 8 6" xfId="8500"/>
    <cellStyle name="Normal 2 4 2 8 6 2" xfId="20702"/>
    <cellStyle name="Normal 2 4 2 8 6 2 2" xfId="44999"/>
    <cellStyle name="Normal 2 4 2 8 6 3" xfId="32797"/>
    <cellStyle name="Normal 2 4 2 8 7" xfId="14376"/>
    <cellStyle name="Normal 2 4 2 8 7 2" xfId="38673"/>
    <cellStyle name="Normal 2 4 2 8 8" xfId="26364"/>
    <cellStyle name="Normal 2 4 2 8 9" xfId="50772"/>
    <cellStyle name="Normal 2 4 2 9" xfId="2592"/>
    <cellStyle name="Normal 2 4 2 9 2" xfId="5040"/>
    <cellStyle name="Normal 2 4 2 9 2 2" xfId="8508"/>
    <cellStyle name="Normal 2 4 2 9 2 2 2" xfId="20710"/>
    <cellStyle name="Normal 2 4 2 9 2 2 2 2" xfId="45007"/>
    <cellStyle name="Normal 2 4 2 9 2 2 3" xfId="32805"/>
    <cellStyle name="Normal 2 4 2 9 2 3" xfId="17242"/>
    <cellStyle name="Normal 2 4 2 9 2 3 2" xfId="41539"/>
    <cellStyle name="Normal 2 4 2 9 2 4" xfId="29337"/>
    <cellStyle name="Normal 2 4 2 9 3" xfId="6630"/>
    <cellStyle name="Normal 2 4 2 9 3 2" xfId="8509"/>
    <cellStyle name="Normal 2 4 2 9 3 2 2" xfId="20711"/>
    <cellStyle name="Normal 2 4 2 9 3 2 2 2" xfId="45008"/>
    <cellStyle name="Normal 2 4 2 9 3 2 3" xfId="32806"/>
    <cellStyle name="Normal 2 4 2 9 3 3" xfId="18832"/>
    <cellStyle name="Normal 2 4 2 9 3 3 2" xfId="43129"/>
    <cellStyle name="Normal 2 4 2 9 3 4" xfId="30927"/>
    <cellStyle name="Normal 2 4 2 9 4" xfId="8507"/>
    <cellStyle name="Normal 2 4 2 9 4 2" xfId="20709"/>
    <cellStyle name="Normal 2 4 2 9 4 2 2" xfId="45006"/>
    <cellStyle name="Normal 2 4 2 9 4 3" xfId="32804"/>
    <cellStyle name="Normal 2 4 2 9 5" xfId="15014"/>
    <cellStyle name="Normal 2 4 2 9 5 2" xfId="39311"/>
    <cellStyle name="Normal 2 4 2 9 6" xfId="27002"/>
    <cellStyle name="Normal 2 4 3" xfId="388"/>
    <cellStyle name="Normal 2 4 4" xfId="233"/>
    <cellStyle name="Normal 2 4 5" xfId="575"/>
    <cellStyle name="Normal 2 4 5 10" xfId="51843"/>
    <cellStyle name="Normal 2 4 5 11" xfId="51958"/>
    <cellStyle name="Normal 2 4 5 2" xfId="623"/>
    <cellStyle name="Normal 2 4 5 2 10" xfId="52006"/>
    <cellStyle name="Normal 2 4 5 2 2" xfId="818"/>
    <cellStyle name="Normal 2 4 5 2 2 2" xfId="1063"/>
    <cellStyle name="Normal 2 4 5 2 2 2 2" xfId="2556"/>
    <cellStyle name="Normal 2 4 5 2 2 2 2 10" xfId="53076"/>
    <cellStyle name="Normal 2 4 5 2 2 2 2 2" xfId="3722"/>
    <cellStyle name="Normal 2 4 5 2 2 2 2 2 2" xfId="6063"/>
    <cellStyle name="Normal 2 4 5 2 2 2 2 2 2 2" xfId="8516"/>
    <cellStyle name="Normal 2 4 5 2 2 2 2 2 2 2 2" xfId="20718"/>
    <cellStyle name="Normal 2 4 5 2 2 2 2 2 2 2 2 2" xfId="45015"/>
    <cellStyle name="Normal 2 4 5 2 2 2 2 2 2 2 3" xfId="32813"/>
    <cellStyle name="Normal 2 4 5 2 2 2 2 2 2 3" xfId="18265"/>
    <cellStyle name="Normal 2 4 5 2 2 2 2 2 2 3 2" xfId="42562"/>
    <cellStyle name="Normal 2 4 5 2 2 2 2 2 2 4" xfId="30360"/>
    <cellStyle name="Normal 2 4 5 2 2 2 2 2 3" xfId="7760"/>
    <cellStyle name="Normal 2 4 5 2 2 2 2 2 3 2" xfId="8517"/>
    <cellStyle name="Normal 2 4 5 2 2 2 2 2 3 2 2" xfId="20719"/>
    <cellStyle name="Normal 2 4 5 2 2 2 2 2 3 2 2 2" xfId="45016"/>
    <cellStyle name="Normal 2 4 5 2 2 2 2 2 3 2 3" xfId="32814"/>
    <cellStyle name="Normal 2 4 5 2 2 2 2 2 3 3" xfId="19962"/>
    <cellStyle name="Normal 2 4 5 2 2 2 2 2 3 3 2" xfId="44259"/>
    <cellStyle name="Normal 2 4 5 2 2 2 2 2 3 4" xfId="32057"/>
    <cellStyle name="Normal 2 4 5 2 2 2 2 2 4" xfId="8515"/>
    <cellStyle name="Normal 2 4 5 2 2 2 2 2 4 2" xfId="20717"/>
    <cellStyle name="Normal 2 4 5 2 2 2 2 2 4 2 2" xfId="45014"/>
    <cellStyle name="Normal 2 4 5 2 2 2 2 2 4 3" xfId="32812"/>
    <cellStyle name="Normal 2 4 5 2 2 2 2 2 5" xfId="16037"/>
    <cellStyle name="Normal 2 4 5 2 2 2 2 2 5 2" xfId="40334"/>
    <cellStyle name="Normal 2 4 5 2 2 2 2 2 6" xfId="28025"/>
    <cellStyle name="Normal 2 4 5 2 2 2 2 3" xfId="4254"/>
    <cellStyle name="Normal 2 4 5 2 2 2 2 3 2" xfId="8518"/>
    <cellStyle name="Normal 2 4 5 2 2 2 2 3 2 2" xfId="20720"/>
    <cellStyle name="Normal 2 4 5 2 2 2 2 3 2 2 2" xfId="45017"/>
    <cellStyle name="Normal 2 4 5 2 2 2 2 3 2 3" xfId="32815"/>
    <cellStyle name="Normal 2 4 5 2 2 2 2 3 3" xfId="16565"/>
    <cellStyle name="Normal 2 4 5 2 2 2 2 3 3 2" xfId="40862"/>
    <cellStyle name="Normal 2 4 5 2 2 2 2 3 4" xfId="28553"/>
    <cellStyle name="Normal 2 4 5 2 2 2 2 4" xfId="4894"/>
    <cellStyle name="Normal 2 4 5 2 2 2 2 4 2" xfId="8519"/>
    <cellStyle name="Normal 2 4 5 2 2 2 2 4 2 2" xfId="20721"/>
    <cellStyle name="Normal 2 4 5 2 2 2 2 4 2 2 2" xfId="45018"/>
    <cellStyle name="Normal 2 4 5 2 2 2 2 4 2 3" xfId="32816"/>
    <cellStyle name="Normal 2 4 5 2 2 2 2 4 3" xfId="17096"/>
    <cellStyle name="Normal 2 4 5 2 2 2 2 4 3 2" xfId="41393"/>
    <cellStyle name="Normal 2 4 5 2 2 2 2 4 4" xfId="29191"/>
    <cellStyle name="Normal 2 4 5 2 2 2 2 5" xfId="6591"/>
    <cellStyle name="Normal 2 4 5 2 2 2 2 5 2" xfId="8520"/>
    <cellStyle name="Normal 2 4 5 2 2 2 2 5 2 2" xfId="20722"/>
    <cellStyle name="Normal 2 4 5 2 2 2 2 5 2 2 2" xfId="45019"/>
    <cellStyle name="Normal 2 4 5 2 2 2 2 5 2 3" xfId="32817"/>
    <cellStyle name="Normal 2 4 5 2 2 2 2 5 3" xfId="18793"/>
    <cellStyle name="Normal 2 4 5 2 2 2 2 5 3 2" xfId="43090"/>
    <cellStyle name="Normal 2 4 5 2 2 2 2 5 4" xfId="30888"/>
    <cellStyle name="Normal 2 4 5 2 2 2 2 6" xfId="8514"/>
    <cellStyle name="Normal 2 4 5 2 2 2 2 6 2" xfId="20716"/>
    <cellStyle name="Normal 2 4 5 2 2 2 2 6 2 2" xfId="45013"/>
    <cellStyle name="Normal 2 4 5 2 2 2 2 6 3" xfId="32811"/>
    <cellStyle name="Normal 2 4 5 2 2 2 2 7" xfId="14868"/>
    <cellStyle name="Normal 2 4 5 2 2 2 2 7 2" xfId="39165"/>
    <cellStyle name="Normal 2 4 5 2 2 2 2 8" xfId="26856"/>
    <cellStyle name="Normal 2 4 5 2 2 2 2 9" xfId="51264"/>
    <cellStyle name="Normal 2 4 5 2 2 2 3" xfId="3084"/>
    <cellStyle name="Normal 2 4 5 2 2 2 3 2" xfId="5532"/>
    <cellStyle name="Normal 2 4 5 2 2 2 3 2 2" xfId="8522"/>
    <cellStyle name="Normal 2 4 5 2 2 2 3 2 2 2" xfId="20724"/>
    <cellStyle name="Normal 2 4 5 2 2 2 3 2 2 2 2" xfId="45021"/>
    <cellStyle name="Normal 2 4 5 2 2 2 3 2 2 3" xfId="32819"/>
    <cellStyle name="Normal 2 4 5 2 2 2 3 2 3" xfId="17734"/>
    <cellStyle name="Normal 2 4 5 2 2 2 3 2 3 2" xfId="42031"/>
    <cellStyle name="Normal 2 4 5 2 2 2 3 2 4" xfId="29829"/>
    <cellStyle name="Normal 2 4 5 2 2 2 3 3" xfId="7122"/>
    <cellStyle name="Normal 2 4 5 2 2 2 3 3 2" xfId="8523"/>
    <cellStyle name="Normal 2 4 5 2 2 2 3 3 2 2" xfId="20725"/>
    <cellStyle name="Normal 2 4 5 2 2 2 3 3 2 2 2" xfId="45022"/>
    <cellStyle name="Normal 2 4 5 2 2 2 3 3 2 3" xfId="32820"/>
    <cellStyle name="Normal 2 4 5 2 2 2 3 3 3" xfId="19324"/>
    <cellStyle name="Normal 2 4 5 2 2 2 3 3 3 2" xfId="43621"/>
    <cellStyle name="Normal 2 4 5 2 2 2 3 3 4" xfId="31419"/>
    <cellStyle name="Normal 2 4 5 2 2 2 3 4" xfId="8521"/>
    <cellStyle name="Normal 2 4 5 2 2 2 3 4 2" xfId="20723"/>
    <cellStyle name="Normal 2 4 5 2 2 2 3 4 2 2" xfId="45020"/>
    <cellStyle name="Normal 2 4 5 2 2 2 3 4 3" xfId="32818"/>
    <cellStyle name="Normal 2 4 5 2 2 2 3 5" xfId="15506"/>
    <cellStyle name="Normal 2 4 5 2 2 2 3 5 2" xfId="39803"/>
    <cellStyle name="Normal 2 4 5 2 2 2 3 6" xfId="27494"/>
    <cellStyle name="Normal 2 4 5 2 2 2 4" xfId="8513"/>
    <cellStyle name="Normal 2 4 5 2 2 2 4 2" xfId="20715"/>
    <cellStyle name="Normal 2 4 5 2 2 2 4 2 2" xfId="45012"/>
    <cellStyle name="Normal 2 4 5 2 2 2 4 3" xfId="32810"/>
    <cellStyle name="Normal 2 4 5 2 2 2 5" xfId="14334"/>
    <cellStyle name="Normal 2 4 5 2 2 2 5 2" xfId="26322"/>
    <cellStyle name="Normal 2 4 5 2 2 2 5 2 2" xfId="50619"/>
    <cellStyle name="Normal 2 4 5 2 2 2 5 3" xfId="38631"/>
    <cellStyle name="Normal 2 4 5 2 2 2 6" xfId="51761"/>
    <cellStyle name="Normal 2 4 5 2 2 2 7" xfId="52438"/>
    <cellStyle name="Normal 2 4 5 2 2 3" xfId="2316"/>
    <cellStyle name="Normal 2 4 5 2 2 3 10" xfId="52836"/>
    <cellStyle name="Normal 2 4 5 2 2 3 2" xfId="3482"/>
    <cellStyle name="Normal 2 4 5 2 2 3 2 2" xfId="5823"/>
    <cellStyle name="Normal 2 4 5 2 2 3 2 2 2" xfId="8526"/>
    <cellStyle name="Normal 2 4 5 2 2 3 2 2 2 2" xfId="20728"/>
    <cellStyle name="Normal 2 4 5 2 2 3 2 2 2 2 2" xfId="45025"/>
    <cellStyle name="Normal 2 4 5 2 2 3 2 2 2 3" xfId="32823"/>
    <cellStyle name="Normal 2 4 5 2 2 3 2 2 3" xfId="18025"/>
    <cellStyle name="Normal 2 4 5 2 2 3 2 2 3 2" xfId="42322"/>
    <cellStyle name="Normal 2 4 5 2 2 3 2 2 4" xfId="30120"/>
    <cellStyle name="Normal 2 4 5 2 2 3 2 3" xfId="7520"/>
    <cellStyle name="Normal 2 4 5 2 2 3 2 3 2" xfId="8527"/>
    <cellStyle name="Normal 2 4 5 2 2 3 2 3 2 2" xfId="20729"/>
    <cellStyle name="Normal 2 4 5 2 2 3 2 3 2 2 2" xfId="45026"/>
    <cellStyle name="Normal 2 4 5 2 2 3 2 3 2 3" xfId="32824"/>
    <cellStyle name="Normal 2 4 5 2 2 3 2 3 3" xfId="19722"/>
    <cellStyle name="Normal 2 4 5 2 2 3 2 3 3 2" xfId="44019"/>
    <cellStyle name="Normal 2 4 5 2 2 3 2 3 4" xfId="31817"/>
    <cellStyle name="Normal 2 4 5 2 2 3 2 4" xfId="8525"/>
    <cellStyle name="Normal 2 4 5 2 2 3 2 4 2" xfId="20727"/>
    <cellStyle name="Normal 2 4 5 2 2 3 2 4 2 2" xfId="45024"/>
    <cellStyle name="Normal 2 4 5 2 2 3 2 4 3" xfId="32822"/>
    <cellStyle name="Normal 2 4 5 2 2 3 2 5" xfId="15797"/>
    <cellStyle name="Normal 2 4 5 2 2 3 2 5 2" xfId="40094"/>
    <cellStyle name="Normal 2 4 5 2 2 3 2 6" xfId="27785"/>
    <cellStyle name="Normal 2 4 5 2 2 3 3" xfId="4014"/>
    <cellStyle name="Normal 2 4 5 2 2 3 3 2" xfId="8528"/>
    <cellStyle name="Normal 2 4 5 2 2 3 3 2 2" xfId="20730"/>
    <cellStyle name="Normal 2 4 5 2 2 3 3 2 2 2" xfId="45027"/>
    <cellStyle name="Normal 2 4 5 2 2 3 3 2 3" xfId="32825"/>
    <cellStyle name="Normal 2 4 5 2 2 3 3 3" xfId="16325"/>
    <cellStyle name="Normal 2 4 5 2 2 3 3 3 2" xfId="40622"/>
    <cellStyle name="Normal 2 4 5 2 2 3 3 4" xfId="28313"/>
    <cellStyle name="Normal 2 4 5 2 2 3 4" xfId="4654"/>
    <cellStyle name="Normal 2 4 5 2 2 3 4 2" xfId="8529"/>
    <cellStyle name="Normal 2 4 5 2 2 3 4 2 2" xfId="20731"/>
    <cellStyle name="Normal 2 4 5 2 2 3 4 2 2 2" xfId="45028"/>
    <cellStyle name="Normal 2 4 5 2 2 3 4 2 3" xfId="32826"/>
    <cellStyle name="Normal 2 4 5 2 2 3 4 3" xfId="16856"/>
    <cellStyle name="Normal 2 4 5 2 2 3 4 3 2" xfId="41153"/>
    <cellStyle name="Normal 2 4 5 2 2 3 4 4" xfId="28951"/>
    <cellStyle name="Normal 2 4 5 2 2 3 5" xfId="6351"/>
    <cellStyle name="Normal 2 4 5 2 2 3 5 2" xfId="8530"/>
    <cellStyle name="Normal 2 4 5 2 2 3 5 2 2" xfId="20732"/>
    <cellStyle name="Normal 2 4 5 2 2 3 5 2 2 2" xfId="45029"/>
    <cellStyle name="Normal 2 4 5 2 2 3 5 2 3" xfId="32827"/>
    <cellStyle name="Normal 2 4 5 2 2 3 5 3" xfId="18553"/>
    <cellStyle name="Normal 2 4 5 2 2 3 5 3 2" xfId="42850"/>
    <cellStyle name="Normal 2 4 5 2 2 3 5 4" xfId="30648"/>
    <cellStyle name="Normal 2 4 5 2 2 3 6" xfId="8524"/>
    <cellStyle name="Normal 2 4 5 2 2 3 6 2" xfId="20726"/>
    <cellStyle name="Normal 2 4 5 2 2 3 6 2 2" xfId="45023"/>
    <cellStyle name="Normal 2 4 5 2 2 3 6 3" xfId="32821"/>
    <cellStyle name="Normal 2 4 5 2 2 3 7" xfId="14628"/>
    <cellStyle name="Normal 2 4 5 2 2 3 7 2" xfId="38925"/>
    <cellStyle name="Normal 2 4 5 2 2 3 8" xfId="26616"/>
    <cellStyle name="Normal 2 4 5 2 2 3 9" xfId="51024"/>
    <cellStyle name="Normal 2 4 5 2 2 4" xfId="2844"/>
    <cellStyle name="Normal 2 4 5 2 2 4 2" xfId="5292"/>
    <cellStyle name="Normal 2 4 5 2 2 4 2 2" xfId="8532"/>
    <cellStyle name="Normal 2 4 5 2 2 4 2 2 2" xfId="20734"/>
    <cellStyle name="Normal 2 4 5 2 2 4 2 2 2 2" xfId="45031"/>
    <cellStyle name="Normal 2 4 5 2 2 4 2 2 3" xfId="32829"/>
    <cellStyle name="Normal 2 4 5 2 2 4 2 3" xfId="17494"/>
    <cellStyle name="Normal 2 4 5 2 2 4 2 3 2" xfId="41791"/>
    <cellStyle name="Normal 2 4 5 2 2 4 2 4" xfId="29589"/>
    <cellStyle name="Normal 2 4 5 2 2 4 3" xfId="6882"/>
    <cellStyle name="Normal 2 4 5 2 2 4 3 2" xfId="8533"/>
    <cellStyle name="Normal 2 4 5 2 2 4 3 2 2" xfId="20735"/>
    <cellStyle name="Normal 2 4 5 2 2 4 3 2 2 2" xfId="45032"/>
    <cellStyle name="Normal 2 4 5 2 2 4 3 2 3" xfId="32830"/>
    <cellStyle name="Normal 2 4 5 2 2 4 3 3" xfId="19084"/>
    <cellStyle name="Normal 2 4 5 2 2 4 3 3 2" xfId="43381"/>
    <cellStyle name="Normal 2 4 5 2 2 4 3 4" xfId="31179"/>
    <cellStyle name="Normal 2 4 5 2 2 4 4" xfId="8531"/>
    <cellStyle name="Normal 2 4 5 2 2 4 4 2" xfId="20733"/>
    <cellStyle name="Normal 2 4 5 2 2 4 4 2 2" xfId="45030"/>
    <cellStyle name="Normal 2 4 5 2 2 4 4 3" xfId="32828"/>
    <cellStyle name="Normal 2 4 5 2 2 4 5" xfId="15266"/>
    <cellStyle name="Normal 2 4 5 2 2 4 5 2" xfId="39563"/>
    <cellStyle name="Normal 2 4 5 2 2 4 6" xfId="27254"/>
    <cellStyle name="Normal 2 4 5 2 2 5" xfId="8512"/>
    <cellStyle name="Normal 2 4 5 2 2 5 2" xfId="20714"/>
    <cellStyle name="Normal 2 4 5 2 2 5 2 2" xfId="45011"/>
    <cellStyle name="Normal 2 4 5 2 2 5 3" xfId="32809"/>
    <cellStyle name="Normal 2 4 5 2 2 6" xfId="14094"/>
    <cellStyle name="Normal 2 4 5 2 2 6 2" xfId="26082"/>
    <cellStyle name="Normal 2 4 5 2 2 6 2 2" xfId="50379"/>
    <cellStyle name="Normal 2 4 5 2 2 6 3" xfId="38391"/>
    <cellStyle name="Normal 2 4 5 2 2 7" xfId="51579"/>
    <cellStyle name="Normal 2 4 5 2 2 8" xfId="52198"/>
    <cellStyle name="Normal 2 4 5 2 3" xfId="720"/>
    <cellStyle name="Normal 2 4 5 2 3 2" xfId="967"/>
    <cellStyle name="Normal 2 4 5 2 3 2 2" xfId="2460"/>
    <cellStyle name="Normal 2 4 5 2 3 2 2 10" xfId="52980"/>
    <cellStyle name="Normal 2 4 5 2 3 2 2 2" xfId="3626"/>
    <cellStyle name="Normal 2 4 5 2 3 2 2 2 2" xfId="5967"/>
    <cellStyle name="Normal 2 4 5 2 3 2 2 2 2 2" xfId="8538"/>
    <cellStyle name="Normal 2 4 5 2 3 2 2 2 2 2 2" xfId="20740"/>
    <cellStyle name="Normal 2 4 5 2 3 2 2 2 2 2 2 2" xfId="45037"/>
    <cellStyle name="Normal 2 4 5 2 3 2 2 2 2 2 3" xfId="32835"/>
    <cellStyle name="Normal 2 4 5 2 3 2 2 2 2 3" xfId="18169"/>
    <cellStyle name="Normal 2 4 5 2 3 2 2 2 2 3 2" xfId="42466"/>
    <cellStyle name="Normal 2 4 5 2 3 2 2 2 2 4" xfId="30264"/>
    <cellStyle name="Normal 2 4 5 2 3 2 2 2 3" xfId="7664"/>
    <cellStyle name="Normal 2 4 5 2 3 2 2 2 3 2" xfId="8539"/>
    <cellStyle name="Normal 2 4 5 2 3 2 2 2 3 2 2" xfId="20741"/>
    <cellStyle name="Normal 2 4 5 2 3 2 2 2 3 2 2 2" xfId="45038"/>
    <cellStyle name="Normal 2 4 5 2 3 2 2 2 3 2 3" xfId="32836"/>
    <cellStyle name="Normal 2 4 5 2 3 2 2 2 3 3" xfId="19866"/>
    <cellStyle name="Normal 2 4 5 2 3 2 2 2 3 3 2" xfId="44163"/>
    <cellStyle name="Normal 2 4 5 2 3 2 2 2 3 4" xfId="31961"/>
    <cellStyle name="Normal 2 4 5 2 3 2 2 2 4" xfId="8537"/>
    <cellStyle name="Normal 2 4 5 2 3 2 2 2 4 2" xfId="20739"/>
    <cellStyle name="Normal 2 4 5 2 3 2 2 2 4 2 2" xfId="45036"/>
    <cellStyle name="Normal 2 4 5 2 3 2 2 2 4 3" xfId="32834"/>
    <cellStyle name="Normal 2 4 5 2 3 2 2 2 5" xfId="15941"/>
    <cellStyle name="Normal 2 4 5 2 3 2 2 2 5 2" xfId="40238"/>
    <cellStyle name="Normal 2 4 5 2 3 2 2 2 6" xfId="27929"/>
    <cellStyle name="Normal 2 4 5 2 3 2 2 3" xfId="4158"/>
    <cellStyle name="Normal 2 4 5 2 3 2 2 3 2" xfId="8540"/>
    <cellStyle name="Normal 2 4 5 2 3 2 2 3 2 2" xfId="20742"/>
    <cellStyle name="Normal 2 4 5 2 3 2 2 3 2 2 2" xfId="45039"/>
    <cellStyle name="Normal 2 4 5 2 3 2 2 3 2 3" xfId="32837"/>
    <cellStyle name="Normal 2 4 5 2 3 2 2 3 3" xfId="16469"/>
    <cellStyle name="Normal 2 4 5 2 3 2 2 3 3 2" xfId="40766"/>
    <cellStyle name="Normal 2 4 5 2 3 2 2 3 4" xfId="28457"/>
    <cellStyle name="Normal 2 4 5 2 3 2 2 4" xfId="4798"/>
    <cellStyle name="Normal 2 4 5 2 3 2 2 4 2" xfId="8541"/>
    <cellStyle name="Normal 2 4 5 2 3 2 2 4 2 2" xfId="20743"/>
    <cellStyle name="Normal 2 4 5 2 3 2 2 4 2 2 2" xfId="45040"/>
    <cellStyle name="Normal 2 4 5 2 3 2 2 4 2 3" xfId="32838"/>
    <cellStyle name="Normal 2 4 5 2 3 2 2 4 3" xfId="17000"/>
    <cellStyle name="Normal 2 4 5 2 3 2 2 4 3 2" xfId="41297"/>
    <cellStyle name="Normal 2 4 5 2 3 2 2 4 4" xfId="29095"/>
    <cellStyle name="Normal 2 4 5 2 3 2 2 5" xfId="6495"/>
    <cellStyle name="Normal 2 4 5 2 3 2 2 5 2" xfId="8542"/>
    <cellStyle name="Normal 2 4 5 2 3 2 2 5 2 2" xfId="20744"/>
    <cellStyle name="Normal 2 4 5 2 3 2 2 5 2 2 2" xfId="45041"/>
    <cellStyle name="Normal 2 4 5 2 3 2 2 5 2 3" xfId="32839"/>
    <cellStyle name="Normal 2 4 5 2 3 2 2 5 3" xfId="18697"/>
    <cellStyle name="Normal 2 4 5 2 3 2 2 5 3 2" xfId="42994"/>
    <cellStyle name="Normal 2 4 5 2 3 2 2 5 4" xfId="30792"/>
    <cellStyle name="Normal 2 4 5 2 3 2 2 6" xfId="8536"/>
    <cellStyle name="Normal 2 4 5 2 3 2 2 6 2" xfId="20738"/>
    <cellStyle name="Normal 2 4 5 2 3 2 2 6 2 2" xfId="45035"/>
    <cellStyle name="Normal 2 4 5 2 3 2 2 6 3" xfId="32833"/>
    <cellStyle name="Normal 2 4 5 2 3 2 2 7" xfId="14772"/>
    <cellStyle name="Normal 2 4 5 2 3 2 2 7 2" xfId="39069"/>
    <cellStyle name="Normal 2 4 5 2 3 2 2 8" xfId="26760"/>
    <cellStyle name="Normal 2 4 5 2 3 2 2 9" xfId="51168"/>
    <cellStyle name="Normal 2 4 5 2 3 2 3" xfId="2988"/>
    <cellStyle name="Normal 2 4 5 2 3 2 3 2" xfId="5436"/>
    <cellStyle name="Normal 2 4 5 2 3 2 3 2 2" xfId="8544"/>
    <cellStyle name="Normal 2 4 5 2 3 2 3 2 2 2" xfId="20746"/>
    <cellStyle name="Normal 2 4 5 2 3 2 3 2 2 2 2" xfId="45043"/>
    <cellStyle name="Normal 2 4 5 2 3 2 3 2 2 3" xfId="32841"/>
    <cellStyle name="Normal 2 4 5 2 3 2 3 2 3" xfId="17638"/>
    <cellStyle name="Normal 2 4 5 2 3 2 3 2 3 2" xfId="41935"/>
    <cellStyle name="Normal 2 4 5 2 3 2 3 2 4" xfId="29733"/>
    <cellStyle name="Normal 2 4 5 2 3 2 3 3" xfId="7026"/>
    <cellStyle name="Normal 2 4 5 2 3 2 3 3 2" xfId="8545"/>
    <cellStyle name="Normal 2 4 5 2 3 2 3 3 2 2" xfId="20747"/>
    <cellStyle name="Normal 2 4 5 2 3 2 3 3 2 2 2" xfId="45044"/>
    <cellStyle name="Normal 2 4 5 2 3 2 3 3 2 3" xfId="32842"/>
    <cellStyle name="Normal 2 4 5 2 3 2 3 3 3" xfId="19228"/>
    <cellStyle name="Normal 2 4 5 2 3 2 3 3 3 2" xfId="43525"/>
    <cellStyle name="Normal 2 4 5 2 3 2 3 3 4" xfId="31323"/>
    <cellStyle name="Normal 2 4 5 2 3 2 3 4" xfId="8543"/>
    <cellStyle name="Normal 2 4 5 2 3 2 3 4 2" xfId="20745"/>
    <cellStyle name="Normal 2 4 5 2 3 2 3 4 2 2" xfId="45042"/>
    <cellStyle name="Normal 2 4 5 2 3 2 3 4 3" xfId="32840"/>
    <cellStyle name="Normal 2 4 5 2 3 2 3 5" xfId="15410"/>
    <cellStyle name="Normal 2 4 5 2 3 2 3 5 2" xfId="39707"/>
    <cellStyle name="Normal 2 4 5 2 3 2 3 6" xfId="27398"/>
    <cellStyle name="Normal 2 4 5 2 3 2 4" xfId="8535"/>
    <cellStyle name="Normal 2 4 5 2 3 2 4 2" xfId="20737"/>
    <cellStyle name="Normal 2 4 5 2 3 2 4 2 2" xfId="45034"/>
    <cellStyle name="Normal 2 4 5 2 3 2 4 3" xfId="32832"/>
    <cellStyle name="Normal 2 4 5 2 3 2 5" xfId="14238"/>
    <cellStyle name="Normal 2 4 5 2 3 2 5 2" xfId="26226"/>
    <cellStyle name="Normal 2 4 5 2 3 2 5 2 2" xfId="50523"/>
    <cellStyle name="Normal 2 4 5 2 3 2 5 3" xfId="38535"/>
    <cellStyle name="Normal 2 4 5 2 3 2 6" xfId="51896"/>
    <cellStyle name="Normal 2 4 5 2 3 2 7" xfId="52342"/>
    <cellStyle name="Normal 2 4 5 2 3 3" xfId="2220"/>
    <cellStyle name="Normal 2 4 5 2 3 3 10" xfId="52740"/>
    <cellStyle name="Normal 2 4 5 2 3 3 2" xfId="3386"/>
    <cellStyle name="Normal 2 4 5 2 3 3 2 2" xfId="5727"/>
    <cellStyle name="Normal 2 4 5 2 3 3 2 2 2" xfId="8548"/>
    <cellStyle name="Normal 2 4 5 2 3 3 2 2 2 2" xfId="20750"/>
    <cellStyle name="Normal 2 4 5 2 3 3 2 2 2 2 2" xfId="45047"/>
    <cellStyle name="Normal 2 4 5 2 3 3 2 2 2 3" xfId="32845"/>
    <cellStyle name="Normal 2 4 5 2 3 3 2 2 3" xfId="17929"/>
    <cellStyle name="Normal 2 4 5 2 3 3 2 2 3 2" xfId="42226"/>
    <cellStyle name="Normal 2 4 5 2 3 3 2 2 4" xfId="30024"/>
    <cellStyle name="Normal 2 4 5 2 3 3 2 3" xfId="7424"/>
    <cellStyle name="Normal 2 4 5 2 3 3 2 3 2" xfId="8549"/>
    <cellStyle name="Normal 2 4 5 2 3 3 2 3 2 2" xfId="20751"/>
    <cellStyle name="Normal 2 4 5 2 3 3 2 3 2 2 2" xfId="45048"/>
    <cellStyle name="Normal 2 4 5 2 3 3 2 3 2 3" xfId="32846"/>
    <cellStyle name="Normal 2 4 5 2 3 3 2 3 3" xfId="19626"/>
    <cellStyle name="Normal 2 4 5 2 3 3 2 3 3 2" xfId="43923"/>
    <cellStyle name="Normal 2 4 5 2 3 3 2 3 4" xfId="31721"/>
    <cellStyle name="Normal 2 4 5 2 3 3 2 4" xfId="8547"/>
    <cellStyle name="Normal 2 4 5 2 3 3 2 4 2" xfId="20749"/>
    <cellStyle name="Normal 2 4 5 2 3 3 2 4 2 2" xfId="45046"/>
    <cellStyle name="Normal 2 4 5 2 3 3 2 4 3" xfId="32844"/>
    <cellStyle name="Normal 2 4 5 2 3 3 2 5" xfId="15701"/>
    <cellStyle name="Normal 2 4 5 2 3 3 2 5 2" xfId="39998"/>
    <cellStyle name="Normal 2 4 5 2 3 3 2 6" xfId="27689"/>
    <cellStyle name="Normal 2 4 5 2 3 3 3" xfId="3918"/>
    <cellStyle name="Normal 2 4 5 2 3 3 3 2" xfId="8550"/>
    <cellStyle name="Normal 2 4 5 2 3 3 3 2 2" xfId="20752"/>
    <cellStyle name="Normal 2 4 5 2 3 3 3 2 2 2" xfId="45049"/>
    <cellStyle name="Normal 2 4 5 2 3 3 3 2 3" xfId="32847"/>
    <cellStyle name="Normal 2 4 5 2 3 3 3 3" xfId="16229"/>
    <cellStyle name="Normal 2 4 5 2 3 3 3 3 2" xfId="40526"/>
    <cellStyle name="Normal 2 4 5 2 3 3 3 4" xfId="28217"/>
    <cellStyle name="Normal 2 4 5 2 3 3 4" xfId="4558"/>
    <cellStyle name="Normal 2 4 5 2 3 3 4 2" xfId="8551"/>
    <cellStyle name="Normal 2 4 5 2 3 3 4 2 2" xfId="20753"/>
    <cellStyle name="Normal 2 4 5 2 3 3 4 2 2 2" xfId="45050"/>
    <cellStyle name="Normal 2 4 5 2 3 3 4 2 3" xfId="32848"/>
    <cellStyle name="Normal 2 4 5 2 3 3 4 3" xfId="16760"/>
    <cellStyle name="Normal 2 4 5 2 3 3 4 3 2" xfId="41057"/>
    <cellStyle name="Normal 2 4 5 2 3 3 4 4" xfId="28855"/>
    <cellStyle name="Normal 2 4 5 2 3 3 5" xfId="6255"/>
    <cellStyle name="Normal 2 4 5 2 3 3 5 2" xfId="8552"/>
    <cellStyle name="Normal 2 4 5 2 3 3 5 2 2" xfId="20754"/>
    <cellStyle name="Normal 2 4 5 2 3 3 5 2 2 2" xfId="45051"/>
    <cellStyle name="Normal 2 4 5 2 3 3 5 2 3" xfId="32849"/>
    <cellStyle name="Normal 2 4 5 2 3 3 5 3" xfId="18457"/>
    <cellStyle name="Normal 2 4 5 2 3 3 5 3 2" xfId="42754"/>
    <cellStyle name="Normal 2 4 5 2 3 3 5 4" xfId="30552"/>
    <cellStyle name="Normal 2 4 5 2 3 3 6" xfId="8546"/>
    <cellStyle name="Normal 2 4 5 2 3 3 6 2" xfId="20748"/>
    <cellStyle name="Normal 2 4 5 2 3 3 6 2 2" xfId="45045"/>
    <cellStyle name="Normal 2 4 5 2 3 3 6 3" xfId="32843"/>
    <cellStyle name="Normal 2 4 5 2 3 3 7" xfId="14532"/>
    <cellStyle name="Normal 2 4 5 2 3 3 7 2" xfId="38829"/>
    <cellStyle name="Normal 2 4 5 2 3 3 8" xfId="26520"/>
    <cellStyle name="Normal 2 4 5 2 3 3 9" xfId="50928"/>
    <cellStyle name="Normal 2 4 5 2 3 4" xfId="2748"/>
    <cellStyle name="Normal 2 4 5 2 3 4 2" xfId="5196"/>
    <cellStyle name="Normal 2 4 5 2 3 4 2 2" xfId="8554"/>
    <cellStyle name="Normal 2 4 5 2 3 4 2 2 2" xfId="20756"/>
    <cellStyle name="Normal 2 4 5 2 3 4 2 2 2 2" xfId="45053"/>
    <cellStyle name="Normal 2 4 5 2 3 4 2 2 3" xfId="32851"/>
    <cellStyle name="Normal 2 4 5 2 3 4 2 3" xfId="17398"/>
    <cellStyle name="Normal 2 4 5 2 3 4 2 3 2" xfId="41695"/>
    <cellStyle name="Normal 2 4 5 2 3 4 2 4" xfId="29493"/>
    <cellStyle name="Normal 2 4 5 2 3 4 3" xfId="6786"/>
    <cellStyle name="Normal 2 4 5 2 3 4 3 2" xfId="8555"/>
    <cellStyle name="Normal 2 4 5 2 3 4 3 2 2" xfId="20757"/>
    <cellStyle name="Normal 2 4 5 2 3 4 3 2 2 2" xfId="45054"/>
    <cellStyle name="Normal 2 4 5 2 3 4 3 2 3" xfId="32852"/>
    <cellStyle name="Normal 2 4 5 2 3 4 3 3" xfId="18988"/>
    <cellStyle name="Normal 2 4 5 2 3 4 3 3 2" xfId="43285"/>
    <cellStyle name="Normal 2 4 5 2 3 4 3 4" xfId="31083"/>
    <cellStyle name="Normal 2 4 5 2 3 4 4" xfId="8553"/>
    <cellStyle name="Normal 2 4 5 2 3 4 4 2" xfId="20755"/>
    <cellStyle name="Normal 2 4 5 2 3 4 4 2 2" xfId="45052"/>
    <cellStyle name="Normal 2 4 5 2 3 4 4 3" xfId="32850"/>
    <cellStyle name="Normal 2 4 5 2 3 4 5" xfId="15170"/>
    <cellStyle name="Normal 2 4 5 2 3 4 5 2" xfId="39467"/>
    <cellStyle name="Normal 2 4 5 2 3 4 6" xfId="27158"/>
    <cellStyle name="Normal 2 4 5 2 3 5" xfId="8534"/>
    <cellStyle name="Normal 2 4 5 2 3 5 2" xfId="20736"/>
    <cellStyle name="Normal 2 4 5 2 3 5 2 2" xfId="45033"/>
    <cellStyle name="Normal 2 4 5 2 3 5 3" xfId="32831"/>
    <cellStyle name="Normal 2 4 5 2 3 6" xfId="13998"/>
    <cellStyle name="Normal 2 4 5 2 3 6 2" xfId="25986"/>
    <cellStyle name="Normal 2 4 5 2 3 6 2 2" xfId="50283"/>
    <cellStyle name="Normal 2 4 5 2 3 6 3" xfId="38295"/>
    <cellStyle name="Normal 2 4 5 2 3 7" xfId="51553"/>
    <cellStyle name="Normal 2 4 5 2 3 8" xfId="52102"/>
    <cellStyle name="Normal 2 4 5 2 4" xfId="895"/>
    <cellStyle name="Normal 2 4 5 2 4 2" xfId="2388"/>
    <cellStyle name="Normal 2 4 5 2 4 2 10" xfId="52908"/>
    <cellStyle name="Normal 2 4 5 2 4 2 2" xfId="3554"/>
    <cellStyle name="Normal 2 4 5 2 4 2 2 2" xfId="5895"/>
    <cellStyle name="Normal 2 4 5 2 4 2 2 2 2" xfId="8559"/>
    <cellStyle name="Normal 2 4 5 2 4 2 2 2 2 2" xfId="20761"/>
    <cellStyle name="Normal 2 4 5 2 4 2 2 2 2 2 2" xfId="45058"/>
    <cellStyle name="Normal 2 4 5 2 4 2 2 2 2 3" xfId="32856"/>
    <cellStyle name="Normal 2 4 5 2 4 2 2 2 3" xfId="18097"/>
    <cellStyle name="Normal 2 4 5 2 4 2 2 2 3 2" xfId="42394"/>
    <cellStyle name="Normal 2 4 5 2 4 2 2 2 4" xfId="30192"/>
    <cellStyle name="Normal 2 4 5 2 4 2 2 3" xfId="7592"/>
    <cellStyle name="Normal 2 4 5 2 4 2 2 3 2" xfId="8560"/>
    <cellStyle name="Normal 2 4 5 2 4 2 2 3 2 2" xfId="20762"/>
    <cellStyle name="Normal 2 4 5 2 4 2 2 3 2 2 2" xfId="45059"/>
    <cellStyle name="Normal 2 4 5 2 4 2 2 3 2 3" xfId="32857"/>
    <cellStyle name="Normal 2 4 5 2 4 2 2 3 3" xfId="19794"/>
    <cellStyle name="Normal 2 4 5 2 4 2 2 3 3 2" xfId="44091"/>
    <cellStyle name="Normal 2 4 5 2 4 2 2 3 4" xfId="31889"/>
    <cellStyle name="Normal 2 4 5 2 4 2 2 4" xfId="8558"/>
    <cellStyle name="Normal 2 4 5 2 4 2 2 4 2" xfId="20760"/>
    <cellStyle name="Normal 2 4 5 2 4 2 2 4 2 2" xfId="45057"/>
    <cellStyle name="Normal 2 4 5 2 4 2 2 4 3" xfId="32855"/>
    <cellStyle name="Normal 2 4 5 2 4 2 2 5" xfId="15869"/>
    <cellStyle name="Normal 2 4 5 2 4 2 2 5 2" xfId="40166"/>
    <cellStyle name="Normal 2 4 5 2 4 2 2 6" xfId="27857"/>
    <cellStyle name="Normal 2 4 5 2 4 2 3" xfId="4086"/>
    <cellStyle name="Normal 2 4 5 2 4 2 3 2" xfId="8561"/>
    <cellStyle name="Normal 2 4 5 2 4 2 3 2 2" xfId="20763"/>
    <cellStyle name="Normal 2 4 5 2 4 2 3 2 2 2" xfId="45060"/>
    <cellStyle name="Normal 2 4 5 2 4 2 3 2 3" xfId="32858"/>
    <cellStyle name="Normal 2 4 5 2 4 2 3 3" xfId="16397"/>
    <cellStyle name="Normal 2 4 5 2 4 2 3 3 2" xfId="40694"/>
    <cellStyle name="Normal 2 4 5 2 4 2 3 4" xfId="28385"/>
    <cellStyle name="Normal 2 4 5 2 4 2 4" xfId="4726"/>
    <cellStyle name="Normal 2 4 5 2 4 2 4 2" xfId="8562"/>
    <cellStyle name="Normal 2 4 5 2 4 2 4 2 2" xfId="20764"/>
    <cellStyle name="Normal 2 4 5 2 4 2 4 2 2 2" xfId="45061"/>
    <cellStyle name="Normal 2 4 5 2 4 2 4 2 3" xfId="32859"/>
    <cellStyle name="Normal 2 4 5 2 4 2 4 3" xfId="16928"/>
    <cellStyle name="Normal 2 4 5 2 4 2 4 3 2" xfId="41225"/>
    <cellStyle name="Normal 2 4 5 2 4 2 4 4" xfId="29023"/>
    <cellStyle name="Normal 2 4 5 2 4 2 5" xfId="6423"/>
    <cellStyle name="Normal 2 4 5 2 4 2 5 2" xfId="8563"/>
    <cellStyle name="Normal 2 4 5 2 4 2 5 2 2" xfId="20765"/>
    <cellStyle name="Normal 2 4 5 2 4 2 5 2 2 2" xfId="45062"/>
    <cellStyle name="Normal 2 4 5 2 4 2 5 2 3" xfId="32860"/>
    <cellStyle name="Normal 2 4 5 2 4 2 5 3" xfId="18625"/>
    <cellStyle name="Normal 2 4 5 2 4 2 5 3 2" xfId="42922"/>
    <cellStyle name="Normal 2 4 5 2 4 2 5 4" xfId="30720"/>
    <cellStyle name="Normal 2 4 5 2 4 2 6" xfId="8557"/>
    <cellStyle name="Normal 2 4 5 2 4 2 6 2" xfId="20759"/>
    <cellStyle name="Normal 2 4 5 2 4 2 6 2 2" xfId="45056"/>
    <cellStyle name="Normal 2 4 5 2 4 2 6 3" xfId="32854"/>
    <cellStyle name="Normal 2 4 5 2 4 2 7" xfId="14700"/>
    <cellStyle name="Normal 2 4 5 2 4 2 7 2" xfId="38997"/>
    <cellStyle name="Normal 2 4 5 2 4 2 8" xfId="26688"/>
    <cellStyle name="Normal 2 4 5 2 4 2 9" xfId="51096"/>
    <cellStyle name="Normal 2 4 5 2 4 3" xfId="2916"/>
    <cellStyle name="Normal 2 4 5 2 4 3 2" xfId="5364"/>
    <cellStyle name="Normal 2 4 5 2 4 3 2 2" xfId="8565"/>
    <cellStyle name="Normal 2 4 5 2 4 3 2 2 2" xfId="20767"/>
    <cellStyle name="Normal 2 4 5 2 4 3 2 2 2 2" xfId="45064"/>
    <cellStyle name="Normal 2 4 5 2 4 3 2 2 3" xfId="32862"/>
    <cellStyle name="Normal 2 4 5 2 4 3 2 3" xfId="17566"/>
    <cellStyle name="Normal 2 4 5 2 4 3 2 3 2" xfId="41863"/>
    <cellStyle name="Normal 2 4 5 2 4 3 2 4" xfId="29661"/>
    <cellStyle name="Normal 2 4 5 2 4 3 3" xfId="6954"/>
    <cellStyle name="Normal 2 4 5 2 4 3 3 2" xfId="8566"/>
    <cellStyle name="Normal 2 4 5 2 4 3 3 2 2" xfId="20768"/>
    <cellStyle name="Normal 2 4 5 2 4 3 3 2 2 2" xfId="45065"/>
    <cellStyle name="Normal 2 4 5 2 4 3 3 2 3" xfId="32863"/>
    <cellStyle name="Normal 2 4 5 2 4 3 3 3" xfId="19156"/>
    <cellStyle name="Normal 2 4 5 2 4 3 3 3 2" xfId="43453"/>
    <cellStyle name="Normal 2 4 5 2 4 3 3 4" xfId="31251"/>
    <cellStyle name="Normal 2 4 5 2 4 3 4" xfId="8564"/>
    <cellStyle name="Normal 2 4 5 2 4 3 4 2" xfId="20766"/>
    <cellStyle name="Normal 2 4 5 2 4 3 4 2 2" xfId="45063"/>
    <cellStyle name="Normal 2 4 5 2 4 3 4 3" xfId="32861"/>
    <cellStyle name="Normal 2 4 5 2 4 3 5" xfId="15338"/>
    <cellStyle name="Normal 2 4 5 2 4 3 5 2" xfId="39635"/>
    <cellStyle name="Normal 2 4 5 2 4 3 6" xfId="27326"/>
    <cellStyle name="Normal 2 4 5 2 4 4" xfId="8556"/>
    <cellStyle name="Normal 2 4 5 2 4 4 2" xfId="20758"/>
    <cellStyle name="Normal 2 4 5 2 4 4 2 2" xfId="45055"/>
    <cellStyle name="Normal 2 4 5 2 4 4 3" xfId="32853"/>
    <cellStyle name="Normal 2 4 5 2 4 5" xfId="14166"/>
    <cellStyle name="Normal 2 4 5 2 4 5 2" xfId="26154"/>
    <cellStyle name="Normal 2 4 5 2 4 5 2 2" xfId="50451"/>
    <cellStyle name="Normal 2 4 5 2 4 5 3" xfId="38463"/>
    <cellStyle name="Normal 2 4 5 2 4 6" xfId="51785"/>
    <cellStyle name="Normal 2 4 5 2 4 7" xfId="52270"/>
    <cellStyle name="Normal 2 4 5 2 5" xfId="2124"/>
    <cellStyle name="Normal 2 4 5 2 5 10" xfId="52644"/>
    <cellStyle name="Normal 2 4 5 2 5 2" xfId="3290"/>
    <cellStyle name="Normal 2 4 5 2 5 2 2" xfId="5631"/>
    <cellStyle name="Normal 2 4 5 2 5 2 2 2" xfId="8569"/>
    <cellStyle name="Normal 2 4 5 2 5 2 2 2 2" xfId="20771"/>
    <cellStyle name="Normal 2 4 5 2 5 2 2 2 2 2" xfId="45068"/>
    <cellStyle name="Normal 2 4 5 2 5 2 2 2 3" xfId="32866"/>
    <cellStyle name="Normal 2 4 5 2 5 2 2 3" xfId="17833"/>
    <cellStyle name="Normal 2 4 5 2 5 2 2 3 2" xfId="42130"/>
    <cellStyle name="Normal 2 4 5 2 5 2 2 4" xfId="29928"/>
    <cellStyle name="Normal 2 4 5 2 5 2 3" xfId="7328"/>
    <cellStyle name="Normal 2 4 5 2 5 2 3 2" xfId="8570"/>
    <cellStyle name="Normal 2 4 5 2 5 2 3 2 2" xfId="20772"/>
    <cellStyle name="Normal 2 4 5 2 5 2 3 2 2 2" xfId="45069"/>
    <cellStyle name="Normal 2 4 5 2 5 2 3 2 3" xfId="32867"/>
    <cellStyle name="Normal 2 4 5 2 5 2 3 3" xfId="19530"/>
    <cellStyle name="Normal 2 4 5 2 5 2 3 3 2" xfId="43827"/>
    <cellStyle name="Normal 2 4 5 2 5 2 3 4" xfId="31625"/>
    <cellStyle name="Normal 2 4 5 2 5 2 4" xfId="8568"/>
    <cellStyle name="Normal 2 4 5 2 5 2 4 2" xfId="20770"/>
    <cellStyle name="Normal 2 4 5 2 5 2 4 2 2" xfId="45067"/>
    <cellStyle name="Normal 2 4 5 2 5 2 4 3" xfId="32865"/>
    <cellStyle name="Normal 2 4 5 2 5 2 5" xfId="15605"/>
    <cellStyle name="Normal 2 4 5 2 5 2 5 2" xfId="39902"/>
    <cellStyle name="Normal 2 4 5 2 5 2 6" xfId="27593"/>
    <cellStyle name="Normal 2 4 5 2 5 3" xfId="3822"/>
    <cellStyle name="Normal 2 4 5 2 5 3 2" xfId="8571"/>
    <cellStyle name="Normal 2 4 5 2 5 3 2 2" xfId="20773"/>
    <cellStyle name="Normal 2 4 5 2 5 3 2 2 2" xfId="45070"/>
    <cellStyle name="Normal 2 4 5 2 5 3 2 3" xfId="32868"/>
    <cellStyle name="Normal 2 4 5 2 5 3 3" xfId="16133"/>
    <cellStyle name="Normal 2 4 5 2 5 3 3 2" xfId="40430"/>
    <cellStyle name="Normal 2 4 5 2 5 3 4" xfId="28121"/>
    <cellStyle name="Normal 2 4 5 2 5 4" xfId="4462"/>
    <cellStyle name="Normal 2 4 5 2 5 4 2" xfId="8572"/>
    <cellStyle name="Normal 2 4 5 2 5 4 2 2" xfId="20774"/>
    <cellStyle name="Normal 2 4 5 2 5 4 2 2 2" xfId="45071"/>
    <cellStyle name="Normal 2 4 5 2 5 4 2 3" xfId="32869"/>
    <cellStyle name="Normal 2 4 5 2 5 4 3" xfId="16664"/>
    <cellStyle name="Normal 2 4 5 2 5 4 3 2" xfId="40961"/>
    <cellStyle name="Normal 2 4 5 2 5 4 4" xfId="28759"/>
    <cellStyle name="Normal 2 4 5 2 5 5" xfId="6159"/>
    <cellStyle name="Normal 2 4 5 2 5 5 2" xfId="8573"/>
    <cellStyle name="Normal 2 4 5 2 5 5 2 2" xfId="20775"/>
    <cellStyle name="Normal 2 4 5 2 5 5 2 2 2" xfId="45072"/>
    <cellStyle name="Normal 2 4 5 2 5 5 2 3" xfId="32870"/>
    <cellStyle name="Normal 2 4 5 2 5 5 3" xfId="18361"/>
    <cellStyle name="Normal 2 4 5 2 5 5 3 2" xfId="42658"/>
    <cellStyle name="Normal 2 4 5 2 5 5 4" xfId="30456"/>
    <cellStyle name="Normal 2 4 5 2 5 6" xfId="8567"/>
    <cellStyle name="Normal 2 4 5 2 5 6 2" xfId="20769"/>
    <cellStyle name="Normal 2 4 5 2 5 6 2 2" xfId="45066"/>
    <cellStyle name="Normal 2 4 5 2 5 6 3" xfId="32864"/>
    <cellStyle name="Normal 2 4 5 2 5 7" xfId="14436"/>
    <cellStyle name="Normal 2 4 5 2 5 7 2" xfId="38733"/>
    <cellStyle name="Normal 2 4 5 2 5 8" xfId="26424"/>
    <cellStyle name="Normal 2 4 5 2 5 9" xfId="50832"/>
    <cellStyle name="Normal 2 4 5 2 6" xfId="2652"/>
    <cellStyle name="Normal 2 4 5 2 6 2" xfId="5100"/>
    <cellStyle name="Normal 2 4 5 2 6 2 2" xfId="8575"/>
    <cellStyle name="Normal 2 4 5 2 6 2 2 2" xfId="20777"/>
    <cellStyle name="Normal 2 4 5 2 6 2 2 2 2" xfId="45074"/>
    <cellStyle name="Normal 2 4 5 2 6 2 2 3" xfId="32872"/>
    <cellStyle name="Normal 2 4 5 2 6 2 3" xfId="17302"/>
    <cellStyle name="Normal 2 4 5 2 6 2 3 2" xfId="41599"/>
    <cellStyle name="Normal 2 4 5 2 6 2 4" xfId="29397"/>
    <cellStyle name="Normal 2 4 5 2 6 3" xfId="6690"/>
    <cellStyle name="Normal 2 4 5 2 6 3 2" xfId="8576"/>
    <cellStyle name="Normal 2 4 5 2 6 3 2 2" xfId="20778"/>
    <cellStyle name="Normal 2 4 5 2 6 3 2 2 2" xfId="45075"/>
    <cellStyle name="Normal 2 4 5 2 6 3 2 3" xfId="32873"/>
    <cellStyle name="Normal 2 4 5 2 6 3 3" xfId="18892"/>
    <cellStyle name="Normal 2 4 5 2 6 3 3 2" xfId="43189"/>
    <cellStyle name="Normal 2 4 5 2 6 3 4" xfId="30987"/>
    <cellStyle name="Normal 2 4 5 2 6 4" xfId="8574"/>
    <cellStyle name="Normal 2 4 5 2 6 4 2" xfId="20776"/>
    <cellStyle name="Normal 2 4 5 2 6 4 2 2" xfId="45073"/>
    <cellStyle name="Normal 2 4 5 2 6 4 3" xfId="32871"/>
    <cellStyle name="Normal 2 4 5 2 6 5" xfId="15074"/>
    <cellStyle name="Normal 2 4 5 2 6 5 2" xfId="39371"/>
    <cellStyle name="Normal 2 4 5 2 6 6" xfId="27062"/>
    <cellStyle name="Normal 2 4 5 2 7" xfId="8511"/>
    <cellStyle name="Normal 2 4 5 2 7 2" xfId="20713"/>
    <cellStyle name="Normal 2 4 5 2 7 2 2" xfId="45010"/>
    <cellStyle name="Normal 2 4 5 2 7 3" xfId="32808"/>
    <cellStyle name="Normal 2 4 5 2 8" xfId="13902"/>
    <cellStyle name="Normal 2 4 5 2 8 2" xfId="25890"/>
    <cellStyle name="Normal 2 4 5 2 8 2 2" xfId="50187"/>
    <cellStyle name="Normal 2 4 5 2 8 3" xfId="38199"/>
    <cellStyle name="Normal 2 4 5 2 9" xfId="51430"/>
    <cellStyle name="Normal 2 4 5 3" xfId="770"/>
    <cellStyle name="Normal 2 4 5 3 2" xfId="1015"/>
    <cellStyle name="Normal 2 4 5 3 2 2" xfId="2508"/>
    <cellStyle name="Normal 2 4 5 3 2 2 10" xfId="53028"/>
    <cellStyle name="Normal 2 4 5 3 2 2 2" xfId="3674"/>
    <cellStyle name="Normal 2 4 5 3 2 2 2 2" xfId="6015"/>
    <cellStyle name="Normal 2 4 5 3 2 2 2 2 2" xfId="8581"/>
    <cellStyle name="Normal 2 4 5 3 2 2 2 2 2 2" xfId="20783"/>
    <cellStyle name="Normal 2 4 5 3 2 2 2 2 2 2 2" xfId="45080"/>
    <cellStyle name="Normal 2 4 5 3 2 2 2 2 2 3" xfId="32878"/>
    <cellStyle name="Normal 2 4 5 3 2 2 2 2 3" xfId="18217"/>
    <cellStyle name="Normal 2 4 5 3 2 2 2 2 3 2" xfId="42514"/>
    <cellStyle name="Normal 2 4 5 3 2 2 2 2 4" xfId="30312"/>
    <cellStyle name="Normal 2 4 5 3 2 2 2 3" xfId="7712"/>
    <cellStyle name="Normal 2 4 5 3 2 2 2 3 2" xfId="8582"/>
    <cellStyle name="Normal 2 4 5 3 2 2 2 3 2 2" xfId="20784"/>
    <cellStyle name="Normal 2 4 5 3 2 2 2 3 2 2 2" xfId="45081"/>
    <cellStyle name="Normal 2 4 5 3 2 2 2 3 2 3" xfId="32879"/>
    <cellStyle name="Normal 2 4 5 3 2 2 2 3 3" xfId="19914"/>
    <cellStyle name="Normal 2 4 5 3 2 2 2 3 3 2" xfId="44211"/>
    <cellStyle name="Normal 2 4 5 3 2 2 2 3 4" xfId="32009"/>
    <cellStyle name="Normal 2 4 5 3 2 2 2 4" xfId="8580"/>
    <cellStyle name="Normal 2 4 5 3 2 2 2 4 2" xfId="20782"/>
    <cellStyle name="Normal 2 4 5 3 2 2 2 4 2 2" xfId="45079"/>
    <cellStyle name="Normal 2 4 5 3 2 2 2 4 3" xfId="32877"/>
    <cellStyle name="Normal 2 4 5 3 2 2 2 5" xfId="15989"/>
    <cellStyle name="Normal 2 4 5 3 2 2 2 5 2" xfId="40286"/>
    <cellStyle name="Normal 2 4 5 3 2 2 2 6" xfId="27977"/>
    <cellStyle name="Normal 2 4 5 3 2 2 3" xfId="4206"/>
    <cellStyle name="Normal 2 4 5 3 2 2 3 2" xfId="8583"/>
    <cellStyle name="Normal 2 4 5 3 2 2 3 2 2" xfId="20785"/>
    <cellStyle name="Normal 2 4 5 3 2 2 3 2 2 2" xfId="45082"/>
    <cellStyle name="Normal 2 4 5 3 2 2 3 2 3" xfId="32880"/>
    <cellStyle name="Normal 2 4 5 3 2 2 3 3" xfId="16517"/>
    <cellStyle name="Normal 2 4 5 3 2 2 3 3 2" xfId="40814"/>
    <cellStyle name="Normal 2 4 5 3 2 2 3 4" xfId="28505"/>
    <cellStyle name="Normal 2 4 5 3 2 2 4" xfId="4846"/>
    <cellStyle name="Normal 2 4 5 3 2 2 4 2" xfId="8584"/>
    <cellStyle name="Normal 2 4 5 3 2 2 4 2 2" xfId="20786"/>
    <cellStyle name="Normal 2 4 5 3 2 2 4 2 2 2" xfId="45083"/>
    <cellStyle name="Normal 2 4 5 3 2 2 4 2 3" xfId="32881"/>
    <cellStyle name="Normal 2 4 5 3 2 2 4 3" xfId="17048"/>
    <cellStyle name="Normal 2 4 5 3 2 2 4 3 2" xfId="41345"/>
    <cellStyle name="Normal 2 4 5 3 2 2 4 4" xfId="29143"/>
    <cellStyle name="Normal 2 4 5 3 2 2 5" xfId="6543"/>
    <cellStyle name="Normal 2 4 5 3 2 2 5 2" xfId="8585"/>
    <cellStyle name="Normal 2 4 5 3 2 2 5 2 2" xfId="20787"/>
    <cellStyle name="Normal 2 4 5 3 2 2 5 2 2 2" xfId="45084"/>
    <cellStyle name="Normal 2 4 5 3 2 2 5 2 3" xfId="32882"/>
    <cellStyle name="Normal 2 4 5 3 2 2 5 3" xfId="18745"/>
    <cellStyle name="Normal 2 4 5 3 2 2 5 3 2" xfId="43042"/>
    <cellStyle name="Normal 2 4 5 3 2 2 5 4" xfId="30840"/>
    <cellStyle name="Normal 2 4 5 3 2 2 6" xfId="8579"/>
    <cellStyle name="Normal 2 4 5 3 2 2 6 2" xfId="20781"/>
    <cellStyle name="Normal 2 4 5 3 2 2 6 2 2" xfId="45078"/>
    <cellStyle name="Normal 2 4 5 3 2 2 6 3" xfId="32876"/>
    <cellStyle name="Normal 2 4 5 3 2 2 7" xfId="14820"/>
    <cellStyle name="Normal 2 4 5 3 2 2 7 2" xfId="39117"/>
    <cellStyle name="Normal 2 4 5 3 2 2 8" xfId="26808"/>
    <cellStyle name="Normal 2 4 5 3 2 2 9" xfId="51216"/>
    <cellStyle name="Normal 2 4 5 3 2 3" xfId="3036"/>
    <cellStyle name="Normal 2 4 5 3 2 3 2" xfId="5484"/>
    <cellStyle name="Normal 2 4 5 3 2 3 2 2" xfId="8587"/>
    <cellStyle name="Normal 2 4 5 3 2 3 2 2 2" xfId="20789"/>
    <cellStyle name="Normal 2 4 5 3 2 3 2 2 2 2" xfId="45086"/>
    <cellStyle name="Normal 2 4 5 3 2 3 2 2 3" xfId="32884"/>
    <cellStyle name="Normal 2 4 5 3 2 3 2 3" xfId="17686"/>
    <cellStyle name="Normal 2 4 5 3 2 3 2 3 2" xfId="41983"/>
    <cellStyle name="Normal 2 4 5 3 2 3 2 4" xfId="29781"/>
    <cellStyle name="Normal 2 4 5 3 2 3 3" xfId="7074"/>
    <cellStyle name="Normal 2 4 5 3 2 3 3 2" xfId="8588"/>
    <cellStyle name="Normal 2 4 5 3 2 3 3 2 2" xfId="20790"/>
    <cellStyle name="Normal 2 4 5 3 2 3 3 2 2 2" xfId="45087"/>
    <cellStyle name="Normal 2 4 5 3 2 3 3 2 3" xfId="32885"/>
    <cellStyle name="Normal 2 4 5 3 2 3 3 3" xfId="19276"/>
    <cellStyle name="Normal 2 4 5 3 2 3 3 3 2" xfId="43573"/>
    <cellStyle name="Normal 2 4 5 3 2 3 3 4" xfId="31371"/>
    <cellStyle name="Normal 2 4 5 3 2 3 4" xfId="8586"/>
    <cellStyle name="Normal 2 4 5 3 2 3 4 2" xfId="20788"/>
    <cellStyle name="Normal 2 4 5 3 2 3 4 2 2" xfId="45085"/>
    <cellStyle name="Normal 2 4 5 3 2 3 4 3" xfId="32883"/>
    <cellStyle name="Normal 2 4 5 3 2 3 5" xfId="15458"/>
    <cellStyle name="Normal 2 4 5 3 2 3 5 2" xfId="39755"/>
    <cellStyle name="Normal 2 4 5 3 2 3 6" xfId="27446"/>
    <cellStyle name="Normal 2 4 5 3 2 4" xfId="8578"/>
    <cellStyle name="Normal 2 4 5 3 2 4 2" xfId="20780"/>
    <cellStyle name="Normal 2 4 5 3 2 4 2 2" xfId="45077"/>
    <cellStyle name="Normal 2 4 5 3 2 4 3" xfId="32875"/>
    <cellStyle name="Normal 2 4 5 3 2 5" xfId="14286"/>
    <cellStyle name="Normal 2 4 5 3 2 5 2" xfId="26274"/>
    <cellStyle name="Normal 2 4 5 3 2 5 2 2" xfId="50571"/>
    <cellStyle name="Normal 2 4 5 3 2 5 3" xfId="38583"/>
    <cellStyle name="Normal 2 4 5 3 2 6" xfId="51571"/>
    <cellStyle name="Normal 2 4 5 3 2 7" xfId="52390"/>
    <cellStyle name="Normal 2 4 5 3 3" xfId="2268"/>
    <cellStyle name="Normal 2 4 5 3 3 10" xfId="52788"/>
    <cellStyle name="Normal 2 4 5 3 3 2" xfId="3434"/>
    <cellStyle name="Normal 2 4 5 3 3 2 2" xfId="5775"/>
    <cellStyle name="Normal 2 4 5 3 3 2 2 2" xfId="8591"/>
    <cellStyle name="Normal 2 4 5 3 3 2 2 2 2" xfId="20793"/>
    <cellStyle name="Normal 2 4 5 3 3 2 2 2 2 2" xfId="45090"/>
    <cellStyle name="Normal 2 4 5 3 3 2 2 2 3" xfId="32888"/>
    <cellStyle name="Normal 2 4 5 3 3 2 2 3" xfId="17977"/>
    <cellStyle name="Normal 2 4 5 3 3 2 2 3 2" xfId="42274"/>
    <cellStyle name="Normal 2 4 5 3 3 2 2 4" xfId="30072"/>
    <cellStyle name="Normal 2 4 5 3 3 2 3" xfId="7472"/>
    <cellStyle name="Normal 2 4 5 3 3 2 3 2" xfId="8592"/>
    <cellStyle name="Normal 2 4 5 3 3 2 3 2 2" xfId="20794"/>
    <cellStyle name="Normal 2 4 5 3 3 2 3 2 2 2" xfId="45091"/>
    <cellStyle name="Normal 2 4 5 3 3 2 3 2 3" xfId="32889"/>
    <cellStyle name="Normal 2 4 5 3 3 2 3 3" xfId="19674"/>
    <cellStyle name="Normal 2 4 5 3 3 2 3 3 2" xfId="43971"/>
    <cellStyle name="Normal 2 4 5 3 3 2 3 4" xfId="31769"/>
    <cellStyle name="Normal 2 4 5 3 3 2 4" xfId="8590"/>
    <cellStyle name="Normal 2 4 5 3 3 2 4 2" xfId="20792"/>
    <cellStyle name="Normal 2 4 5 3 3 2 4 2 2" xfId="45089"/>
    <cellStyle name="Normal 2 4 5 3 3 2 4 3" xfId="32887"/>
    <cellStyle name="Normal 2 4 5 3 3 2 5" xfId="15749"/>
    <cellStyle name="Normal 2 4 5 3 3 2 5 2" xfId="40046"/>
    <cellStyle name="Normal 2 4 5 3 3 2 6" xfId="27737"/>
    <cellStyle name="Normal 2 4 5 3 3 3" xfId="3966"/>
    <cellStyle name="Normal 2 4 5 3 3 3 2" xfId="8593"/>
    <cellStyle name="Normal 2 4 5 3 3 3 2 2" xfId="20795"/>
    <cellStyle name="Normal 2 4 5 3 3 3 2 2 2" xfId="45092"/>
    <cellStyle name="Normal 2 4 5 3 3 3 2 3" xfId="32890"/>
    <cellStyle name="Normal 2 4 5 3 3 3 3" xfId="16277"/>
    <cellStyle name="Normal 2 4 5 3 3 3 3 2" xfId="40574"/>
    <cellStyle name="Normal 2 4 5 3 3 3 4" xfId="28265"/>
    <cellStyle name="Normal 2 4 5 3 3 4" xfId="4606"/>
    <cellStyle name="Normal 2 4 5 3 3 4 2" xfId="8594"/>
    <cellStyle name="Normal 2 4 5 3 3 4 2 2" xfId="20796"/>
    <cellStyle name="Normal 2 4 5 3 3 4 2 2 2" xfId="45093"/>
    <cellStyle name="Normal 2 4 5 3 3 4 2 3" xfId="32891"/>
    <cellStyle name="Normal 2 4 5 3 3 4 3" xfId="16808"/>
    <cellStyle name="Normal 2 4 5 3 3 4 3 2" xfId="41105"/>
    <cellStyle name="Normal 2 4 5 3 3 4 4" xfId="28903"/>
    <cellStyle name="Normal 2 4 5 3 3 5" xfId="6303"/>
    <cellStyle name="Normal 2 4 5 3 3 5 2" xfId="8595"/>
    <cellStyle name="Normal 2 4 5 3 3 5 2 2" xfId="20797"/>
    <cellStyle name="Normal 2 4 5 3 3 5 2 2 2" xfId="45094"/>
    <cellStyle name="Normal 2 4 5 3 3 5 2 3" xfId="32892"/>
    <cellStyle name="Normal 2 4 5 3 3 5 3" xfId="18505"/>
    <cellStyle name="Normal 2 4 5 3 3 5 3 2" xfId="42802"/>
    <cellStyle name="Normal 2 4 5 3 3 5 4" xfId="30600"/>
    <cellStyle name="Normal 2 4 5 3 3 6" xfId="8589"/>
    <cellStyle name="Normal 2 4 5 3 3 6 2" xfId="20791"/>
    <cellStyle name="Normal 2 4 5 3 3 6 2 2" xfId="45088"/>
    <cellStyle name="Normal 2 4 5 3 3 6 3" xfId="32886"/>
    <cellStyle name="Normal 2 4 5 3 3 7" xfId="14580"/>
    <cellStyle name="Normal 2 4 5 3 3 7 2" xfId="38877"/>
    <cellStyle name="Normal 2 4 5 3 3 8" xfId="26568"/>
    <cellStyle name="Normal 2 4 5 3 3 9" xfId="50976"/>
    <cellStyle name="Normal 2 4 5 3 4" xfId="2796"/>
    <cellStyle name="Normal 2 4 5 3 4 2" xfId="5244"/>
    <cellStyle name="Normal 2 4 5 3 4 2 2" xfId="8597"/>
    <cellStyle name="Normal 2 4 5 3 4 2 2 2" xfId="20799"/>
    <cellStyle name="Normal 2 4 5 3 4 2 2 2 2" xfId="45096"/>
    <cellStyle name="Normal 2 4 5 3 4 2 2 3" xfId="32894"/>
    <cellStyle name="Normal 2 4 5 3 4 2 3" xfId="17446"/>
    <cellStyle name="Normal 2 4 5 3 4 2 3 2" xfId="41743"/>
    <cellStyle name="Normal 2 4 5 3 4 2 4" xfId="29541"/>
    <cellStyle name="Normal 2 4 5 3 4 3" xfId="6834"/>
    <cellStyle name="Normal 2 4 5 3 4 3 2" xfId="8598"/>
    <cellStyle name="Normal 2 4 5 3 4 3 2 2" xfId="20800"/>
    <cellStyle name="Normal 2 4 5 3 4 3 2 2 2" xfId="45097"/>
    <cellStyle name="Normal 2 4 5 3 4 3 2 3" xfId="32895"/>
    <cellStyle name="Normal 2 4 5 3 4 3 3" xfId="19036"/>
    <cellStyle name="Normal 2 4 5 3 4 3 3 2" xfId="43333"/>
    <cellStyle name="Normal 2 4 5 3 4 3 4" xfId="31131"/>
    <cellStyle name="Normal 2 4 5 3 4 4" xfId="8596"/>
    <cellStyle name="Normal 2 4 5 3 4 4 2" xfId="20798"/>
    <cellStyle name="Normal 2 4 5 3 4 4 2 2" xfId="45095"/>
    <cellStyle name="Normal 2 4 5 3 4 4 3" xfId="32893"/>
    <cellStyle name="Normal 2 4 5 3 4 5" xfId="15218"/>
    <cellStyle name="Normal 2 4 5 3 4 5 2" xfId="39515"/>
    <cellStyle name="Normal 2 4 5 3 4 6" xfId="27206"/>
    <cellStyle name="Normal 2 4 5 3 5" xfId="8577"/>
    <cellStyle name="Normal 2 4 5 3 5 2" xfId="20779"/>
    <cellStyle name="Normal 2 4 5 3 5 2 2" xfId="45076"/>
    <cellStyle name="Normal 2 4 5 3 5 3" xfId="32874"/>
    <cellStyle name="Normal 2 4 5 3 6" xfId="14046"/>
    <cellStyle name="Normal 2 4 5 3 6 2" xfId="26034"/>
    <cellStyle name="Normal 2 4 5 3 6 2 2" xfId="50331"/>
    <cellStyle name="Normal 2 4 5 3 6 3" xfId="38343"/>
    <cellStyle name="Normal 2 4 5 3 7" xfId="51909"/>
    <cellStyle name="Normal 2 4 5 3 8" xfId="52150"/>
    <cellStyle name="Normal 2 4 5 4" xfId="672"/>
    <cellStyle name="Normal 2 4 5 4 2" xfId="919"/>
    <cellStyle name="Normal 2 4 5 4 2 2" xfId="2412"/>
    <cellStyle name="Normal 2 4 5 4 2 2 10" xfId="52932"/>
    <cellStyle name="Normal 2 4 5 4 2 2 2" xfId="3578"/>
    <cellStyle name="Normal 2 4 5 4 2 2 2 2" xfId="5919"/>
    <cellStyle name="Normal 2 4 5 4 2 2 2 2 2" xfId="8603"/>
    <cellStyle name="Normal 2 4 5 4 2 2 2 2 2 2" xfId="20805"/>
    <cellStyle name="Normal 2 4 5 4 2 2 2 2 2 2 2" xfId="45102"/>
    <cellStyle name="Normal 2 4 5 4 2 2 2 2 2 3" xfId="32900"/>
    <cellStyle name="Normal 2 4 5 4 2 2 2 2 3" xfId="18121"/>
    <cellStyle name="Normal 2 4 5 4 2 2 2 2 3 2" xfId="42418"/>
    <cellStyle name="Normal 2 4 5 4 2 2 2 2 4" xfId="30216"/>
    <cellStyle name="Normal 2 4 5 4 2 2 2 3" xfId="7616"/>
    <cellStyle name="Normal 2 4 5 4 2 2 2 3 2" xfId="8604"/>
    <cellStyle name="Normal 2 4 5 4 2 2 2 3 2 2" xfId="20806"/>
    <cellStyle name="Normal 2 4 5 4 2 2 2 3 2 2 2" xfId="45103"/>
    <cellStyle name="Normal 2 4 5 4 2 2 2 3 2 3" xfId="32901"/>
    <cellStyle name="Normal 2 4 5 4 2 2 2 3 3" xfId="19818"/>
    <cellStyle name="Normal 2 4 5 4 2 2 2 3 3 2" xfId="44115"/>
    <cellStyle name="Normal 2 4 5 4 2 2 2 3 4" xfId="31913"/>
    <cellStyle name="Normal 2 4 5 4 2 2 2 4" xfId="8602"/>
    <cellStyle name="Normal 2 4 5 4 2 2 2 4 2" xfId="20804"/>
    <cellStyle name="Normal 2 4 5 4 2 2 2 4 2 2" xfId="45101"/>
    <cellStyle name="Normal 2 4 5 4 2 2 2 4 3" xfId="32899"/>
    <cellStyle name="Normal 2 4 5 4 2 2 2 5" xfId="15893"/>
    <cellStyle name="Normal 2 4 5 4 2 2 2 5 2" xfId="40190"/>
    <cellStyle name="Normal 2 4 5 4 2 2 2 6" xfId="27881"/>
    <cellStyle name="Normal 2 4 5 4 2 2 3" xfId="4110"/>
    <cellStyle name="Normal 2 4 5 4 2 2 3 2" xfId="8605"/>
    <cellStyle name="Normal 2 4 5 4 2 2 3 2 2" xfId="20807"/>
    <cellStyle name="Normal 2 4 5 4 2 2 3 2 2 2" xfId="45104"/>
    <cellStyle name="Normal 2 4 5 4 2 2 3 2 3" xfId="32902"/>
    <cellStyle name="Normal 2 4 5 4 2 2 3 3" xfId="16421"/>
    <cellStyle name="Normal 2 4 5 4 2 2 3 3 2" xfId="40718"/>
    <cellStyle name="Normal 2 4 5 4 2 2 3 4" xfId="28409"/>
    <cellStyle name="Normal 2 4 5 4 2 2 4" xfId="4750"/>
    <cellStyle name="Normal 2 4 5 4 2 2 4 2" xfId="8606"/>
    <cellStyle name="Normal 2 4 5 4 2 2 4 2 2" xfId="20808"/>
    <cellStyle name="Normal 2 4 5 4 2 2 4 2 2 2" xfId="45105"/>
    <cellStyle name="Normal 2 4 5 4 2 2 4 2 3" xfId="32903"/>
    <cellStyle name="Normal 2 4 5 4 2 2 4 3" xfId="16952"/>
    <cellStyle name="Normal 2 4 5 4 2 2 4 3 2" xfId="41249"/>
    <cellStyle name="Normal 2 4 5 4 2 2 4 4" xfId="29047"/>
    <cellStyle name="Normal 2 4 5 4 2 2 5" xfId="6447"/>
    <cellStyle name="Normal 2 4 5 4 2 2 5 2" xfId="8607"/>
    <cellStyle name="Normal 2 4 5 4 2 2 5 2 2" xfId="20809"/>
    <cellStyle name="Normal 2 4 5 4 2 2 5 2 2 2" xfId="45106"/>
    <cellStyle name="Normal 2 4 5 4 2 2 5 2 3" xfId="32904"/>
    <cellStyle name="Normal 2 4 5 4 2 2 5 3" xfId="18649"/>
    <cellStyle name="Normal 2 4 5 4 2 2 5 3 2" xfId="42946"/>
    <cellStyle name="Normal 2 4 5 4 2 2 5 4" xfId="30744"/>
    <cellStyle name="Normal 2 4 5 4 2 2 6" xfId="8601"/>
    <cellStyle name="Normal 2 4 5 4 2 2 6 2" xfId="20803"/>
    <cellStyle name="Normal 2 4 5 4 2 2 6 2 2" xfId="45100"/>
    <cellStyle name="Normal 2 4 5 4 2 2 6 3" xfId="32898"/>
    <cellStyle name="Normal 2 4 5 4 2 2 7" xfId="14724"/>
    <cellStyle name="Normal 2 4 5 4 2 2 7 2" xfId="39021"/>
    <cellStyle name="Normal 2 4 5 4 2 2 8" xfId="26712"/>
    <cellStyle name="Normal 2 4 5 4 2 2 9" xfId="51120"/>
    <cellStyle name="Normal 2 4 5 4 2 3" xfId="2940"/>
    <cellStyle name="Normal 2 4 5 4 2 3 2" xfId="5388"/>
    <cellStyle name="Normal 2 4 5 4 2 3 2 2" xfId="8609"/>
    <cellStyle name="Normal 2 4 5 4 2 3 2 2 2" xfId="20811"/>
    <cellStyle name="Normal 2 4 5 4 2 3 2 2 2 2" xfId="45108"/>
    <cellStyle name="Normal 2 4 5 4 2 3 2 2 3" xfId="32906"/>
    <cellStyle name="Normal 2 4 5 4 2 3 2 3" xfId="17590"/>
    <cellStyle name="Normal 2 4 5 4 2 3 2 3 2" xfId="41887"/>
    <cellStyle name="Normal 2 4 5 4 2 3 2 4" xfId="29685"/>
    <cellStyle name="Normal 2 4 5 4 2 3 3" xfId="6978"/>
    <cellStyle name="Normal 2 4 5 4 2 3 3 2" xfId="8610"/>
    <cellStyle name="Normal 2 4 5 4 2 3 3 2 2" xfId="20812"/>
    <cellStyle name="Normal 2 4 5 4 2 3 3 2 2 2" xfId="45109"/>
    <cellStyle name="Normal 2 4 5 4 2 3 3 2 3" xfId="32907"/>
    <cellStyle name="Normal 2 4 5 4 2 3 3 3" xfId="19180"/>
    <cellStyle name="Normal 2 4 5 4 2 3 3 3 2" xfId="43477"/>
    <cellStyle name="Normal 2 4 5 4 2 3 3 4" xfId="31275"/>
    <cellStyle name="Normal 2 4 5 4 2 3 4" xfId="8608"/>
    <cellStyle name="Normal 2 4 5 4 2 3 4 2" xfId="20810"/>
    <cellStyle name="Normal 2 4 5 4 2 3 4 2 2" xfId="45107"/>
    <cellStyle name="Normal 2 4 5 4 2 3 4 3" xfId="32905"/>
    <cellStyle name="Normal 2 4 5 4 2 3 5" xfId="15362"/>
    <cellStyle name="Normal 2 4 5 4 2 3 5 2" xfId="39659"/>
    <cellStyle name="Normal 2 4 5 4 2 3 6" xfId="27350"/>
    <cellStyle name="Normal 2 4 5 4 2 4" xfId="8600"/>
    <cellStyle name="Normal 2 4 5 4 2 4 2" xfId="20802"/>
    <cellStyle name="Normal 2 4 5 4 2 4 2 2" xfId="45099"/>
    <cellStyle name="Normal 2 4 5 4 2 4 3" xfId="32897"/>
    <cellStyle name="Normal 2 4 5 4 2 5" xfId="14190"/>
    <cellStyle name="Normal 2 4 5 4 2 5 2" xfId="26178"/>
    <cellStyle name="Normal 2 4 5 4 2 5 2 2" xfId="50475"/>
    <cellStyle name="Normal 2 4 5 4 2 5 3" xfId="38487"/>
    <cellStyle name="Normal 2 4 5 4 2 6" xfId="51401"/>
    <cellStyle name="Normal 2 4 5 4 2 7" xfId="52294"/>
    <cellStyle name="Normal 2 4 5 4 3" xfId="2172"/>
    <cellStyle name="Normal 2 4 5 4 3 10" xfId="52692"/>
    <cellStyle name="Normal 2 4 5 4 3 2" xfId="3338"/>
    <cellStyle name="Normal 2 4 5 4 3 2 2" xfId="5679"/>
    <cellStyle name="Normal 2 4 5 4 3 2 2 2" xfId="8613"/>
    <cellStyle name="Normal 2 4 5 4 3 2 2 2 2" xfId="20815"/>
    <cellStyle name="Normal 2 4 5 4 3 2 2 2 2 2" xfId="45112"/>
    <cellStyle name="Normal 2 4 5 4 3 2 2 2 3" xfId="32910"/>
    <cellStyle name="Normal 2 4 5 4 3 2 2 3" xfId="17881"/>
    <cellStyle name="Normal 2 4 5 4 3 2 2 3 2" xfId="42178"/>
    <cellStyle name="Normal 2 4 5 4 3 2 2 4" xfId="29976"/>
    <cellStyle name="Normal 2 4 5 4 3 2 3" xfId="7376"/>
    <cellStyle name="Normal 2 4 5 4 3 2 3 2" xfId="8614"/>
    <cellStyle name="Normal 2 4 5 4 3 2 3 2 2" xfId="20816"/>
    <cellStyle name="Normal 2 4 5 4 3 2 3 2 2 2" xfId="45113"/>
    <cellStyle name="Normal 2 4 5 4 3 2 3 2 3" xfId="32911"/>
    <cellStyle name="Normal 2 4 5 4 3 2 3 3" xfId="19578"/>
    <cellStyle name="Normal 2 4 5 4 3 2 3 3 2" xfId="43875"/>
    <cellStyle name="Normal 2 4 5 4 3 2 3 4" xfId="31673"/>
    <cellStyle name="Normal 2 4 5 4 3 2 4" xfId="8612"/>
    <cellStyle name="Normal 2 4 5 4 3 2 4 2" xfId="20814"/>
    <cellStyle name="Normal 2 4 5 4 3 2 4 2 2" xfId="45111"/>
    <cellStyle name="Normal 2 4 5 4 3 2 4 3" xfId="32909"/>
    <cellStyle name="Normal 2 4 5 4 3 2 5" xfId="15653"/>
    <cellStyle name="Normal 2 4 5 4 3 2 5 2" xfId="39950"/>
    <cellStyle name="Normal 2 4 5 4 3 2 6" xfId="27641"/>
    <cellStyle name="Normal 2 4 5 4 3 3" xfId="3870"/>
    <cellStyle name="Normal 2 4 5 4 3 3 2" xfId="8615"/>
    <cellStyle name="Normal 2 4 5 4 3 3 2 2" xfId="20817"/>
    <cellStyle name="Normal 2 4 5 4 3 3 2 2 2" xfId="45114"/>
    <cellStyle name="Normal 2 4 5 4 3 3 2 3" xfId="32912"/>
    <cellStyle name="Normal 2 4 5 4 3 3 3" xfId="16181"/>
    <cellStyle name="Normal 2 4 5 4 3 3 3 2" xfId="40478"/>
    <cellStyle name="Normal 2 4 5 4 3 3 4" xfId="28169"/>
    <cellStyle name="Normal 2 4 5 4 3 4" xfId="4510"/>
    <cellStyle name="Normal 2 4 5 4 3 4 2" xfId="8616"/>
    <cellStyle name="Normal 2 4 5 4 3 4 2 2" xfId="20818"/>
    <cellStyle name="Normal 2 4 5 4 3 4 2 2 2" xfId="45115"/>
    <cellStyle name="Normal 2 4 5 4 3 4 2 3" xfId="32913"/>
    <cellStyle name="Normal 2 4 5 4 3 4 3" xfId="16712"/>
    <cellStyle name="Normal 2 4 5 4 3 4 3 2" xfId="41009"/>
    <cellStyle name="Normal 2 4 5 4 3 4 4" xfId="28807"/>
    <cellStyle name="Normal 2 4 5 4 3 5" xfId="6207"/>
    <cellStyle name="Normal 2 4 5 4 3 5 2" xfId="8617"/>
    <cellStyle name="Normal 2 4 5 4 3 5 2 2" xfId="20819"/>
    <cellStyle name="Normal 2 4 5 4 3 5 2 2 2" xfId="45116"/>
    <cellStyle name="Normal 2 4 5 4 3 5 2 3" xfId="32914"/>
    <cellStyle name="Normal 2 4 5 4 3 5 3" xfId="18409"/>
    <cellStyle name="Normal 2 4 5 4 3 5 3 2" xfId="42706"/>
    <cellStyle name="Normal 2 4 5 4 3 5 4" xfId="30504"/>
    <cellStyle name="Normal 2 4 5 4 3 6" xfId="8611"/>
    <cellStyle name="Normal 2 4 5 4 3 6 2" xfId="20813"/>
    <cellStyle name="Normal 2 4 5 4 3 6 2 2" xfId="45110"/>
    <cellStyle name="Normal 2 4 5 4 3 6 3" xfId="32908"/>
    <cellStyle name="Normal 2 4 5 4 3 7" xfId="14484"/>
    <cellStyle name="Normal 2 4 5 4 3 7 2" xfId="38781"/>
    <cellStyle name="Normal 2 4 5 4 3 8" xfId="26472"/>
    <cellStyle name="Normal 2 4 5 4 3 9" xfId="50880"/>
    <cellStyle name="Normal 2 4 5 4 4" xfId="2700"/>
    <cellStyle name="Normal 2 4 5 4 4 2" xfId="5148"/>
    <cellStyle name="Normal 2 4 5 4 4 2 2" xfId="8619"/>
    <cellStyle name="Normal 2 4 5 4 4 2 2 2" xfId="20821"/>
    <cellStyle name="Normal 2 4 5 4 4 2 2 2 2" xfId="45118"/>
    <cellStyle name="Normal 2 4 5 4 4 2 2 3" xfId="32916"/>
    <cellStyle name="Normal 2 4 5 4 4 2 3" xfId="17350"/>
    <cellStyle name="Normal 2 4 5 4 4 2 3 2" xfId="41647"/>
    <cellStyle name="Normal 2 4 5 4 4 2 4" xfId="29445"/>
    <cellStyle name="Normal 2 4 5 4 4 3" xfId="6738"/>
    <cellStyle name="Normal 2 4 5 4 4 3 2" xfId="8620"/>
    <cellStyle name="Normal 2 4 5 4 4 3 2 2" xfId="20822"/>
    <cellStyle name="Normal 2 4 5 4 4 3 2 2 2" xfId="45119"/>
    <cellStyle name="Normal 2 4 5 4 4 3 2 3" xfId="32917"/>
    <cellStyle name="Normal 2 4 5 4 4 3 3" xfId="18940"/>
    <cellStyle name="Normal 2 4 5 4 4 3 3 2" xfId="43237"/>
    <cellStyle name="Normal 2 4 5 4 4 3 4" xfId="31035"/>
    <cellStyle name="Normal 2 4 5 4 4 4" xfId="8618"/>
    <cellStyle name="Normal 2 4 5 4 4 4 2" xfId="20820"/>
    <cellStyle name="Normal 2 4 5 4 4 4 2 2" xfId="45117"/>
    <cellStyle name="Normal 2 4 5 4 4 4 3" xfId="32915"/>
    <cellStyle name="Normal 2 4 5 4 4 5" xfId="15122"/>
    <cellStyle name="Normal 2 4 5 4 4 5 2" xfId="39419"/>
    <cellStyle name="Normal 2 4 5 4 4 6" xfId="27110"/>
    <cellStyle name="Normal 2 4 5 4 5" xfId="8599"/>
    <cellStyle name="Normal 2 4 5 4 5 2" xfId="20801"/>
    <cellStyle name="Normal 2 4 5 4 5 2 2" xfId="45098"/>
    <cellStyle name="Normal 2 4 5 4 5 3" xfId="32896"/>
    <cellStyle name="Normal 2 4 5 4 6" xfId="13950"/>
    <cellStyle name="Normal 2 4 5 4 6 2" xfId="25938"/>
    <cellStyle name="Normal 2 4 5 4 6 2 2" xfId="50235"/>
    <cellStyle name="Normal 2 4 5 4 6 3" xfId="38247"/>
    <cellStyle name="Normal 2 4 5 4 7" xfId="51814"/>
    <cellStyle name="Normal 2 4 5 4 8" xfId="52054"/>
    <cellStyle name="Normal 2 4 5 5" xfId="847"/>
    <cellStyle name="Normal 2 4 5 5 2" xfId="2340"/>
    <cellStyle name="Normal 2 4 5 5 2 10" xfId="52860"/>
    <cellStyle name="Normal 2 4 5 5 2 2" xfId="3506"/>
    <cellStyle name="Normal 2 4 5 5 2 2 2" xfId="5847"/>
    <cellStyle name="Normal 2 4 5 5 2 2 2 2" xfId="8624"/>
    <cellStyle name="Normal 2 4 5 5 2 2 2 2 2" xfId="20826"/>
    <cellStyle name="Normal 2 4 5 5 2 2 2 2 2 2" xfId="45123"/>
    <cellStyle name="Normal 2 4 5 5 2 2 2 2 3" xfId="32921"/>
    <cellStyle name="Normal 2 4 5 5 2 2 2 3" xfId="18049"/>
    <cellStyle name="Normal 2 4 5 5 2 2 2 3 2" xfId="42346"/>
    <cellStyle name="Normal 2 4 5 5 2 2 2 4" xfId="30144"/>
    <cellStyle name="Normal 2 4 5 5 2 2 3" xfId="7544"/>
    <cellStyle name="Normal 2 4 5 5 2 2 3 2" xfId="8625"/>
    <cellStyle name="Normal 2 4 5 5 2 2 3 2 2" xfId="20827"/>
    <cellStyle name="Normal 2 4 5 5 2 2 3 2 2 2" xfId="45124"/>
    <cellStyle name="Normal 2 4 5 5 2 2 3 2 3" xfId="32922"/>
    <cellStyle name="Normal 2 4 5 5 2 2 3 3" xfId="19746"/>
    <cellStyle name="Normal 2 4 5 5 2 2 3 3 2" xfId="44043"/>
    <cellStyle name="Normal 2 4 5 5 2 2 3 4" xfId="31841"/>
    <cellStyle name="Normal 2 4 5 5 2 2 4" xfId="8623"/>
    <cellStyle name="Normal 2 4 5 5 2 2 4 2" xfId="20825"/>
    <cellStyle name="Normal 2 4 5 5 2 2 4 2 2" xfId="45122"/>
    <cellStyle name="Normal 2 4 5 5 2 2 4 3" xfId="32920"/>
    <cellStyle name="Normal 2 4 5 5 2 2 5" xfId="15821"/>
    <cellStyle name="Normal 2 4 5 5 2 2 5 2" xfId="40118"/>
    <cellStyle name="Normal 2 4 5 5 2 2 6" xfId="27809"/>
    <cellStyle name="Normal 2 4 5 5 2 3" xfId="4038"/>
    <cellStyle name="Normal 2 4 5 5 2 3 2" xfId="8626"/>
    <cellStyle name="Normal 2 4 5 5 2 3 2 2" xfId="20828"/>
    <cellStyle name="Normal 2 4 5 5 2 3 2 2 2" xfId="45125"/>
    <cellStyle name="Normal 2 4 5 5 2 3 2 3" xfId="32923"/>
    <cellStyle name="Normal 2 4 5 5 2 3 3" xfId="16349"/>
    <cellStyle name="Normal 2 4 5 5 2 3 3 2" xfId="40646"/>
    <cellStyle name="Normal 2 4 5 5 2 3 4" xfId="28337"/>
    <cellStyle name="Normal 2 4 5 5 2 4" xfId="4678"/>
    <cellStyle name="Normal 2 4 5 5 2 4 2" xfId="8627"/>
    <cellStyle name="Normal 2 4 5 5 2 4 2 2" xfId="20829"/>
    <cellStyle name="Normal 2 4 5 5 2 4 2 2 2" xfId="45126"/>
    <cellStyle name="Normal 2 4 5 5 2 4 2 3" xfId="32924"/>
    <cellStyle name="Normal 2 4 5 5 2 4 3" xfId="16880"/>
    <cellStyle name="Normal 2 4 5 5 2 4 3 2" xfId="41177"/>
    <cellStyle name="Normal 2 4 5 5 2 4 4" xfId="28975"/>
    <cellStyle name="Normal 2 4 5 5 2 5" xfId="6375"/>
    <cellStyle name="Normal 2 4 5 5 2 5 2" xfId="8628"/>
    <cellStyle name="Normal 2 4 5 5 2 5 2 2" xfId="20830"/>
    <cellStyle name="Normal 2 4 5 5 2 5 2 2 2" xfId="45127"/>
    <cellStyle name="Normal 2 4 5 5 2 5 2 3" xfId="32925"/>
    <cellStyle name="Normal 2 4 5 5 2 5 3" xfId="18577"/>
    <cellStyle name="Normal 2 4 5 5 2 5 3 2" xfId="42874"/>
    <cellStyle name="Normal 2 4 5 5 2 5 4" xfId="30672"/>
    <cellStyle name="Normal 2 4 5 5 2 6" xfId="8622"/>
    <cellStyle name="Normal 2 4 5 5 2 6 2" xfId="20824"/>
    <cellStyle name="Normal 2 4 5 5 2 6 2 2" xfId="45121"/>
    <cellStyle name="Normal 2 4 5 5 2 6 3" xfId="32919"/>
    <cellStyle name="Normal 2 4 5 5 2 7" xfId="14652"/>
    <cellStyle name="Normal 2 4 5 5 2 7 2" xfId="38949"/>
    <cellStyle name="Normal 2 4 5 5 2 8" xfId="26640"/>
    <cellStyle name="Normal 2 4 5 5 2 9" xfId="51048"/>
    <cellStyle name="Normal 2 4 5 5 3" xfId="2868"/>
    <cellStyle name="Normal 2 4 5 5 3 2" xfId="5316"/>
    <cellStyle name="Normal 2 4 5 5 3 2 2" xfId="8630"/>
    <cellStyle name="Normal 2 4 5 5 3 2 2 2" xfId="20832"/>
    <cellStyle name="Normal 2 4 5 5 3 2 2 2 2" xfId="45129"/>
    <cellStyle name="Normal 2 4 5 5 3 2 2 3" xfId="32927"/>
    <cellStyle name="Normal 2 4 5 5 3 2 3" xfId="17518"/>
    <cellStyle name="Normal 2 4 5 5 3 2 3 2" xfId="41815"/>
    <cellStyle name="Normal 2 4 5 5 3 2 4" xfId="29613"/>
    <cellStyle name="Normal 2 4 5 5 3 3" xfId="6906"/>
    <cellStyle name="Normal 2 4 5 5 3 3 2" xfId="8631"/>
    <cellStyle name="Normal 2 4 5 5 3 3 2 2" xfId="20833"/>
    <cellStyle name="Normal 2 4 5 5 3 3 2 2 2" xfId="45130"/>
    <cellStyle name="Normal 2 4 5 5 3 3 2 3" xfId="32928"/>
    <cellStyle name="Normal 2 4 5 5 3 3 3" xfId="19108"/>
    <cellStyle name="Normal 2 4 5 5 3 3 3 2" xfId="43405"/>
    <cellStyle name="Normal 2 4 5 5 3 3 4" xfId="31203"/>
    <cellStyle name="Normal 2 4 5 5 3 4" xfId="8629"/>
    <cellStyle name="Normal 2 4 5 5 3 4 2" xfId="20831"/>
    <cellStyle name="Normal 2 4 5 5 3 4 2 2" xfId="45128"/>
    <cellStyle name="Normal 2 4 5 5 3 4 3" xfId="32926"/>
    <cellStyle name="Normal 2 4 5 5 3 5" xfId="15290"/>
    <cellStyle name="Normal 2 4 5 5 3 5 2" xfId="39587"/>
    <cellStyle name="Normal 2 4 5 5 3 6" xfId="27278"/>
    <cellStyle name="Normal 2 4 5 5 4" xfId="8621"/>
    <cellStyle name="Normal 2 4 5 5 4 2" xfId="20823"/>
    <cellStyle name="Normal 2 4 5 5 4 2 2" xfId="45120"/>
    <cellStyle name="Normal 2 4 5 5 4 3" xfId="32918"/>
    <cellStyle name="Normal 2 4 5 5 5" xfId="14118"/>
    <cellStyle name="Normal 2 4 5 5 5 2" xfId="26106"/>
    <cellStyle name="Normal 2 4 5 5 5 2 2" xfId="50403"/>
    <cellStyle name="Normal 2 4 5 5 5 3" xfId="38415"/>
    <cellStyle name="Normal 2 4 5 5 6" xfId="51767"/>
    <cellStyle name="Normal 2 4 5 5 7" xfId="52222"/>
    <cellStyle name="Normal 2 4 5 6" xfId="2076"/>
    <cellStyle name="Normal 2 4 5 6 10" xfId="52596"/>
    <cellStyle name="Normal 2 4 5 6 2" xfId="3242"/>
    <cellStyle name="Normal 2 4 5 6 2 2" xfId="5583"/>
    <cellStyle name="Normal 2 4 5 6 2 2 2" xfId="8634"/>
    <cellStyle name="Normal 2 4 5 6 2 2 2 2" xfId="20836"/>
    <cellStyle name="Normal 2 4 5 6 2 2 2 2 2" xfId="45133"/>
    <cellStyle name="Normal 2 4 5 6 2 2 2 3" xfId="32931"/>
    <cellStyle name="Normal 2 4 5 6 2 2 3" xfId="17785"/>
    <cellStyle name="Normal 2 4 5 6 2 2 3 2" xfId="42082"/>
    <cellStyle name="Normal 2 4 5 6 2 2 4" xfId="29880"/>
    <cellStyle name="Normal 2 4 5 6 2 3" xfId="7280"/>
    <cellStyle name="Normal 2 4 5 6 2 3 2" xfId="8635"/>
    <cellStyle name="Normal 2 4 5 6 2 3 2 2" xfId="20837"/>
    <cellStyle name="Normal 2 4 5 6 2 3 2 2 2" xfId="45134"/>
    <cellStyle name="Normal 2 4 5 6 2 3 2 3" xfId="32932"/>
    <cellStyle name="Normal 2 4 5 6 2 3 3" xfId="19482"/>
    <cellStyle name="Normal 2 4 5 6 2 3 3 2" xfId="43779"/>
    <cellStyle name="Normal 2 4 5 6 2 3 4" xfId="31577"/>
    <cellStyle name="Normal 2 4 5 6 2 4" xfId="8633"/>
    <cellStyle name="Normal 2 4 5 6 2 4 2" xfId="20835"/>
    <cellStyle name="Normal 2 4 5 6 2 4 2 2" xfId="45132"/>
    <cellStyle name="Normal 2 4 5 6 2 4 3" xfId="32930"/>
    <cellStyle name="Normal 2 4 5 6 2 5" xfId="15557"/>
    <cellStyle name="Normal 2 4 5 6 2 5 2" xfId="39854"/>
    <cellStyle name="Normal 2 4 5 6 2 6" xfId="27545"/>
    <cellStyle name="Normal 2 4 5 6 3" xfId="3774"/>
    <cellStyle name="Normal 2 4 5 6 3 2" xfId="8636"/>
    <cellStyle name="Normal 2 4 5 6 3 2 2" xfId="20838"/>
    <cellStyle name="Normal 2 4 5 6 3 2 2 2" xfId="45135"/>
    <cellStyle name="Normal 2 4 5 6 3 2 3" xfId="32933"/>
    <cellStyle name="Normal 2 4 5 6 3 3" xfId="16085"/>
    <cellStyle name="Normal 2 4 5 6 3 3 2" xfId="40382"/>
    <cellStyle name="Normal 2 4 5 6 3 4" xfId="28073"/>
    <cellStyle name="Normal 2 4 5 6 4" xfId="4414"/>
    <cellStyle name="Normal 2 4 5 6 4 2" xfId="8637"/>
    <cellStyle name="Normal 2 4 5 6 4 2 2" xfId="20839"/>
    <cellStyle name="Normal 2 4 5 6 4 2 2 2" xfId="45136"/>
    <cellStyle name="Normal 2 4 5 6 4 2 3" xfId="32934"/>
    <cellStyle name="Normal 2 4 5 6 4 3" xfId="16616"/>
    <cellStyle name="Normal 2 4 5 6 4 3 2" xfId="40913"/>
    <cellStyle name="Normal 2 4 5 6 4 4" xfId="28711"/>
    <cellStyle name="Normal 2 4 5 6 5" xfId="6111"/>
    <cellStyle name="Normal 2 4 5 6 5 2" xfId="8638"/>
    <cellStyle name="Normal 2 4 5 6 5 2 2" xfId="20840"/>
    <cellStyle name="Normal 2 4 5 6 5 2 2 2" xfId="45137"/>
    <cellStyle name="Normal 2 4 5 6 5 2 3" xfId="32935"/>
    <cellStyle name="Normal 2 4 5 6 5 3" xfId="18313"/>
    <cellStyle name="Normal 2 4 5 6 5 3 2" xfId="42610"/>
    <cellStyle name="Normal 2 4 5 6 5 4" xfId="30408"/>
    <cellStyle name="Normal 2 4 5 6 6" xfId="8632"/>
    <cellStyle name="Normal 2 4 5 6 6 2" xfId="20834"/>
    <cellStyle name="Normal 2 4 5 6 6 2 2" xfId="45131"/>
    <cellStyle name="Normal 2 4 5 6 6 3" xfId="32929"/>
    <cellStyle name="Normal 2 4 5 6 7" xfId="14388"/>
    <cellStyle name="Normal 2 4 5 6 7 2" xfId="38685"/>
    <cellStyle name="Normal 2 4 5 6 8" xfId="26376"/>
    <cellStyle name="Normal 2 4 5 6 9" xfId="50784"/>
    <cellStyle name="Normal 2 4 5 7" xfId="2604"/>
    <cellStyle name="Normal 2 4 5 7 2" xfId="5052"/>
    <cellStyle name="Normal 2 4 5 7 2 2" xfId="8640"/>
    <cellStyle name="Normal 2 4 5 7 2 2 2" xfId="20842"/>
    <cellStyle name="Normal 2 4 5 7 2 2 2 2" xfId="45139"/>
    <cellStyle name="Normal 2 4 5 7 2 2 3" xfId="32937"/>
    <cellStyle name="Normal 2 4 5 7 2 3" xfId="17254"/>
    <cellStyle name="Normal 2 4 5 7 2 3 2" xfId="41551"/>
    <cellStyle name="Normal 2 4 5 7 2 4" xfId="29349"/>
    <cellStyle name="Normal 2 4 5 7 3" xfId="6642"/>
    <cellStyle name="Normal 2 4 5 7 3 2" xfId="8641"/>
    <cellStyle name="Normal 2 4 5 7 3 2 2" xfId="20843"/>
    <cellStyle name="Normal 2 4 5 7 3 2 2 2" xfId="45140"/>
    <cellStyle name="Normal 2 4 5 7 3 2 3" xfId="32938"/>
    <cellStyle name="Normal 2 4 5 7 3 3" xfId="18844"/>
    <cellStyle name="Normal 2 4 5 7 3 3 2" xfId="43141"/>
    <cellStyle name="Normal 2 4 5 7 3 4" xfId="30939"/>
    <cellStyle name="Normal 2 4 5 7 4" xfId="8639"/>
    <cellStyle name="Normal 2 4 5 7 4 2" xfId="20841"/>
    <cellStyle name="Normal 2 4 5 7 4 2 2" xfId="45138"/>
    <cellStyle name="Normal 2 4 5 7 4 3" xfId="32936"/>
    <cellStyle name="Normal 2 4 5 7 5" xfId="15026"/>
    <cellStyle name="Normal 2 4 5 7 5 2" xfId="39323"/>
    <cellStyle name="Normal 2 4 5 7 6" xfId="27014"/>
    <cellStyle name="Normal 2 4 5 8" xfId="8510"/>
    <cellStyle name="Normal 2 4 5 8 2" xfId="20712"/>
    <cellStyle name="Normal 2 4 5 8 2 2" xfId="45009"/>
    <cellStyle name="Normal 2 4 5 8 3" xfId="32807"/>
    <cellStyle name="Normal 2 4 5 9" xfId="13854"/>
    <cellStyle name="Normal 2 4 5 9 2" xfId="25842"/>
    <cellStyle name="Normal 2 4 5 9 2 2" xfId="50139"/>
    <cellStyle name="Normal 2 4 5 9 3" xfId="38151"/>
    <cellStyle name="Normal 2 4 6" xfId="599"/>
    <cellStyle name="Normal 2 4 6 10" xfId="51982"/>
    <cellStyle name="Normal 2 4 6 2" xfId="794"/>
    <cellStyle name="Normal 2 4 6 2 2" xfId="1039"/>
    <cellStyle name="Normal 2 4 6 2 2 2" xfId="2532"/>
    <cellStyle name="Normal 2 4 6 2 2 2 10" xfId="53052"/>
    <cellStyle name="Normal 2 4 6 2 2 2 2" xfId="3698"/>
    <cellStyle name="Normal 2 4 6 2 2 2 2 2" xfId="6039"/>
    <cellStyle name="Normal 2 4 6 2 2 2 2 2 2" xfId="8647"/>
    <cellStyle name="Normal 2 4 6 2 2 2 2 2 2 2" xfId="20849"/>
    <cellStyle name="Normal 2 4 6 2 2 2 2 2 2 2 2" xfId="45146"/>
    <cellStyle name="Normal 2 4 6 2 2 2 2 2 2 3" xfId="32944"/>
    <cellStyle name="Normal 2 4 6 2 2 2 2 2 3" xfId="18241"/>
    <cellStyle name="Normal 2 4 6 2 2 2 2 2 3 2" xfId="42538"/>
    <cellStyle name="Normal 2 4 6 2 2 2 2 2 4" xfId="30336"/>
    <cellStyle name="Normal 2 4 6 2 2 2 2 3" xfId="7736"/>
    <cellStyle name="Normal 2 4 6 2 2 2 2 3 2" xfId="8648"/>
    <cellStyle name="Normal 2 4 6 2 2 2 2 3 2 2" xfId="20850"/>
    <cellStyle name="Normal 2 4 6 2 2 2 2 3 2 2 2" xfId="45147"/>
    <cellStyle name="Normal 2 4 6 2 2 2 2 3 2 3" xfId="32945"/>
    <cellStyle name="Normal 2 4 6 2 2 2 2 3 3" xfId="19938"/>
    <cellStyle name="Normal 2 4 6 2 2 2 2 3 3 2" xfId="44235"/>
    <cellStyle name="Normal 2 4 6 2 2 2 2 3 4" xfId="32033"/>
    <cellStyle name="Normal 2 4 6 2 2 2 2 4" xfId="8646"/>
    <cellStyle name="Normal 2 4 6 2 2 2 2 4 2" xfId="20848"/>
    <cellStyle name="Normal 2 4 6 2 2 2 2 4 2 2" xfId="45145"/>
    <cellStyle name="Normal 2 4 6 2 2 2 2 4 3" xfId="32943"/>
    <cellStyle name="Normal 2 4 6 2 2 2 2 5" xfId="16013"/>
    <cellStyle name="Normal 2 4 6 2 2 2 2 5 2" xfId="40310"/>
    <cellStyle name="Normal 2 4 6 2 2 2 2 6" xfId="28001"/>
    <cellStyle name="Normal 2 4 6 2 2 2 3" xfId="4230"/>
    <cellStyle name="Normal 2 4 6 2 2 2 3 2" xfId="8649"/>
    <cellStyle name="Normal 2 4 6 2 2 2 3 2 2" xfId="20851"/>
    <cellStyle name="Normal 2 4 6 2 2 2 3 2 2 2" xfId="45148"/>
    <cellStyle name="Normal 2 4 6 2 2 2 3 2 3" xfId="32946"/>
    <cellStyle name="Normal 2 4 6 2 2 2 3 3" xfId="16541"/>
    <cellStyle name="Normal 2 4 6 2 2 2 3 3 2" xfId="40838"/>
    <cellStyle name="Normal 2 4 6 2 2 2 3 4" xfId="28529"/>
    <cellStyle name="Normal 2 4 6 2 2 2 4" xfId="4870"/>
    <cellStyle name="Normal 2 4 6 2 2 2 4 2" xfId="8650"/>
    <cellStyle name="Normal 2 4 6 2 2 2 4 2 2" xfId="20852"/>
    <cellStyle name="Normal 2 4 6 2 2 2 4 2 2 2" xfId="45149"/>
    <cellStyle name="Normal 2 4 6 2 2 2 4 2 3" xfId="32947"/>
    <cellStyle name="Normal 2 4 6 2 2 2 4 3" xfId="17072"/>
    <cellStyle name="Normal 2 4 6 2 2 2 4 3 2" xfId="41369"/>
    <cellStyle name="Normal 2 4 6 2 2 2 4 4" xfId="29167"/>
    <cellStyle name="Normal 2 4 6 2 2 2 5" xfId="6567"/>
    <cellStyle name="Normal 2 4 6 2 2 2 5 2" xfId="8651"/>
    <cellStyle name="Normal 2 4 6 2 2 2 5 2 2" xfId="20853"/>
    <cellStyle name="Normal 2 4 6 2 2 2 5 2 2 2" xfId="45150"/>
    <cellStyle name="Normal 2 4 6 2 2 2 5 2 3" xfId="32948"/>
    <cellStyle name="Normal 2 4 6 2 2 2 5 3" xfId="18769"/>
    <cellStyle name="Normal 2 4 6 2 2 2 5 3 2" xfId="43066"/>
    <cellStyle name="Normal 2 4 6 2 2 2 5 4" xfId="30864"/>
    <cellStyle name="Normal 2 4 6 2 2 2 6" xfId="8645"/>
    <cellStyle name="Normal 2 4 6 2 2 2 6 2" xfId="20847"/>
    <cellStyle name="Normal 2 4 6 2 2 2 6 2 2" xfId="45144"/>
    <cellStyle name="Normal 2 4 6 2 2 2 6 3" xfId="32942"/>
    <cellStyle name="Normal 2 4 6 2 2 2 7" xfId="14844"/>
    <cellStyle name="Normal 2 4 6 2 2 2 7 2" xfId="39141"/>
    <cellStyle name="Normal 2 4 6 2 2 2 8" xfId="26832"/>
    <cellStyle name="Normal 2 4 6 2 2 2 9" xfId="51240"/>
    <cellStyle name="Normal 2 4 6 2 2 3" xfId="3060"/>
    <cellStyle name="Normal 2 4 6 2 2 3 2" xfId="5508"/>
    <cellStyle name="Normal 2 4 6 2 2 3 2 2" xfId="8653"/>
    <cellStyle name="Normal 2 4 6 2 2 3 2 2 2" xfId="20855"/>
    <cellStyle name="Normal 2 4 6 2 2 3 2 2 2 2" xfId="45152"/>
    <cellStyle name="Normal 2 4 6 2 2 3 2 2 3" xfId="32950"/>
    <cellStyle name="Normal 2 4 6 2 2 3 2 3" xfId="17710"/>
    <cellStyle name="Normal 2 4 6 2 2 3 2 3 2" xfId="42007"/>
    <cellStyle name="Normal 2 4 6 2 2 3 2 4" xfId="29805"/>
    <cellStyle name="Normal 2 4 6 2 2 3 3" xfId="7098"/>
    <cellStyle name="Normal 2 4 6 2 2 3 3 2" xfId="8654"/>
    <cellStyle name="Normal 2 4 6 2 2 3 3 2 2" xfId="20856"/>
    <cellStyle name="Normal 2 4 6 2 2 3 3 2 2 2" xfId="45153"/>
    <cellStyle name="Normal 2 4 6 2 2 3 3 2 3" xfId="32951"/>
    <cellStyle name="Normal 2 4 6 2 2 3 3 3" xfId="19300"/>
    <cellStyle name="Normal 2 4 6 2 2 3 3 3 2" xfId="43597"/>
    <cellStyle name="Normal 2 4 6 2 2 3 3 4" xfId="31395"/>
    <cellStyle name="Normal 2 4 6 2 2 3 4" xfId="8652"/>
    <cellStyle name="Normal 2 4 6 2 2 3 4 2" xfId="20854"/>
    <cellStyle name="Normal 2 4 6 2 2 3 4 2 2" xfId="45151"/>
    <cellStyle name="Normal 2 4 6 2 2 3 4 3" xfId="32949"/>
    <cellStyle name="Normal 2 4 6 2 2 3 5" xfId="15482"/>
    <cellStyle name="Normal 2 4 6 2 2 3 5 2" xfId="39779"/>
    <cellStyle name="Normal 2 4 6 2 2 3 6" xfId="27470"/>
    <cellStyle name="Normal 2 4 6 2 2 4" xfId="8644"/>
    <cellStyle name="Normal 2 4 6 2 2 4 2" xfId="20846"/>
    <cellStyle name="Normal 2 4 6 2 2 4 2 2" xfId="45143"/>
    <cellStyle name="Normal 2 4 6 2 2 4 3" xfId="32941"/>
    <cellStyle name="Normal 2 4 6 2 2 5" xfId="14310"/>
    <cellStyle name="Normal 2 4 6 2 2 5 2" xfId="26298"/>
    <cellStyle name="Normal 2 4 6 2 2 5 2 2" xfId="50595"/>
    <cellStyle name="Normal 2 4 6 2 2 5 3" xfId="38607"/>
    <cellStyle name="Normal 2 4 6 2 2 6" xfId="51509"/>
    <cellStyle name="Normal 2 4 6 2 2 7" xfId="52414"/>
    <cellStyle name="Normal 2 4 6 2 3" xfId="2292"/>
    <cellStyle name="Normal 2 4 6 2 3 10" xfId="52812"/>
    <cellStyle name="Normal 2 4 6 2 3 2" xfId="3458"/>
    <cellStyle name="Normal 2 4 6 2 3 2 2" xfId="5799"/>
    <cellStyle name="Normal 2 4 6 2 3 2 2 2" xfId="8657"/>
    <cellStyle name="Normal 2 4 6 2 3 2 2 2 2" xfId="20859"/>
    <cellStyle name="Normal 2 4 6 2 3 2 2 2 2 2" xfId="45156"/>
    <cellStyle name="Normal 2 4 6 2 3 2 2 2 3" xfId="32954"/>
    <cellStyle name="Normal 2 4 6 2 3 2 2 3" xfId="18001"/>
    <cellStyle name="Normal 2 4 6 2 3 2 2 3 2" xfId="42298"/>
    <cellStyle name="Normal 2 4 6 2 3 2 2 4" xfId="30096"/>
    <cellStyle name="Normal 2 4 6 2 3 2 3" xfId="7496"/>
    <cellStyle name="Normal 2 4 6 2 3 2 3 2" xfId="8658"/>
    <cellStyle name="Normal 2 4 6 2 3 2 3 2 2" xfId="20860"/>
    <cellStyle name="Normal 2 4 6 2 3 2 3 2 2 2" xfId="45157"/>
    <cellStyle name="Normal 2 4 6 2 3 2 3 2 3" xfId="32955"/>
    <cellStyle name="Normal 2 4 6 2 3 2 3 3" xfId="19698"/>
    <cellStyle name="Normal 2 4 6 2 3 2 3 3 2" xfId="43995"/>
    <cellStyle name="Normal 2 4 6 2 3 2 3 4" xfId="31793"/>
    <cellStyle name="Normal 2 4 6 2 3 2 4" xfId="8656"/>
    <cellStyle name="Normal 2 4 6 2 3 2 4 2" xfId="20858"/>
    <cellStyle name="Normal 2 4 6 2 3 2 4 2 2" xfId="45155"/>
    <cellStyle name="Normal 2 4 6 2 3 2 4 3" xfId="32953"/>
    <cellStyle name="Normal 2 4 6 2 3 2 5" xfId="15773"/>
    <cellStyle name="Normal 2 4 6 2 3 2 5 2" xfId="40070"/>
    <cellStyle name="Normal 2 4 6 2 3 2 6" xfId="27761"/>
    <cellStyle name="Normal 2 4 6 2 3 3" xfId="3990"/>
    <cellStyle name="Normal 2 4 6 2 3 3 2" xfId="8659"/>
    <cellStyle name="Normal 2 4 6 2 3 3 2 2" xfId="20861"/>
    <cellStyle name="Normal 2 4 6 2 3 3 2 2 2" xfId="45158"/>
    <cellStyle name="Normal 2 4 6 2 3 3 2 3" xfId="32956"/>
    <cellStyle name="Normal 2 4 6 2 3 3 3" xfId="16301"/>
    <cellStyle name="Normal 2 4 6 2 3 3 3 2" xfId="40598"/>
    <cellStyle name="Normal 2 4 6 2 3 3 4" xfId="28289"/>
    <cellStyle name="Normal 2 4 6 2 3 4" xfId="4630"/>
    <cellStyle name="Normal 2 4 6 2 3 4 2" xfId="8660"/>
    <cellStyle name="Normal 2 4 6 2 3 4 2 2" xfId="20862"/>
    <cellStyle name="Normal 2 4 6 2 3 4 2 2 2" xfId="45159"/>
    <cellStyle name="Normal 2 4 6 2 3 4 2 3" xfId="32957"/>
    <cellStyle name="Normal 2 4 6 2 3 4 3" xfId="16832"/>
    <cellStyle name="Normal 2 4 6 2 3 4 3 2" xfId="41129"/>
    <cellStyle name="Normal 2 4 6 2 3 4 4" xfId="28927"/>
    <cellStyle name="Normal 2 4 6 2 3 5" xfId="6327"/>
    <cellStyle name="Normal 2 4 6 2 3 5 2" xfId="8661"/>
    <cellStyle name="Normal 2 4 6 2 3 5 2 2" xfId="20863"/>
    <cellStyle name="Normal 2 4 6 2 3 5 2 2 2" xfId="45160"/>
    <cellStyle name="Normal 2 4 6 2 3 5 2 3" xfId="32958"/>
    <cellStyle name="Normal 2 4 6 2 3 5 3" xfId="18529"/>
    <cellStyle name="Normal 2 4 6 2 3 5 3 2" xfId="42826"/>
    <cellStyle name="Normal 2 4 6 2 3 5 4" xfId="30624"/>
    <cellStyle name="Normal 2 4 6 2 3 6" xfId="8655"/>
    <cellStyle name="Normal 2 4 6 2 3 6 2" xfId="20857"/>
    <cellStyle name="Normal 2 4 6 2 3 6 2 2" xfId="45154"/>
    <cellStyle name="Normal 2 4 6 2 3 6 3" xfId="32952"/>
    <cellStyle name="Normal 2 4 6 2 3 7" xfId="14604"/>
    <cellStyle name="Normal 2 4 6 2 3 7 2" xfId="38901"/>
    <cellStyle name="Normal 2 4 6 2 3 8" xfId="26592"/>
    <cellStyle name="Normal 2 4 6 2 3 9" xfId="51000"/>
    <cellStyle name="Normal 2 4 6 2 4" xfId="2820"/>
    <cellStyle name="Normal 2 4 6 2 4 2" xfId="5268"/>
    <cellStyle name="Normal 2 4 6 2 4 2 2" xfId="8663"/>
    <cellStyle name="Normal 2 4 6 2 4 2 2 2" xfId="20865"/>
    <cellStyle name="Normal 2 4 6 2 4 2 2 2 2" xfId="45162"/>
    <cellStyle name="Normal 2 4 6 2 4 2 2 3" xfId="32960"/>
    <cellStyle name="Normal 2 4 6 2 4 2 3" xfId="17470"/>
    <cellStyle name="Normal 2 4 6 2 4 2 3 2" xfId="41767"/>
    <cellStyle name="Normal 2 4 6 2 4 2 4" xfId="29565"/>
    <cellStyle name="Normal 2 4 6 2 4 3" xfId="6858"/>
    <cellStyle name="Normal 2 4 6 2 4 3 2" xfId="8664"/>
    <cellStyle name="Normal 2 4 6 2 4 3 2 2" xfId="20866"/>
    <cellStyle name="Normal 2 4 6 2 4 3 2 2 2" xfId="45163"/>
    <cellStyle name="Normal 2 4 6 2 4 3 2 3" xfId="32961"/>
    <cellStyle name="Normal 2 4 6 2 4 3 3" xfId="19060"/>
    <cellStyle name="Normal 2 4 6 2 4 3 3 2" xfId="43357"/>
    <cellStyle name="Normal 2 4 6 2 4 3 4" xfId="31155"/>
    <cellStyle name="Normal 2 4 6 2 4 4" xfId="8662"/>
    <cellStyle name="Normal 2 4 6 2 4 4 2" xfId="20864"/>
    <cellStyle name="Normal 2 4 6 2 4 4 2 2" xfId="45161"/>
    <cellStyle name="Normal 2 4 6 2 4 4 3" xfId="32959"/>
    <cellStyle name="Normal 2 4 6 2 4 5" xfId="15242"/>
    <cellStyle name="Normal 2 4 6 2 4 5 2" xfId="39539"/>
    <cellStyle name="Normal 2 4 6 2 4 6" xfId="27230"/>
    <cellStyle name="Normal 2 4 6 2 5" xfId="8643"/>
    <cellStyle name="Normal 2 4 6 2 5 2" xfId="20845"/>
    <cellStyle name="Normal 2 4 6 2 5 2 2" xfId="45142"/>
    <cellStyle name="Normal 2 4 6 2 5 3" xfId="32940"/>
    <cellStyle name="Normal 2 4 6 2 6" xfId="14070"/>
    <cellStyle name="Normal 2 4 6 2 6 2" xfId="26058"/>
    <cellStyle name="Normal 2 4 6 2 6 2 2" xfId="50355"/>
    <cellStyle name="Normal 2 4 6 2 6 3" xfId="38367"/>
    <cellStyle name="Normal 2 4 6 2 7" xfId="51481"/>
    <cellStyle name="Normal 2 4 6 2 8" xfId="52174"/>
    <cellStyle name="Normal 2 4 6 3" xfId="696"/>
    <cellStyle name="Normal 2 4 6 3 2" xfId="943"/>
    <cellStyle name="Normal 2 4 6 3 2 2" xfId="2436"/>
    <cellStyle name="Normal 2 4 6 3 2 2 10" xfId="52956"/>
    <cellStyle name="Normal 2 4 6 3 2 2 2" xfId="3602"/>
    <cellStyle name="Normal 2 4 6 3 2 2 2 2" xfId="5943"/>
    <cellStyle name="Normal 2 4 6 3 2 2 2 2 2" xfId="8669"/>
    <cellStyle name="Normal 2 4 6 3 2 2 2 2 2 2" xfId="20871"/>
    <cellStyle name="Normal 2 4 6 3 2 2 2 2 2 2 2" xfId="45168"/>
    <cellStyle name="Normal 2 4 6 3 2 2 2 2 2 3" xfId="32966"/>
    <cellStyle name="Normal 2 4 6 3 2 2 2 2 3" xfId="18145"/>
    <cellStyle name="Normal 2 4 6 3 2 2 2 2 3 2" xfId="42442"/>
    <cellStyle name="Normal 2 4 6 3 2 2 2 2 4" xfId="30240"/>
    <cellStyle name="Normal 2 4 6 3 2 2 2 3" xfId="7640"/>
    <cellStyle name="Normal 2 4 6 3 2 2 2 3 2" xfId="8670"/>
    <cellStyle name="Normal 2 4 6 3 2 2 2 3 2 2" xfId="20872"/>
    <cellStyle name="Normal 2 4 6 3 2 2 2 3 2 2 2" xfId="45169"/>
    <cellStyle name="Normal 2 4 6 3 2 2 2 3 2 3" xfId="32967"/>
    <cellStyle name="Normal 2 4 6 3 2 2 2 3 3" xfId="19842"/>
    <cellStyle name="Normal 2 4 6 3 2 2 2 3 3 2" xfId="44139"/>
    <cellStyle name="Normal 2 4 6 3 2 2 2 3 4" xfId="31937"/>
    <cellStyle name="Normal 2 4 6 3 2 2 2 4" xfId="8668"/>
    <cellStyle name="Normal 2 4 6 3 2 2 2 4 2" xfId="20870"/>
    <cellStyle name="Normal 2 4 6 3 2 2 2 4 2 2" xfId="45167"/>
    <cellStyle name="Normal 2 4 6 3 2 2 2 4 3" xfId="32965"/>
    <cellStyle name="Normal 2 4 6 3 2 2 2 5" xfId="15917"/>
    <cellStyle name="Normal 2 4 6 3 2 2 2 5 2" xfId="40214"/>
    <cellStyle name="Normal 2 4 6 3 2 2 2 6" xfId="27905"/>
    <cellStyle name="Normal 2 4 6 3 2 2 3" xfId="4134"/>
    <cellStyle name="Normal 2 4 6 3 2 2 3 2" xfId="8671"/>
    <cellStyle name="Normal 2 4 6 3 2 2 3 2 2" xfId="20873"/>
    <cellStyle name="Normal 2 4 6 3 2 2 3 2 2 2" xfId="45170"/>
    <cellStyle name="Normal 2 4 6 3 2 2 3 2 3" xfId="32968"/>
    <cellStyle name="Normal 2 4 6 3 2 2 3 3" xfId="16445"/>
    <cellStyle name="Normal 2 4 6 3 2 2 3 3 2" xfId="40742"/>
    <cellStyle name="Normal 2 4 6 3 2 2 3 4" xfId="28433"/>
    <cellStyle name="Normal 2 4 6 3 2 2 4" xfId="4774"/>
    <cellStyle name="Normal 2 4 6 3 2 2 4 2" xfId="8672"/>
    <cellStyle name="Normal 2 4 6 3 2 2 4 2 2" xfId="20874"/>
    <cellStyle name="Normal 2 4 6 3 2 2 4 2 2 2" xfId="45171"/>
    <cellStyle name="Normal 2 4 6 3 2 2 4 2 3" xfId="32969"/>
    <cellStyle name="Normal 2 4 6 3 2 2 4 3" xfId="16976"/>
    <cellStyle name="Normal 2 4 6 3 2 2 4 3 2" xfId="41273"/>
    <cellStyle name="Normal 2 4 6 3 2 2 4 4" xfId="29071"/>
    <cellStyle name="Normal 2 4 6 3 2 2 5" xfId="6471"/>
    <cellStyle name="Normal 2 4 6 3 2 2 5 2" xfId="8673"/>
    <cellStyle name="Normal 2 4 6 3 2 2 5 2 2" xfId="20875"/>
    <cellStyle name="Normal 2 4 6 3 2 2 5 2 2 2" xfId="45172"/>
    <cellStyle name="Normal 2 4 6 3 2 2 5 2 3" xfId="32970"/>
    <cellStyle name="Normal 2 4 6 3 2 2 5 3" xfId="18673"/>
    <cellStyle name="Normal 2 4 6 3 2 2 5 3 2" xfId="42970"/>
    <cellStyle name="Normal 2 4 6 3 2 2 5 4" xfId="30768"/>
    <cellStyle name="Normal 2 4 6 3 2 2 6" xfId="8667"/>
    <cellStyle name="Normal 2 4 6 3 2 2 6 2" xfId="20869"/>
    <cellStyle name="Normal 2 4 6 3 2 2 6 2 2" xfId="45166"/>
    <cellStyle name="Normal 2 4 6 3 2 2 6 3" xfId="32964"/>
    <cellStyle name="Normal 2 4 6 3 2 2 7" xfId="14748"/>
    <cellStyle name="Normal 2 4 6 3 2 2 7 2" xfId="39045"/>
    <cellStyle name="Normal 2 4 6 3 2 2 8" xfId="26736"/>
    <cellStyle name="Normal 2 4 6 3 2 2 9" xfId="51144"/>
    <cellStyle name="Normal 2 4 6 3 2 3" xfId="2964"/>
    <cellStyle name="Normal 2 4 6 3 2 3 2" xfId="5412"/>
    <cellStyle name="Normal 2 4 6 3 2 3 2 2" xfId="8675"/>
    <cellStyle name="Normal 2 4 6 3 2 3 2 2 2" xfId="20877"/>
    <cellStyle name="Normal 2 4 6 3 2 3 2 2 2 2" xfId="45174"/>
    <cellStyle name="Normal 2 4 6 3 2 3 2 2 3" xfId="32972"/>
    <cellStyle name="Normal 2 4 6 3 2 3 2 3" xfId="17614"/>
    <cellStyle name="Normal 2 4 6 3 2 3 2 3 2" xfId="41911"/>
    <cellStyle name="Normal 2 4 6 3 2 3 2 4" xfId="29709"/>
    <cellStyle name="Normal 2 4 6 3 2 3 3" xfId="7002"/>
    <cellStyle name="Normal 2 4 6 3 2 3 3 2" xfId="8676"/>
    <cellStyle name="Normal 2 4 6 3 2 3 3 2 2" xfId="20878"/>
    <cellStyle name="Normal 2 4 6 3 2 3 3 2 2 2" xfId="45175"/>
    <cellStyle name="Normal 2 4 6 3 2 3 3 2 3" xfId="32973"/>
    <cellStyle name="Normal 2 4 6 3 2 3 3 3" xfId="19204"/>
    <cellStyle name="Normal 2 4 6 3 2 3 3 3 2" xfId="43501"/>
    <cellStyle name="Normal 2 4 6 3 2 3 3 4" xfId="31299"/>
    <cellStyle name="Normal 2 4 6 3 2 3 4" xfId="8674"/>
    <cellStyle name="Normal 2 4 6 3 2 3 4 2" xfId="20876"/>
    <cellStyle name="Normal 2 4 6 3 2 3 4 2 2" xfId="45173"/>
    <cellStyle name="Normal 2 4 6 3 2 3 4 3" xfId="32971"/>
    <cellStyle name="Normal 2 4 6 3 2 3 5" xfId="15386"/>
    <cellStyle name="Normal 2 4 6 3 2 3 5 2" xfId="39683"/>
    <cellStyle name="Normal 2 4 6 3 2 3 6" xfId="27374"/>
    <cellStyle name="Normal 2 4 6 3 2 4" xfId="8666"/>
    <cellStyle name="Normal 2 4 6 3 2 4 2" xfId="20868"/>
    <cellStyle name="Normal 2 4 6 3 2 4 2 2" xfId="45165"/>
    <cellStyle name="Normal 2 4 6 3 2 4 3" xfId="32963"/>
    <cellStyle name="Normal 2 4 6 3 2 5" xfId="14214"/>
    <cellStyle name="Normal 2 4 6 3 2 5 2" xfId="26202"/>
    <cellStyle name="Normal 2 4 6 3 2 5 2 2" xfId="50499"/>
    <cellStyle name="Normal 2 4 6 3 2 5 3" xfId="38511"/>
    <cellStyle name="Normal 2 4 6 3 2 6" xfId="51548"/>
    <cellStyle name="Normal 2 4 6 3 2 7" xfId="52318"/>
    <cellStyle name="Normal 2 4 6 3 3" xfId="2196"/>
    <cellStyle name="Normal 2 4 6 3 3 10" xfId="52716"/>
    <cellStyle name="Normal 2 4 6 3 3 2" xfId="3362"/>
    <cellStyle name="Normal 2 4 6 3 3 2 2" xfId="5703"/>
    <cellStyle name="Normal 2 4 6 3 3 2 2 2" xfId="8679"/>
    <cellStyle name="Normal 2 4 6 3 3 2 2 2 2" xfId="20881"/>
    <cellStyle name="Normal 2 4 6 3 3 2 2 2 2 2" xfId="45178"/>
    <cellStyle name="Normal 2 4 6 3 3 2 2 2 3" xfId="32976"/>
    <cellStyle name="Normal 2 4 6 3 3 2 2 3" xfId="17905"/>
    <cellStyle name="Normal 2 4 6 3 3 2 2 3 2" xfId="42202"/>
    <cellStyle name="Normal 2 4 6 3 3 2 2 4" xfId="30000"/>
    <cellStyle name="Normal 2 4 6 3 3 2 3" xfId="7400"/>
    <cellStyle name="Normal 2 4 6 3 3 2 3 2" xfId="8680"/>
    <cellStyle name="Normal 2 4 6 3 3 2 3 2 2" xfId="20882"/>
    <cellStyle name="Normal 2 4 6 3 3 2 3 2 2 2" xfId="45179"/>
    <cellStyle name="Normal 2 4 6 3 3 2 3 2 3" xfId="32977"/>
    <cellStyle name="Normal 2 4 6 3 3 2 3 3" xfId="19602"/>
    <cellStyle name="Normal 2 4 6 3 3 2 3 3 2" xfId="43899"/>
    <cellStyle name="Normal 2 4 6 3 3 2 3 4" xfId="31697"/>
    <cellStyle name="Normal 2 4 6 3 3 2 4" xfId="8678"/>
    <cellStyle name="Normal 2 4 6 3 3 2 4 2" xfId="20880"/>
    <cellStyle name="Normal 2 4 6 3 3 2 4 2 2" xfId="45177"/>
    <cellStyle name="Normal 2 4 6 3 3 2 4 3" xfId="32975"/>
    <cellStyle name="Normal 2 4 6 3 3 2 5" xfId="15677"/>
    <cellStyle name="Normal 2 4 6 3 3 2 5 2" xfId="39974"/>
    <cellStyle name="Normal 2 4 6 3 3 2 6" xfId="27665"/>
    <cellStyle name="Normal 2 4 6 3 3 3" xfId="3894"/>
    <cellStyle name="Normal 2 4 6 3 3 3 2" xfId="8681"/>
    <cellStyle name="Normal 2 4 6 3 3 3 2 2" xfId="20883"/>
    <cellStyle name="Normal 2 4 6 3 3 3 2 2 2" xfId="45180"/>
    <cellStyle name="Normal 2 4 6 3 3 3 2 3" xfId="32978"/>
    <cellStyle name="Normal 2 4 6 3 3 3 3" xfId="16205"/>
    <cellStyle name="Normal 2 4 6 3 3 3 3 2" xfId="40502"/>
    <cellStyle name="Normal 2 4 6 3 3 3 4" xfId="28193"/>
    <cellStyle name="Normal 2 4 6 3 3 4" xfId="4534"/>
    <cellStyle name="Normal 2 4 6 3 3 4 2" xfId="8682"/>
    <cellStyle name="Normal 2 4 6 3 3 4 2 2" xfId="20884"/>
    <cellStyle name="Normal 2 4 6 3 3 4 2 2 2" xfId="45181"/>
    <cellStyle name="Normal 2 4 6 3 3 4 2 3" xfId="32979"/>
    <cellStyle name="Normal 2 4 6 3 3 4 3" xfId="16736"/>
    <cellStyle name="Normal 2 4 6 3 3 4 3 2" xfId="41033"/>
    <cellStyle name="Normal 2 4 6 3 3 4 4" xfId="28831"/>
    <cellStyle name="Normal 2 4 6 3 3 5" xfId="6231"/>
    <cellStyle name="Normal 2 4 6 3 3 5 2" xfId="8683"/>
    <cellStyle name="Normal 2 4 6 3 3 5 2 2" xfId="20885"/>
    <cellStyle name="Normal 2 4 6 3 3 5 2 2 2" xfId="45182"/>
    <cellStyle name="Normal 2 4 6 3 3 5 2 3" xfId="32980"/>
    <cellStyle name="Normal 2 4 6 3 3 5 3" xfId="18433"/>
    <cellStyle name="Normal 2 4 6 3 3 5 3 2" xfId="42730"/>
    <cellStyle name="Normal 2 4 6 3 3 5 4" xfId="30528"/>
    <cellStyle name="Normal 2 4 6 3 3 6" xfId="8677"/>
    <cellStyle name="Normal 2 4 6 3 3 6 2" xfId="20879"/>
    <cellStyle name="Normal 2 4 6 3 3 6 2 2" xfId="45176"/>
    <cellStyle name="Normal 2 4 6 3 3 6 3" xfId="32974"/>
    <cellStyle name="Normal 2 4 6 3 3 7" xfId="14508"/>
    <cellStyle name="Normal 2 4 6 3 3 7 2" xfId="38805"/>
    <cellStyle name="Normal 2 4 6 3 3 8" xfId="26496"/>
    <cellStyle name="Normal 2 4 6 3 3 9" xfId="50904"/>
    <cellStyle name="Normal 2 4 6 3 4" xfId="2724"/>
    <cellStyle name="Normal 2 4 6 3 4 2" xfId="5172"/>
    <cellStyle name="Normal 2 4 6 3 4 2 2" xfId="8685"/>
    <cellStyle name="Normal 2 4 6 3 4 2 2 2" xfId="20887"/>
    <cellStyle name="Normal 2 4 6 3 4 2 2 2 2" xfId="45184"/>
    <cellStyle name="Normal 2 4 6 3 4 2 2 3" xfId="32982"/>
    <cellStyle name="Normal 2 4 6 3 4 2 3" xfId="17374"/>
    <cellStyle name="Normal 2 4 6 3 4 2 3 2" xfId="41671"/>
    <cellStyle name="Normal 2 4 6 3 4 2 4" xfId="29469"/>
    <cellStyle name="Normal 2 4 6 3 4 3" xfId="6762"/>
    <cellStyle name="Normal 2 4 6 3 4 3 2" xfId="8686"/>
    <cellStyle name="Normal 2 4 6 3 4 3 2 2" xfId="20888"/>
    <cellStyle name="Normal 2 4 6 3 4 3 2 2 2" xfId="45185"/>
    <cellStyle name="Normal 2 4 6 3 4 3 2 3" xfId="32983"/>
    <cellStyle name="Normal 2 4 6 3 4 3 3" xfId="18964"/>
    <cellStyle name="Normal 2 4 6 3 4 3 3 2" xfId="43261"/>
    <cellStyle name="Normal 2 4 6 3 4 3 4" xfId="31059"/>
    <cellStyle name="Normal 2 4 6 3 4 4" xfId="8684"/>
    <cellStyle name="Normal 2 4 6 3 4 4 2" xfId="20886"/>
    <cellStyle name="Normal 2 4 6 3 4 4 2 2" xfId="45183"/>
    <cellStyle name="Normal 2 4 6 3 4 4 3" xfId="32981"/>
    <cellStyle name="Normal 2 4 6 3 4 5" xfId="15146"/>
    <cellStyle name="Normal 2 4 6 3 4 5 2" xfId="39443"/>
    <cellStyle name="Normal 2 4 6 3 4 6" xfId="27134"/>
    <cellStyle name="Normal 2 4 6 3 5" xfId="8665"/>
    <cellStyle name="Normal 2 4 6 3 5 2" xfId="20867"/>
    <cellStyle name="Normal 2 4 6 3 5 2 2" xfId="45164"/>
    <cellStyle name="Normal 2 4 6 3 5 3" xfId="32962"/>
    <cellStyle name="Normal 2 4 6 3 6" xfId="13974"/>
    <cellStyle name="Normal 2 4 6 3 6 2" xfId="25962"/>
    <cellStyle name="Normal 2 4 6 3 6 2 2" xfId="50259"/>
    <cellStyle name="Normal 2 4 6 3 6 3" xfId="38271"/>
    <cellStyle name="Normal 2 4 6 3 7" xfId="51426"/>
    <cellStyle name="Normal 2 4 6 3 8" xfId="52078"/>
    <cellStyle name="Normal 2 4 6 4" xfId="871"/>
    <cellStyle name="Normal 2 4 6 4 2" xfId="2364"/>
    <cellStyle name="Normal 2 4 6 4 2 10" xfId="52884"/>
    <cellStyle name="Normal 2 4 6 4 2 2" xfId="3530"/>
    <cellStyle name="Normal 2 4 6 4 2 2 2" xfId="5871"/>
    <cellStyle name="Normal 2 4 6 4 2 2 2 2" xfId="8690"/>
    <cellStyle name="Normal 2 4 6 4 2 2 2 2 2" xfId="20892"/>
    <cellStyle name="Normal 2 4 6 4 2 2 2 2 2 2" xfId="45189"/>
    <cellStyle name="Normal 2 4 6 4 2 2 2 2 3" xfId="32987"/>
    <cellStyle name="Normal 2 4 6 4 2 2 2 3" xfId="18073"/>
    <cellStyle name="Normal 2 4 6 4 2 2 2 3 2" xfId="42370"/>
    <cellStyle name="Normal 2 4 6 4 2 2 2 4" xfId="30168"/>
    <cellStyle name="Normal 2 4 6 4 2 2 3" xfId="7568"/>
    <cellStyle name="Normal 2 4 6 4 2 2 3 2" xfId="8691"/>
    <cellStyle name="Normal 2 4 6 4 2 2 3 2 2" xfId="20893"/>
    <cellStyle name="Normal 2 4 6 4 2 2 3 2 2 2" xfId="45190"/>
    <cellStyle name="Normal 2 4 6 4 2 2 3 2 3" xfId="32988"/>
    <cellStyle name="Normal 2 4 6 4 2 2 3 3" xfId="19770"/>
    <cellStyle name="Normal 2 4 6 4 2 2 3 3 2" xfId="44067"/>
    <cellStyle name="Normal 2 4 6 4 2 2 3 4" xfId="31865"/>
    <cellStyle name="Normal 2 4 6 4 2 2 4" xfId="8689"/>
    <cellStyle name="Normal 2 4 6 4 2 2 4 2" xfId="20891"/>
    <cellStyle name="Normal 2 4 6 4 2 2 4 2 2" xfId="45188"/>
    <cellStyle name="Normal 2 4 6 4 2 2 4 3" xfId="32986"/>
    <cellStyle name="Normal 2 4 6 4 2 2 5" xfId="15845"/>
    <cellStyle name="Normal 2 4 6 4 2 2 5 2" xfId="40142"/>
    <cellStyle name="Normal 2 4 6 4 2 2 6" xfId="27833"/>
    <cellStyle name="Normal 2 4 6 4 2 3" xfId="4062"/>
    <cellStyle name="Normal 2 4 6 4 2 3 2" xfId="8692"/>
    <cellStyle name="Normal 2 4 6 4 2 3 2 2" xfId="20894"/>
    <cellStyle name="Normal 2 4 6 4 2 3 2 2 2" xfId="45191"/>
    <cellStyle name="Normal 2 4 6 4 2 3 2 3" xfId="32989"/>
    <cellStyle name="Normal 2 4 6 4 2 3 3" xfId="16373"/>
    <cellStyle name="Normal 2 4 6 4 2 3 3 2" xfId="40670"/>
    <cellStyle name="Normal 2 4 6 4 2 3 4" xfId="28361"/>
    <cellStyle name="Normal 2 4 6 4 2 4" xfId="4702"/>
    <cellStyle name="Normal 2 4 6 4 2 4 2" xfId="8693"/>
    <cellStyle name="Normal 2 4 6 4 2 4 2 2" xfId="20895"/>
    <cellStyle name="Normal 2 4 6 4 2 4 2 2 2" xfId="45192"/>
    <cellStyle name="Normal 2 4 6 4 2 4 2 3" xfId="32990"/>
    <cellStyle name="Normal 2 4 6 4 2 4 3" xfId="16904"/>
    <cellStyle name="Normal 2 4 6 4 2 4 3 2" xfId="41201"/>
    <cellStyle name="Normal 2 4 6 4 2 4 4" xfId="28999"/>
    <cellStyle name="Normal 2 4 6 4 2 5" xfId="6399"/>
    <cellStyle name="Normal 2 4 6 4 2 5 2" xfId="8694"/>
    <cellStyle name="Normal 2 4 6 4 2 5 2 2" xfId="20896"/>
    <cellStyle name="Normal 2 4 6 4 2 5 2 2 2" xfId="45193"/>
    <cellStyle name="Normal 2 4 6 4 2 5 2 3" xfId="32991"/>
    <cellStyle name="Normal 2 4 6 4 2 5 3" xfId="18601"/>
    <cellStyle name="Normal 2 4 6 4 2 5 3 2" xfId="42898"/>
    <cellStyle name="Normal 2 4 6 4 2 5 4" xfId="30696"/>
    <cellStyle name="Normal 2 4 6 4 2 6" xfId="8688"/>
    <cellStyle name="Normal 2 4 6 4 2 6 2" xfId="20890"/>
    <cellStyle name="Normal 2 4 6 4 2 6 2 2" xfId="45187"/>
    <cellStyle name="Normal 2 4 6 4 2 6 3" xfId="32985"/>
    <cellStyle name="Normal 2 4 6 4 2 7" xfId="14676"/>
    <cellStyle name="Normal 2 4 6 4 2 7 2" xfId="38973"/>
    <cellStyle name="Normal 2 4 6 4 2 8" xfId="26664"/>
    <cellStyle name="Normal 2 4 6 4 2 9" xfId="51072"/>
    <cellStyle name="Normal 2 4 6 4 3" xfId="2892"/>
    <cellStyle name="Normal 2 4 6 4 3 2" xfId="5340"/>
    <cellStyle name="Normal 2 4 6 4 3 2 2" xfId="8696"/>
    <cellStyle name="Normal 2 4 6 4 3 2 2 2" xfId="20898"/>
    <cellStyle name="Normal 2 4 6 4 3 2 2 2 2" xfId="45195"/>
    <cellStyle name="Normal 2 4 6 4 3 2 2 3" xfId="32993"/>
    <cellStyle name="Normal 2 4 6 4 3 2 3" xfId="17542"/>
    <cellStyle name="Normal 2 4 6 4 3 2 3 2" xfId="41839"/>
    <cellStyle name="Normal 2 4 6 4 3 2 4" xfId="29637"/>
    <cellStyle name="Normal 2 4 6 4 3 3" xfId="6930"/>
    <cellStyle name="Normal 2 4 6 4 3 3 2" xfId="8697"/>
    <cellStyle name="Normal 2 4 6 4 3 3 2 2" xfId="20899"/>
    <cellStyle name="Normal 2 4 6 4 3 3 2 2 2" xfId="45196"/>
    <cellStyle name="Normal 2 4 6 4 3 3 2 3" xfId="32994"/>
    <cellStyle name="Normal 2 4 6 4 3 3 3" xfId="19132"/>
    <cellStyle name="Normal 2 4 6 4 3 3 3 2" xfId="43429"/>
    <cellStyle name="Normal 2 4 6 4 3 3 4" xfId="31227"/>
    <cellStyle name="Normal 2 4 6 4 3 4" xfId="8695"/>
    <cellStyle name="Normal 2 4 6 4 3 4 2" xfId="20897"/>
    <cellStyle name="Normal 2 4 6 4 3 4 2 2" xfId="45194"/>
    <cellStyle name="Normal 2 4 6 4 3 4 3" xfId="32992"/>
    <cellStyle name="Normal 2 4 6 4 3 5" xfId="15314"/>
    <cellStyle name="Normal 2 4 6 4 3 5 2" xfId="39611"/>
    <cellStyle name="Normal 2 4 6 4 3 6" xfId="27302"/>
    <cellStyle name="Normal 2 4 6 4 4" xfId="8687"/>
    <cellStyle name="Normal 2 4 6 4 4 2" xfId="20889"/>
    <cellStyle name="Normal 2 4 6 4 4 2 2" xfId="45186"/>
    <cellStyle name="Normal 2 4 6 4 4 3" xfId="32984"/>
    <cellStyle name="Normal 2 4 6 4 5" xfId="14142"/>
    <cellStyle name="Normal 2 4 6 4 5 2" xfId="26130"/>
    <cellStyle name="Normal 2 4 6 4 5 2 2" xfId="50427"/>
    <cellStyle name="Normal 2 4 6 4 5 3" xfId="38439"/>
    <cellStyle name="Normal 2 4 6 4 6" xfId="51778"/>
    <cellStyle name="Normal 2 4 6 4 7" xfId="52246"/>
    <cellStyle name="Normal 2 4 6 5" xfId="2100"/>
    <cellStyle name="Normal 2 4 6 5 10" xfId="52620"/>
    <cellStyle name="Normal 2 4 6 5 2" xfId="3266"/>
    <cellStyle name="Normal 2 4 6 5 2 2" xfId="5607"/>
    <cellStyle name="Normal 2 4 6 5 2 2 2" xfId="8700"/>
    <cellStyle name="Normal 2 4 6 5 2 2 2 2" xfId="20902"/>
    <cellStyle name="Normal 2 4 6 5 2 2 2 2 2" xfId="45199"/>
    <cellStyle name="Normal 2 4 6 5 2 2 2 3" xfId="32997"/>
    <cellStyle name="Normal 2 4 6 5 2 2 3" xfId="17809"/>
    <cellStyle name="Normal 2 4 6 5 2 2 3 2" xfId="42106"/>
    <cellStyle name="Normal 2 4 6 5 2 2 4" xfId="29904"/>
    <cellStyle name="Normal 2 4 6 5 2 3" xfId="7304"/>
    <cellStyle name="Normal 2 4 6 5 2 3 2" xfId="8701"/>
    <cellStyle name="Normal 2 4 6 5 2 3 2 2" xfId="20903"/>
    <cellStyle name="Normal 2 4 6 5 2 3 2 2 2" xfId="45200"/>
    <cellStyle name="Normal 2 4 6 5 2 3 2 3" xfId="32998"/>
    <cellStyle name="Normal 2 4 6 5 2 3 3" xfId="19506"/>
    <cellStyle name="Normal 2 4 6 5 2 3 3 2" xfId="43803"/>
    <cellStyle name="Normal 2 4 6 5 2 3 4" xfId="31601"/>
    <cellStyle name="Normal 2 4 6 5 2 4" xfId="8699"/>
    <cellStyle name="Normal 2 4 6 5 2 4 2" xfId="20901"/>
    <cellStyle name="Normal 2 4 6 5 2 4 2 2" xfId="45198"/>
    <cellStyle name="Normal 2 4 6 5 2 4 3" xfId="32996"/>
    <cellStyle name="Normal 2 4 6 5 2 5" xfId="15581"/>
    <cellStyle name="Normal 2 4 6 5 2 5 2" xfId="39878"/>
    <cellStyle name="Normal 2 4 6 5 2 6" xfId="27569"/>
    <cellStyle name="Normal 2 4 6 5 3" xfId="3798"/>
    <cellStyle name="Normal 2 4 6 5 3 2" xfId="8702"/>
    <cellStyle name="Normal 2 4 6 5 3 2 2" xfId="20904"/>
    <cellStyle name="Normal 2 4 6 5 3 2 2 2" xfId="45201"/>
    <cellStyle name="Normal 2 4 6 5 3 2 3" xfId="32999"/>
    <cellStyle name="Normal 2 4 6 5 3 3" xfId="16109"/>
    <cellStyle name="Normal 2 4 6 5 3 3 2" xfId="40406"/>
    <cellStyle name="Normal 2 4 6 5 3 4" xfId="28097"/>
    <cellStyle name="Normal 2 4 6 5 4" xfId="4438"/>
    <cellStyle name="Normal 2 4 6 5 4 2" xfId="8703"/>
    <cellStyle name="Normal 2 4 6 5 4 2 2" xfId="20905"/>
    <cellStyle name="Normal 2 4 6 5 4 2 2 2" xfId="45202"/>
    <cellStyle name="Normal 2 4 6 5 4 2 3" xfId="33000"/>
    <cellStyle name="Normal 2 4 6 5 4 3" xfId="16640"/>
    <cellStyle name="Normal 2 4 6 5 4 3 2" xfId="40937"/>
    <cellStyle name="Normal 2 4 6 5 4 4" xfId="28735"/>
    <cellStyle name="Normal 2 4 6 5 5" xfId="6135"/>
    <cellStyle name="Normal 2 4 6 5 5 2" xfId="8704"/>
    <cellStyle name="Normal 2 4 6 5 5 2 2" xfId="20906"/>
    <cellStyle name="Normal 2 4 6 5 5 2 2 2" xfId="45203"/>
    <cellStyle name="Normal 2 4 6 5 5 2 3" xfId="33001"/>
    <cellStyle name="Normal 2 4 6 5 5 3" xfId="18337"/>
    <cellStyle name="Normal 2 4 6 5 5 3 2" xfId="42634"/>
    <cellStyle name="Normal 2 4 6 5 5 4" xfId="30432"/>
    <cellStyle name="Normal 2 4 6 5 6" xfId="8698"/>
    <cellStyle name="Normal 2 4 6 5 6 2" xfId="20900"/>
    <cellStyle name="Normal 2 4 6 5 6 2 2" xfId="45197"/>
    <cellStyle name="Normal 2 4 6 5 6 3" xfId="32995"/>
    <cellStyle name="Normal 2 4 6 5 7" xfId="14412"/>
    <cellStyle name="Normal 2 4 6 5 7 2" xfId="38709"/>
    <cellStyle name="Normal 2 4 6 5 8" xfId="26400"/>
    <cellStyle name="Normal 2 4 6 5 9" xfId="50808"/>
    <cellStyle name="Normal 2 4 6 6" xfId="2628"/>
    <cellStyle name="Normal 2 4 6 6 2" xfId="5076"/>
    <cellStyle name="Normal 2 4 6 6 2 2" xfId="8706"/>
    <cellStyle name="Normal 2 4 6 6 2 2 2" xfId="20908"/>
    <cellStyle name="Normal 2 4 6 6 2 2 2 2" xfId="45205"/>
    <cellStyle name="Normal 2 4 6 6 2 2 3" xfId="33003"/>
    <cellStyle name="Normal 2 4 6 6 2 3" xfId="17278"/>
    <cellStyle name="Normal 2 4 6 6 2 3 2" xfId="41575"/>
    <cellStyle name="Normal 2 4 6 6 2 4" xfId="29373"/>
    <cellStyle name="Normal 2 4 6 6 3" xfId="6666"/>
    <cellStyle name="Normal 2 4 6 6 3 2" xfId="8707"/>
    <cellStyle name="Normal 2 4 6 6 3 2 2" xfId="20909"/>
    <cellStyle name="Normal 2 4 6 6 3 2 2 2" xfId="45206"/>
    <cellStyle name="Normal 2 4 6 6 3 2 3" xfId="33004"/>
    <cellStyle name="Normal 2 4 6 6 3 3" xfId="18868"/>
    <cellStyle name="Normal 2 4 6 6 3 3 2" xfId="43165"/>
    <cellStyle name="Normal 2 4 6 6 3 4" xfId="30963"/>
    <cellStyle name="Normal 2 4 6 6 4" xfId="8705"/>
    <cellStyle name="Normal 2 4 6 6 4 2" xfId="20907"/>
    <cellStyle name="Normal 2 4 6 6 4 2 2" xfId="45204"/>
    <cellStyle name="Normal 2 4 6 6 4 3" xfId="33002"/>
    <cellStyle name="Normal 2 4 6 6 5" xfId="15050"/>
    <cellStyle name="Normal 2 4 6 6 5 2" xfId="39347"/>
    <cellStyle name="Normal 2 4 6 6 6" xfId="27038"/>
    <cellStyle name="Normal 2 4 6 7" xfId="8642"/>
    <cellStyle name="Normal 2 4 6 7 2" xfId="20844"/>
    <cellStyle name="Normal 2 4 6 7 2 2" xfId="45141"/>
    <cellStyle name="Normal 2 4 6 7 3" xfId="32939"/>
    <cellStyle name="Normal 2 4 6 8" xfId="13878"/>
    <cellStyle name="Normal 2 4 6 8 2" xfId="25866"/>
    <cellStyle name="Normal 2 4 6 8 2 2" xfId="50163"/>
    <cellStyle name="Normal 2 4 6 8 3" xfId="38175"/>
    <cellStyle name="Normal 2 4 6 9" xfId="51534"/>
    <cellStyle name="Normal 2 4 7" xfId="746"/>
    <cellStyle name="Normal 2 4 7 2" xfId="991"/>
    <cellStyle name="Normal 2 4 7 2 2" xfId="2484"/>
    <cellStyle name="Normal 2 4 7 2 2 10" xfId="53004"/>
    <cellStyle name="Normal 2 4 7 2 2 2" xfId="3650"/>
    <cellStyle name="Normal 2 4 7 2 2 2 2" xfId="5991"/>
    <cellStyle name="Normal 2 4 7 2 2 2 2 2" xfId="8712"/>
    <cellStyle name="Normal 2 4 7 2 2 2 2 2 2" xfId="20914"/>
    <cellStyle name="Normal 2 4 7 2 2 2 2 2 2 2" xfId="45211"/>
    <cellStyle name="Normal 2 4 7 2 2 2 2 2 3" xfId="33009"/>
    <cellStyle name="Normal 2 4 7 2 2 2 2 3" xfId="18193"/>
    <cellStyle name="Normal 2 4 7 2 2 2 2 3 2" xfId="42490"/>
    <cellStyle name="Normal 2 4 7 2 2 2 2 4" xfId="30288"/>
    <cellStyle name="Normal 2 4 7 2 2 2 3" xfId="7688"/>
    <cellStyle name="Normal 2 4 7 2 2 2 3 2" xfId="8713"/>
    <cellStyle name="Normal 2 4 7 2 2 2 3 2 2" xfId="20915"/>
    <cellStyle name="Normal 2 4 7 2 2 2 3 2 2 2" xfId="45212"/>
    <cellStyle name="Normal 2 4 7 2 2 2 3 2 3" xfId="33010"/>
    <cellStyle name="Normal 2 4 7 2 2 2 3 3" xfId="19890"/>
    <cellStyle name="Normal 2 4 7 2 2 2 3 3 2" xfId="44187"/>
    <cellStyle name="Normal 2 4 7 2 2 2 3 4" xfId="31985"/>
    <cellStyle name="Normal 2 4 7 2 2 2 4" xfId="8711"/>
    <cellStyle name="Normal 2 4 7 2 2 2 4 2" xfId="20913"/>
    <cellStyle name="Normal 2 4 7 2 2 2 4 2 2" xfId="45210"/>
    <cellStyle name="Normal 2 4 7 2 2 2 4 3" xfId="33008"/>
    <cellStyle name="Normal 2 4 7 2 2 2 5" xfId="15965"/>
    <cellStyle name="Normal 2 4 7 2 2 2 5 2" xfId="40262"/>
    <cellStyle name="Normal 2 4 7 2 2 2 6" xfId="27953"/>
    <cellStyle name="Normal 2 4 7 2 2 3" xfId="4182"/>
    <cellStyle name="Normal 2 4 7 2 2 3 2" xfId="8714"/>
    <cellStyle name="Normal 2 4 7 2 2 3 2 2" xfId="20916"/>
    <cellStyle name="Normal 2 4 7 2 2 3 2 2 2" xfId="45213"/>
    <cellStyle name="Normal 2 4 7 2 2 3 2 3" xfId="33011"/>
    <cellStyle name="Normal 2 4 7 2 2 3 3" xfId="16493"/>
    <cellStyle name="Normal 2 4 7 2 2 3 3 2" xfId="40790"/>
    <cellStyle name="Normal 2 4 7 2 2 3 4" xfId="28481"/>
    <cellStyle name="Normal 2 4 7 2 2 4" xfId="4822"/>
    <cellStyle name="Normal 2 4 7 2 2 4 2" xfId="8715"/>
    <cellStyle name="Normal 2 4 7 2 2 4 2 2" xfId="20917"/>
    <cellStyle name="Normal 2 4 7 2 2 4 2 2 2" xfId="45214"/>
    <cellStyle name="Normal 2 4 7 2 2 4 2 3" xfId="33012"/>
    <cellStyle name="Normal 2 4 7 2 2 4 3" xfId="17024"/>
    <cellStyle name="Normal 2 4 7 2 2 4 3 2" xfId="41321"/>
    <cellStyle name="Normal 2 4 7 2 2 4 4" xfId="29119"/>
    <cellStyle name="Normal 2 4 7 2 2 5" xfId="6519"/>
    <cellStyle name="Normal 2 4 7 2 2 5 2" xfId="8716"/>
    <cellStyle name="Normal 2 4 7 2 2 5 2 2" xfId="20918"/>
    <cellStyle name="Normal 2 4 7 2 2 5 2 2 2" xfId="45215"/>
    <cellStyle name="Normal 2 4 7 2 2 5 2 3" xfId="33013"/>
    <cellStyle name="Normal 2 4 7 2 2 5 3" xfId="18721"/>
    <cellStyle name="Normal 2 4 7 2 2 5 3 2" xfId="43018"/>
    <cellStyle name="Normal 2 4 7 2 2 5 4" xfId="30816"/>
    <cellStyle name="Normal 2 4 7 2 2 6" xfId="8710"/>
    <cellStyle name="Normal 2 4 7 2 2 6 2" xfId="20912"/>
    <cellStyle name="Normal 2 4 7 2 2 6 2 2" xfId="45209"/>
    <cellStyle name="Normal 2 4 7 2 2 6 3" xfId="33007"/>
    <cellStyle name="Normal 2 4 7 2 2 7" xfId="14796"/>
    <cellStyle name="Normal 2 4 7 2 2 7 2" xfId="39093"/>
    <cellStyle name="Normal 2 4 7 2 2 8" xfId="26784"/>
    <cellStyle name="Normal 2 4 7 2 2 9" xfId="51192"/>
    <cellStyle name="Normal 2 4 7 2 3" xfId="3012"/>
    <cellStyle name="Normal 2 4 7 2 3 2" xfId="5460"/>
    <cellStyle name="Normal 2 4 7 2 3 2 2" xfId="8718"/>
    <cellStyle name="Normal 2 4 7 2 3 2 2 2" xfId="20920"/>
    <cellStyle name="Normal 2 4 7 2 3 2 2 2 2" xfId="45217"/>
    <cellStyle name="Normal 2 4 7 2 3 2 2 3" xfId="33015"/>
    <cellStyle name="Normal 2 4 7 2 3 2 3" xfId="17662"/>
    <cellStyle name="Normal 2 4 7 2 3 2 3 2" xfId="41959"/>
    <cellStyle name="Normal 2 4 7 2 3 2 4" xfId="29757"/>
    <cellStyle name="Normal 2 4 7 2 3 3" xfId="7050"/>
    <cellStyle name="Normal 2 4 7 2 3 3 2" xfId="8719"/>
    <cellStyle name="Normal 2 4 7 2 3 3 2 2" xfId="20921"/>
    <cellStyle name="Normal 2 4 7 2 3 3 2 2 2" xfId="45218"/>
    <cellStyle name="Normal 2 4 7 2 3 3 2 3" xfId="33016"/>
    <cellStyle name="Normal 2 4 7 2 3 3 3" xfId="19252"/>
    <cellStyle name="Normal 2 4 7 2 3 3 3 2" xfId="43549"/>
    <cellStyle name="Normal 2 4 7 2 3 3 4" xfId="31347"/>
    <cellStyle name="Normal 2 4 7 2 3 4" xfId="8717"/>
    <cellStyle name="Normal 2 4 7 2 3 4 2" xfId="20919"/>
    <cellStyle name="Normal 2 4 7 2 3 4 2 2" xfId="45216"/>
    <cellStyle name="Normal 2 4 7 2 3 4 3" xfId="33014"/>
    <cellStyle name="Normal 2 4 7 2 3 5" xfId="15434"/>
    <cellStyle name="Normal 2 4 7 2 3 5 2" xfId="39731"/>
    <cellStyle name="Normal 2 4 7 2 3 6" xfId="27422"/>
    <cellStyle name="Normal 2 4 7 2 4" xfId="8709"/>
    <cellStyle name="Normal 2 4 7 2 4 2" xfId="20911"/>
    <cellStyle name="Normal 2 4 7 2 4 2 2" xfId="45208"/>
    <cellStyle name="Normal 2 4 7 2 4 3" xfId="33006"/>
    <cellStyle name="Normal 2 4 7 2 5" xfId="14262"/>
    <cellStyle name="Normal 2 4 7 2 5 2" xfId="26250"/>
    <cellStyle name="Normal 2 4 7 2 5 2 2" xfId="50547"/>
    <cellStyle name="Normal 2 4 7 2 5 3" xfId="38559"/>
    <cellStyle name="Normal 2 4 7 2 6" xfId="51668"/>
    <cellStyle name="Normal 2 4 7 2 7" xfId="52366"/>
    <cellStyle name="Normal 2 4 7 3" xfId="2244"/>
    <cellStyle name="Normal 2 4 7 3 10" xfId="52764"/>
    <cellStyle name="Normal 2 4 7 3 2" xfId="3410"/>
    <cellStyle name="Normal 2 4 7 3 2 2" xfId="5751"/>
    <cellStyle name="Normal 2 4 7 3 2 2 2" xfId="8722"/>
    <cellStyle name="Normal 2 4 7 3 2 2 2 2" xfId="20924"/>
    <cellStyle name="Normal 2 4 7 3 2 2 2 2 2" xfId="45221"/>
    <cellStyle name="Normal 2 4 7 3 2 2 2 3" xfId="33019"/>
    <cellStyle name="Normal 2 4 7 3 2 2 3" xfId="17953"/>
    <cellStyle name="Normal 2 4 7 3 2 2 3 2" xfId="42250"/>
    <cellStyle name="Normal 2 4 7 3 2 2 4" xfId="30048"/>
    <cellStyle name="Normal 2 4 7 3 2 3" xfId="7448"/>
    <cellStyle name="Normal 2 4 7 3 2 3 2" xfId="8723"/>
    <cellStyle name="Normal 2 4 7 3 2 3 2 2" xfId="20925"/>
    <cellStyle name="Normal 2 4 7 3 2 3 2 2 2" xfId="45222"/>
    <cellStyle name="Normal 2 4 7 3 2 3 2 3" xfId="33020"/>
    <cellStyle name="Normal 2 4 7 3 2 3 3" xfId="19650"/>
    <cellStyle name="Normal 2 4 7 3 2 3 3 2" xfId="43947"/>
    <cellStyle name="Normal 2 4 7 3 2 3 4" xfId="31745"/>
    <cellStyle name="Normal 2 4 7 3 2 4" xfId="8721"/>
    <cellStyle name="Normal 2 4 7 3 2 4 2" xfId="20923"/>
    <cellStyle name="Normal 2 4 7 3 2 4 2 2" xfId="45220"/>
    <cellStyle name="Normal 2 4 7 3 2 4 3" xfId="33018"/>
    <cellStyle name="Normal 2 4 7 3 2 5" xfId="15725"/>
    <cellStyle name="Normal 2 4 7 3 2 5 2" xfId="40022"/>
    <cellStyle name="Normal 2 4 7 3 2 6" xfId="27713"/>
    <cellStyle name="Normal 2 4 7 3 3" xfId="3942"/>
    <cellStyle name="Normal 2 4 7 3 3 2" xfId="8724"/>
    <cellStyle name="Normal 2 4 7 3 3 2 2" xfId="20926"/>
    <cellStyle name="Normal 2 4 7 3 3 2 2 2" xfId="45223"/>
    <cellStyle name="Normal 2 4 7 3 3 2 3" xfId="33021"/>
    <cellStyle name="Normal 2 4 7 3 3 3" xfId="16253"/>
    <cellStyle name="Normal 2 4 7 3 3 3 2" xfId="40550"/>
    <cellStyle name="Normal 2 4 7 3 3 4" xfId="28241"/>
    <cellStyle name="Normal 2 4 7 3 4" xfId="4582"/>
    <cellStyle name="Normal 2 4 7 3 4 2" xfId="8725"/>
    <cellStyle name="Normal 2 4 7 3 4 2 2" xfId="20927"/>
    <cellStyle name="Normal 2 4 7 3 4 2 2 2" xfId="45224"/>
    <cellStyle name="Normal 2 4 7 3 4 2 3" xfId="33022"/>
    <cellStyle name="Normal 2 4 7 3 4 3" xfId="16784"/>
    <cellStyle name="Normal 2 4 7 3 4 3 2" xfId="41081"/>
    <cellStyle name="Normal 2 4 7 3 4 4" xfId="28879"/>
    <cellStyle name="Normal 2 4 7 3 5" xfId="6279"/>
    <cellStyle name="Normal 2 4 7 3 5 2" xfId="8726"/>
    <cellStyle name="Normal 2 4 7 3 5 2 2" xfId="20928"/>
    <cellStyle name="Normal 2 4 7 3 5 2 2 2" xfId="45225"/>
    <cellStyle name="Normal 2 4 7 3 5 2 3" xfId="33023"/>
    <cellStyle name="Normal 2 4 7 3 5 3" xfId="18481"/>
    <cellStyle name="Normal 2 4 7 3 5 3 2" xfId="42778"/>
    <cellStyle name="Normal 2 4 7 3 5 4" xfId="30576"/>
    <cellStyle name="Normal 2 4 7 3 6" xfId="8720"/>
    <cellStyle name="Normal 2 4 7 3 6 2" xfId="20922"/>
    <cellStyle name="Normal 2 4 7 3 6 2 2" xfId="45219"/>
    <cellStyle name="Normal 2 4 7 3 6 3" xfId="33017"/>
    <cellStyle name="Normal 2 4 7 3 7" xfId="14556"/>
    <cellStyle name="Normal 2 4 7 3 7 2" xfId="38853"/>
    <cellStyle name="Normal 2 4 7 3 8" xfId="26544"/>
    <cellStyle name="Normal 2 4 7 3 9" xfId="50952"/>
    <cellStyle name="Normal 2 4 7 4" xfId="2772"/>
    <cellStyle name="Normal 2 4 7 4 2" xfId="5220"/>
    <cellStyle name="Normal 2 4 7 4 2 2" xfId="8728"/>
    <cellStyle name="Normal 2 4 7 4 2 2 2" xfId="20930"/>
    <cellStyle name="Normal 2 4 7 4 2 2 2 2" xfId="45227"/>
    <cellStyle name="Normal 2 4 7 4 2 2 3" xfId="33025"/>
    <cellStyle name="Normal 2 4 7 4 2 3" xfId="17422"/>
    <cellStyle name="Normal 2 4 7 4 2 3 2" xfId="41719"/>
    <cellStyle name="Normal 2 4 7 4 2 4" xfId="29517"/>
    <cellStyle name="Normal 2 4 7 4 3" xfId="6810"/>
    <cellStyle name="Normal 2 4 7 4 3 2" xfId="8729"/>
    <cellStyle name="Normal 2 4 7 4 3 2 2" xfId="20931"/>
    <cellStyle name="Normal 2 4 7 4 3 2 2 2" xfId="45228"/>
    <cellStyle name="Normal 2 4 7 4 3 2 3" xfId="33026"/>
    <cellStyle name="Normal 2 4 7 4 3 3" xfId="19012"/>
    <cellStyle name="Normal 2 4 7 4 3 3 2" xfId="43309"/>
    <cellStyle name="Normal 2 4 7 4 3 4" xfId="31107"/>
    <cellStyle name="Normal 2 4 7 4 4" xfId="8727"/>
    <cellStyle name="Normal 2 4 7 4 4 2" xfId="20929"/>
    <cellStyle name="Normal 2 4 7 4 4 2 2" xfId="45226"/>
    <cellStyle name="Normal 2 4 7 4 4 3" xfId="33024"/>
    <cellStyle name="Normal 2 4 7 4 5" xfId="15194"/>
    <cellStyle name="Normal 2 4 7 4 5 2" xfId="39491"/>
    <cellStyle name="Normal 2 4 7 4 6" xfId="27182"/>
    <cellStyle name="Normal 2 4 7 5" xfId="8708"/>
    <cellStyle name="Normal 2 4 7 5 2" xfId="20910"/>
    <cellStyle name="Normal 2 4 7 5 2 2" xfId="45207"/>
    <cellStyle name="Normal 2 4 7 5 3" xfId="33005"/>
    <cellStyle name="Normal 2 4 7 6" xfId="14022"/>
    <cellStyle name="Normal 2 4 7 6 2" xfId="26010"/>
    <cellStyle name="Normal 2 4 7 6 2 2" xfId="50307"/>
    <cellStyle name="Normal 2 4 7 6 3" xfId="38319"/>
    <cellStyle name="Normal 2 4 7 7" xfId="51420"/>
    <cellStyle name="Normal 2 4 7 8" xfId="52126"/>
    <cellStyle name="Normal 2 4 8" xfId="654"/>
    <cellStyle name="Normal 2 4 8 2" xfId="2155"/>
    <cellStyle name="Normal 2 4 8 2 10" xfId="52675"/>
    <cellStyle name="Normal 2 4 8 2 2" xfId="3321"/>
    <cellStyle name="Normal 2 4 8 2 2 2" xfId="5662"/>
    <cellStyle name="Normal 2 4 8 2 2 2 2" xfId="8733"/>
    <cellStyle name="Normal 2 4 8 2 2 2 2 2" xfId="20935"/>
    <cellStyle name="Normal 2 4 8 2 2 2 2 2 2" xfId="45232"/>
    <cellStyle name="Normal 2 4 8 2 2 2 2 3" xfId="33030"/>
    <cellStyle name="Normal 2 4 8 2 2 2 3" xfId="17864"/>
    <cellStyle name="Normal 2 4 8 2 2 2 3 2" xfId="42161"/>
    <cellStyle name="Normal 2 4 8 2 2 2 4" xfId="29959"/>
    <cellStyle name="Normal 2 4 8 2 2 3" xfId="7359"/>
    <cellStyle name="Normal 2 4 8 2 2 3 2" xfId="8734"/>
    <cellStyle name="Normal 2 4 8 2 2 3 2 2" xfId="20936"/>
    <cellStyle name="Normal 2 4 8 2 2 3 2 2 2" xfId="45233"/>
    <cellStyle name="Normal 2 4 8 2 2 3 2 3" xfId="33031"/>
    <cellStyle name="Normal 2 4 8 2 2 3 3" xfId="19561"/>
    <cellStyle name="Normal 2 4 8 2 2 3 3 2" xfId="43858"/>
    <cellStyle name="Normal 2 4 8 2 2 3 4" xfId="31656"/>
    <cellStyle name="Normal 2 4 8 2 2 4" xfId="8732"/>
    <cellStyle name="Normal 2 4 8 2 2 4 2" xfId="20934"/>
    <cellStyle name="Normal 2 4 8 2 2 4 2 2" xfId="45231"/>
    <cellStyle name="Normal 2 4 8 2 2 4 3" xfId="33029"/>
    <cellStyle name="Normal 2 4 8 2 2 5" xfId="15636"/>
    <cellStyle name="Normal 2 4 8 2 2 5 2" xfId="39933"/>
    <cellStyle name="Normal 2 4 8 2 2 6" xfId="27624"/>
    <cellStyle name="Normal 2 4 8 2 3" xfId="3853"/>
    <cellStyle name="Normal 2 4 8 2 3 2" xfId="8735"/>
    <cellStyle name="Normal 2 4 8 2 3 2 2" xfId="20937"/>
    <cellStyle name="Normal 2 4 8 2 3 2 2 2" xfId="45234"/>
    <cellStyle name="Normal 2 4 8 2 3 2 3" xfId="33032"/>
    <cellStyle name="Normal 2 4 8 2 3 3" xfId="16164"/>
    <cellStyle name="Normal 2 4 8 2 3 3 2" xfId="40461"/>
    <cellStyle name="Normal 2 4 8 2 3 4" xfId="28152"/>
    <cellStyle name="Normal 2 4 8 2 4" xfId="4493"/>
    <cellStyle name="Normal 2 4 8 2 4 2" xfId="8736"/>
    <cellStyle name="Normal 2 4 8 2 4 2 2" xfId="20938"/>
    <cellStyle name="Normal 2 4 8 2 4 2 2 2" xfId="45235"/>
    <cellStyle name="Normal 2 4 8 2 4 2 3" xfId="33033"/>
    <cellStyle name="Normal 2 4 8 2 4 3" xfId="16695"/>
    <cellStyle name="Normal 2 4 8 2 4 3 2" xfId="40992"/>
    <cellStyle name="Normal 2 4 8 2 4 4" xfId="28790"/>
    <cellStyle name="Normal 2 4 8 2 5" xfId="6190"/>
    <cellStyle name="Normal 2 4 8 2 5 2" xfId="8737"/>
    <cellStyle name="Normal 2 4 8 2 5 2 2" xfId="20939"/>
    <cellStyle name="Normal 2 4 8 2 5 2 2 2" xfId="45236"/>
    <cellStyle name="Normal 2 4 8 2 5 2 3" xfId="33034"/>
    <cellStyle name="Normal 2 4 8 2 5 3" xfId="18392"/>
    <cellStyle name="Normal 2 4 8 2 5 3 2" xfId="42689"/>
    <cellStyle name="Normal 2 4 8 2 5 4" xfId="30487"/>
    <cellStyle name="Normal 2 4 8 2 6" xfId="8731"/>
    <cellStyle name="Normal 2 4 8 2 6 2" xfId="20933"/>
    <cellStyle name="Normal 2 4 8 2 6 2 2" xfId="45230"/>
    <cellStyle name="Normal 2 4 8 2 6 3" xfId="33028"/>
    <cellStyle name="Normal 2 4 8 2 7" xfId="14467"/>
    <cellStyle name="Normal 2 4 8 2 7 2" xfId="38764"/>
    <cellStyle name="Normal 2 4 8 2 8" xfId="26455"/>
    <cellStyle name="Normal 2 4 8 2 9" xfId="50863"/>
    <cellStyle name="Normal 2 4 8 3" xfId="2683"/>
    <cellStyle name="Normal 2 4 8 3 2" xfId="5131"/>
    <cellStyle name="Normal 2 4 8 3 2 2" xfId="8739"/>
    <cellStyle name="Normal 2 4 8 3 2 2 2" xfId="20941"/>
    <cellStyle name="Normal 2 4 8 3 2 2 2 2" xfId="45238"/>
    <cellStyle name="Normal 2 4 8 3 2 2 3" xfId="33036"/>
    <cellStyle name="Normal 2 4 8 3 2 3" xfId="17333"/>
    <cellStyle name="Normal 2 4 8 3 2 3 2" xfId="41630"/>
    <cellStyle name="Normal 2 4 8 3 2 4" xfId="29428"/>
    <cellStyle name="Normal 2 4 8 3 3" xfId="6721"/>
    <cellStyle name="Normal 2 4 8 3 3 2" xfId="8740"/>
    <cellStyle name="Normal 2 4 8 3 3 2 2" xfId="20942"/>
    <cellStyle name="Normal 2 4 8 3 3 2 2 2" xfId="45239"/>
    <cellStyle name="Normal 2 4 8 3 3 2 3" xfId="33037"/>
    <cellStyle name="Normal 2 4 8 3 3 3" xfId="18923"/>
    <cellStyle name="Normal 2 4 8 3 3 3 2" xfId="43220"/>
    <cellStyle name="Normal 2 4 8 3 3 4" xfId="31018"/>
    <cellStyle name="Normal 2 4 8 3 4" xfId="8738"/>
    <cellStyle name="Normal 2 4 8 3 4 2" xfId="20940"/>
    <cellStyle name="Normal 2 4 8 3 4 2 2" xfId="45237"/>
    <cellStyle name="Normal 2 4 8 3 4 3" xfId="33035"/>
    <cellStyle name="Normal 2 4 8 3 5" xfId="15105"/>
    <cellStyle name="Normal 2 4 8 3 5 2" xfId="39402"/>
    <cellStyle name="Normal 2 4 8 3 6" xfId="27093"/>
    <cellStyle name="Normal 2 4 8 4" xfId="8730"/>
    <cellStyle name="Normal 2 4 8 4 2" xfId="20932"/>
    <cellStyle name="Normal 2 4 8 4 2 2" xfId="45229"/>
    <cellStyle name="Normal 2 4 8 4 3" xfId="33027"/>
    <cellStyle name="Normal 2 4 8 5" xfId="13933"/>
    <cellStyle name="Normal 2 4 8 5 2" xfId="25921"/>
    <cellStyle name="Normal 2 4 8 5 2 2" xfId="50218"/>
    <cellStyle name="Normal 2 4 8 5 3" xfId="38230"/>
    <cellStyle name="Normal 2 4 8 6" xfId="51838"/>
    <cellStyle name="Normal 2 4 8 7" xfId="52037"/>
    <cellStyle name="Normal 2 4 9" xfId="135"/>
    <cellStyle name="Normal 2 4 9 2" xfId="2052"/>
    <cellStyle name="Normal 2 4 9 2 10" xfId="52572"/>
    <cellStyle name="Normal 2 4 9 2 2" xfId="3218"/>
    <cellStyle name="Normal 2 4 9 2 2 2" xfId="5559"/>
    <cellStyle name="Normal 2 4 9 2 2 2 2" xfId="8744"/>
    <cellStyle name="Normal 2 4 9 2 2 2 2 2" xfId="20946"/>
    <cellStyle name="Normal 2 4 9 2 2 2 2 2 2" xfId="45243"/>
    <cellStyle name="Normal 2 4 9 2 2 2 2 3" xfId="33041"/>
    <cellStyle name="Normal 2 4 9 2 2 2 3" xfId="17761"/>
    <cellStyle name="Normal 2 4 9 2 2 2 3 2" xfId="42058"/>
    <cellStyle name="Normal 2 4 9 2 2 2 4" xfId="29856"/>
    <cellStyle name="Normal 2 4 9 2 2 3" xfId="7256"/>
    <cellStyle name="Normal 2 4 9 2 2 3 2" xfId="8745"/>
    <cellStyle name="Normal 2 4 9 2 2 3 2 2" xfId="20947"/>
    <cellStyle name="Normal 2 4 9 2 2 3 2 2 2" xfId="45244"/>
    <cellStyle name="Normal 2 4 9 2 2 3 2 3" xfId="33042"/>
    <cellStyle name="Normal 2 4 9 2 2 3 3" xfId="19458"/>
    <cellStyle name="Normal 2 4 9 2 2 3 3 2" xfId="43755"/>
    <cellStyle name="Normal 2 4 9 2 2 3 4" xfId="31553"/>
    <cellStyle name="Normal 2 4 9 2 2 4" xfId="8743"/>
    <cellStyle name="Normal 2 4 9 2 2 4 2" xfId="20945"/>
    <cellStyle name="Normal 2 4 9 2 2 4 2 2" xfId="45242"/>
    <cellStyle name="Normal 2 4 9 2 2 4 3" xfId="33040"/>
    <cellStyle name="Normal 2 4 9 2 2 5" xfId="15533"/>
    <cellStyle name="Normal 2 4 9 2 2 5 2" xfId="39830"/>
    <cellStyle name="Normal 2 4 9 2 2 6" xfId="27521"/>
    <cellStyle name="Normal 2 4 9 2 3" xfId="3750"/>
    <cellStyle name="Normal 2 4 9 2 3 2" xfId="8746"/>
    <cellStyle name="Normal 2 4 9 2 3 2 2" xfId="20948"/>
    <cellStyle name="Normal 2 4 9 2 3 2 2 2" xfId="45245"/>
    <cellStyle name="Normal 2 4 9 2 3 2 3" xfId="33043"/>
    <cellStyle name="Normal 2 4 9 2 3 3" xfId="16061"/>
    <cellStyle name="Normal 2 4 9 2 3 3 2" xfId="40358"/>
    <cellStyle name="Normal 2 4 9 2 3 4" xfId="28049"/>
    <cellStyle name="Normal 2 4 9 2 4" xfId="4390"/>
    <cellStyle name="Normal 2 4 9 2 4 2" xfId="8747"/>
    <cellStyle name="Normal 2 4 9 2 4 2 2" xfId="20949"/>
    <cellStyle name="Normal 2 4 9 2 4 2 2 2" xfId="45246"/>
    <cellStyle name="Normal 2 4 9 2 4 2 3" xfId="33044"/>
    <cellStyle name="Normal 2 4 9 2 4 3" xfId="16592"/>
    <cellStyle name="Normal 2 4 9 2 4 3 2" xfId="40889"/>
    <cellStyle name="Normal 2 4 9 2 4 4" xfId="28687"/>
    <cellStyle name="Normal 2 4 9 2 5" xfId="6087"/>
    <cellStyle name="Normal 2 4 9 2 5 2" xfId="8748"/>
    <cellStyle name="Normal 2 4 9 2 5 2 2" xfId="20950"/>
    <cellStyle name="Normal 2 4 9 2 5 2 2 2" xfId="45247"/>
    <cellStyle name="Normal 2 4 9 2 5 2 3" xfId="33045"/>
    <cellStyle name="Normal 2 4 9 2 5 3" xfId="18289"/>
    <cellStyle name="Normal 2 4 9 2 5 3 2" xfId="42586"/>
    <cellStyle name="Normal 2 4 9 2 5 4" xfId="30384"/>
    <cellStyle name="Normal 2 4 9 2 6" xfId="8742"/>
    <cellStyle name="Normal 2 4 9 2 6 2" xfId="20944"/>
    <cellStyle name="Normal 2 4 9 2 6 2 2" xfId="45241"/>
    <cellStyle name="Normal 2 4 9 2 6 3" xfId="33039"/>
    <cellStyle name="Normal 2 4 9 2 7" xfId="14364"/>
    <cellStyle name="Normal 2 4 9 2 7 2" xfId="38661"/>
    <cellStyle name="Normal 2 4 9 2 8" xfId="26352"/>
    <cellStyle name="Normal 2 4 9 2 9" xfId="50760"/>
    <cellStyle name="Normal 2 4 9 3" xfId="2580"/>
    <cellStyle name="Normal 2 4 9 3 2" xfId="5028"/>
    <cellStyle name="Normal 2 4 9 3 2 2" xfId="8750"/>
    <cellStyle name="Normal 2 4 9 3 2 2 2" xfId="20952"/>
    <cellStyle name="Normal 2 4 9 3 2 2 2 2" xfId="45249"/>
    <cellStyle name="Normal 2 4 9 3 2 2 3" xfId="33047"/>
    <cellStyle name="Normal 2 4 9 3 2 3" xfId="17230"/>
    <cellStyle name="Normal 2 4 9 3 2 3 2" xfId="41527"/>
    <cellStyle name="Normal 2 4 9 3 2 4" xfId="29325"/>
    <cellStyle name="Normal 2 4 9 3 3" xfId="6618"/>
    <cellStyle name="Normal 2 4 9 3 3 2" xfId="8751"/>
    <cellStyle name="Normal 2 4 9 3 3 2 2" xfId="20953"/>
    <cellStyle name="Normal 2 4 9 3 3 2 2 2" xfId="45250"/>
    <cellStyle name="Normal 2 4 9 3 3 2 3" xfId="33048"/>
    <cellStyle name="Normal 2 4 9 3 3 3" xfId="18820"/>
    <cellStyle name="Normal 2 4 9 3 3 3 2" xfId="43117"/>
    <cellStyle name="Normal 2 4 9 3 3 4" xfId="30915"/>
    <cellStyle name="Normal 2 4 9 3 4" xfId="8749"/>
    <cellStyle name="Normal 2 4 9 3 4 2" xfId="20951"/>
    <cellStyle name="Normal 2 4 9 3 4 2 2" xfId="45248"/>
    <cellStyle name="Normal 2 4 9 3 4 3" xfId="33046"/>
    <cellStyle name="Normal 2 4 9 3 5" xfId="15002"/>
    <cellStyle name="Normal 2 4 9 3 5 2" xfId="39299"/>
    <cellStyle name="Normal 2 4 9 3 6" xfId="26990"/>
    <cellStyle name="Normal 2 4 9 4" xfId="8741"/>
    <cellStyle name="Normal 2 4 9 4 2" xfId="20943"/>
    <cellStyle name="Normal 2 4 9 4 2 2" xfId="45240"/>
    <cellStyle name="Normal 2 4 9 4 3" xfId="33038"/>
    <cellStyle name="Normal 2 4 9 5" xfId="13830"/>
    <cellStyle name="Normal 2 4 9 5 2" xfId="25818"/>
    <cellStyle name="Normal 2 4 9 5 2 2" xfId="50115"/>
    <cellStyle name="Normal 2 4 9 5 3" xfId="38127"/>
    <cellStyle name="Normal 2 4 9 6" xfId="51922"/>
    <cellStyle name="Normal 2 4 9 7" xfId="51934"/>
    <cellStyle name="Normal 2 5" xfId="143"/>
    <cellStyle name="Normal 2 5 2" xfId="178"/>
    <cellStyle name="Normal 2 5 2 2" xfId="237"/>
    <cellStyle name="Normal 2 5 2 3" xfId="387"/>
    <cellStyle name="Normal 2 5 2 4" xfId="236"/>
    <cellStyle name="Normal 2 5 2 5" xfId="1950"/>
    <cellStyle name="Normal 2 5 3" xfId="238"/>
    <cellStyle name="Normal 2 5 4" xfId="408"/>
    <cellStyle name="Normal 2 5 5" xfId="235"/>
    <cellStyle name="Normal 2 5 6" xfId="1955"/>
    <cellStyle name="Normal 2 6" xfId="145"/>
    <cellStyle name="Normal 2 6 2" xfId="556"/>
    <cellStyle name="Normal 2 6 3" xfId="551"/>
    <cellStyle name="Normal 2 6 3 2" xfId="1275"/>
    <cellStyle name="Normal 2 6 4" xfId="221"/>
    <cellStyle name="Normal 2 6 5" xfId="1928"/>
    <cellStyle name="Normal 2 7" xfId="339"/>
    <cellStyle name="Normal 2 7 2" xfId="450"/>
    <cellStyle name="Normal 2 7 2 2" xfId="1174"/>
    <cellStyle name="Normal 2 7 3" xfId="478"/>
    <cellStyle name="Normal 2 7 3 2" xfId="1202"/>
    <cellStyle name="Normal 2 7 4" xfId="508"/>
    <cellStyle name="Normal 2 7 4 2" xfId="1232"/>
    <cellStyle name="Normal 2 7 5" xfId="538"/>
    <cellStyle name="Normal 2 7 5 2" xfId="1262"/>
    <cellStyle name="Normal 2 7 6" xfId="1145"/>
    <cellStyle name="Normal 2 7 7" xfId="1851"/>
    <cellStyle name="Normal 2 8" xfId="338"/>
    <cellStyle name="Normal 2 8 2" xfId="341"/>
    <cellStyle name="Normal 2 9" xfId="340"/>
    <cellStyle name="Normal 2 9 2" xfId="451"/>
    <cellStyle name="Normal 2 9 2 2" xfId="1175"/>
    <cellStyle name="Normal 2 9 3" xfId="479"/>
    <cellStyle name="Normal 2 9 3 2" xfId="1203"/>
    <cellStyle name="Normal 2 9 4" xfId="509"/>
    <cellStyle name="Normal 2 9 4 2" xfId="1233"/>
    <cellStyle name="Normal 2 9 5" xfId="539"/>
    <cellStyle name="Normal 2 9 5 2" xfId="1263"/>
    <cellStyle name="Normal 2 9 6" xfId="1146"/>
    <cellStyle name="Normal 20" xfId="358"/>
    <cellStyle name="Normal 20 2" xfId="458"/>
    <cellStyle name="Normal 20 2 2" xfId="569"/>
    <cellStyle name="Normal 20 2 3" xfId="1182"/>
    <cellStyle name="Normal 20 3" xfId="486"/>
    <cellStyle name="Normal 20 3 2" xfId="1210"/>
    <cellStyle name="Normal 20 4" xfId="516"/>
    <cellStyle name="Normal 20 4 2" xfId="1240"/>
    <cellStyle name="Normal 20 5" xfId="546"/>
    <cellStyle name="Normal 20 5 2" xfId="1270"/>
    <cellStyle name="Normal 20 6" xfId="1153"/>
    <cellStyle name="Normal 21" xfId="359"/>
    <cellStyle name="Normal 21 2" xfId="487"/>
    <cellStyle name="Normal 21 2 2" xfId="570"/>
    <cellStyle name="Normal 21 2 3" xfId="1211"/>
    <cellStyle name="Normal 21 3" xfId="517"/>
    <cellStyle name="Normal 21 3 2" xfId="1241"/>
    <cellStyle name="Normal 21 4" xfId="547"/>
    <cellStyle name="Normal 21 4 2" xfId="1271"/>
    <cellStyle name="Normal 21 5" xfId="1154"/>
    <cellStyle name="Normal 22" xfId="360"/>
    <cellStyle name="Normal 22 2" xfId="488"/>
    <cellStyle name="Normal 22 2 2" xfId="1212"/>
    <cellStyle name="Normal 22 3" xfId="518"/>
    <cellStyle name="Normal 22 3 2" xfId="1242"/>
    <cellStyle name="Normal 22 4" xfId="548"/>
    <cellStyle name="Normal 22 4 2" xfId="1272"/>
    <cellStyle name="Normal 22 5" xfId="1155"/>
    <cellStyle name="Normal 23" xfId="459"/>
    <cellStyle name="Normal 23 2" xfId="1183"/>
    <cellStyle name="Normal 24" xfId="489"/>
    <cellStyle name="Normal 24 2" xfId="1213"/>
    <cellStyle name="Normal 25" xfId="519"/>
    <cellStyle name="Normal 25 2" xfId="1243"/>
    <cellStyle name="Normal 25 2 2" xfId="1388"/>
    <cellStyle name="Normal 25 3" xfId="1387"/>
    <cellStyle name="Normal 26" xfId="549"/>
    <cellStyle name="Normal 26 2" xfId="1273"/>
    <cellStyle name="Normal 27" xfId="550"/>
    <cellStyle name="Normal 27 2" xfId="1274"/>
    <cellStyle name="Normal 27 3" xfId="1389"/>
    <cellStyle name="Normal 28" xfId="191"/>
    <cellStyle name="Normal 28 2" xfId="1390"/>
    <cellStyle name="Normal 29" xfId="744"/>
    <cellStyle name="Normal 3" xfId="45"/>
    <cellStyle name="Normal 3 10" xfId="240"/>
    <cellStyle name="Normal 3 10 2" xfId="241"/>
    <cellStyle name="Normal 3 10 3" xfId="376"/>
    <cellStyle name="Normal 3 11" xfId="242"/>
    <cellStyle name="Normal 3 11 2" xfId="557"/>
    <cellStyle name="Normal 3 11 3" xfId="552"/>
    <cellStyle name="Normal 3 12" xfId="243"/>
    <cellStyle name="Normal 3 13" xfId="239"/>
    <cellStyle name="Normal 3 14" xfId="337"/>
    <cellStyle name="Normal 3 15" xfId="349"/>
    <cellStyle name="Normal 3 15 2" xfId="352"/>
    <cellStyle name="Normal 3 16" xfId="395"/>
    <cellStyle name="Normal 3 17" xfId="842"/>
    <cellStyle name="Normal 3 18" xfId="130"/>
    <cellStyle name="Normal 3 19" xfId="84"/>
    <cellStyle name="Normal 3 2" xfId="56"/>
    <cellStyle name="Normal 3 2 10" xfId="131"/>
    <cellStyle name="Normal 3 2 11" xfId="1839"/>
    <cellStyle name="Normal 3 2 12" xfId="1908"/>
    <cellStyle name="Normal 3 2 2" xfId="155"/>
    <cellStyle name="Normal 3 2 2 10" xfId="651"/>
    <cellStyle name="Normal 3 2 2 10 2" xfId="2152"/>
    <cellStyle name="Normal 3 2 2 10 2 10" xfId="52672"/>
    <cellStyle name="Normal 3 2 2 10 2 2" xfId="3318"/>
    <cellStyle name="Normal 3 2 2 10 2 2 2" xfId="5659"/>
    <cellStyle name="Normal 3 2 2 10 2 2 2 2" xfId="8756"/>
    <cellStyle name="Normal 3 2 2 10 2 2 2 2 2" xfId="20958"/>
    <cellStyle name="Normal 3 2 2 10 2 2 2 2 2 2" xfId="45255"/>
    <cellStyle name="Normal 3 2 2 10 2 2 2 2 3" xfId="33053"/>
    <cellStyle name="Normal 3 2 2 10 2 2 2 3" xfId="17861"/>
    <cellStyle name="Normal 3 2 2 10 2 2 2 3 2" xfId="42158"/>
    <cellStyle name="Normal 3 2 2 10 2 2 2 4" xfId="29956"/>
    <cellStyle name="Normal 3 2 2 10 2 2 3" xfId="7356"/>
    <cellStyle name="Normal 3 2 2 10 2 2 3 2" xfId="8757"/>
    <cellStyle name="Normal 3 2 2 10 2 2 3 2 2" xfId="20959"/>
    <cellStyle name="Normal 3 2 2 10 2 2 3 2 2 2" xfId="45256"/>
    <cellStyle name="Normal 3 2 2 10 2 2 3 2 3" xfId="33054"/>
    <cellStyle name="Normal 3 2 2 10 2 2 3 3" xfId="19558"/>
    <cellStyle name="Normal 3 2 2 10 2 2 3 3 2" xfId="43855"/>
    <cellStyle name="Normal 3 2 2 10 2 2 3 4" xfId="31653"/>
    <cellStyle name="Normal 3 2 2 10 2 2 4" xfId="8755"/>
    <cellStyle name="Normal 3 2 2 10 2 2 4 2" xfId="20957"/>
    <cellStyle name="Normal 3 2 2 10 2 2 4 2 2" xfId="45254"/>
    <cellStyle name="Normal 3 2 2 10 2 2 4 3" xfId="33052"/>
    <cellStyle name="Normal 3 2 2 10 2 2 5" xfId="15633"/>
    <cellStyle name="Normal 3 2 2 10 2 2 5 2" xfId="39930"/>
    <cellStyle name="Normal 3 2 2 10 2 2 6" xfId="27621"/>
    <cellStyle name="Normal 3 2 2 10 2 3" xfId="3850"/>
    <cellStyle name="Normal 3 2 2 10 2 3 2" xfId="8758"/>
    <cellStyle name="Normal 3 2 2 10 2 3 2 2" xfId="20960"/>
    <cellStyle name="Normal 3 2 2 10 2 3 2 2 2" xfId="45257"/>
    <cellStyle name="Normal 3 2 2 10 2 3 2 3" xfId="33055"/>
    <cellStyle name="Normal 3 2 2 10 2 3 3" xfId="16161"/>
    <cellStyle name="Normal 3 2 2 10 2 3 3 2" xfId="40458"/>
    <cellStyle name="Normal 3 2 2 10 2 3 4" xfId="28149"/>
    <cellStyle name="Normal 3 2 2 10 2 4" xfId="4490"/>
    <cellStyle name="Normal 3 2 2 10 2 4 2" xfId="8759"/>
    <cellStyle name="Normal 3 2 2 10 2 4 2 2" xfId="20961"/>
    <cellStyle name="Normal 3 2 2 10 2 4 2 2 2" xfId="45258"/>
    <cellStyle name="Normal 3 2 2 10 2 4 2 3" xfId="33056"/>
    <cellStyle name="Normal 3 2 2 10 2 4 3" xfId="16692"/>
    <cellStyle name="Normal 3 2 2 10 2 4 3 2" xfId="40989"/>
    <cellStyle name="Normal 3 2 2 10 2 4 4" xfId="28787"/>
    <cellStyle name="Normal 3 2 2 10 2 5" xfId="6187"/>
    <cellStyle name="Normal 3 2 2 10 2 5 2" xfId="8760"/>
    <cellStyle name="Normal 3 2 2 10 2 5 2 2" xfId="20962"/>
    <cellStyle name="Normal 3 2 2 10 2 5 2 2 2" xfId="45259"/>
    <cellStyle name="Normal 3 2 2 10 2 5 2 3" xfId="33057"/>
    <cellStyle name="Normal 3 2 2 10 2 5 3" xfId="18389"/>
    <cellStyle name="Normal 3 2 2 10 2 5 3 2" xfId="42686"/>
    <cellStyle name="Normal 3 2 2 10 2 5 4" xfId="30484"/>
    <cellStyle name="Normal 3 2 2 10 2 6" xfId="8754"/>
    <cellStyle name="Normal 3 2 2 10 2 6 2" xfId="20956"/>
    <cellStyle name="Normal 3 2 2 10 2 6 2 2" xfId="45253"/>
    <cellStyle name="Normal 3 2 2 10 2 6 3" xfId="33051"/>
    <cellStyle name="Normal 3 2 2 10 2 7" xfId="14464"/>
    <cellStyle name="Normal 3 2 2 10 2 7 2" xfId="38761"/>
    <cellStyle name="Normal 3 2 2 10 2 8" xfId="26452"/>
    <cellStyle name="Normal 3 2 2 10 2 9" xfId="50860"/>
    <cellStyle name="Normal 3 2 2 10 3" xfId="2680"/>
    <cellStyle name="Normal 3 2 2 10 3 2" xfId="5128"/>
    <cellStyle name="Normal 3 2 2 10 3 2 2" xfId="8762"/>
    <cellStyle name="Normal 3 2 2 10 3 2 2 2" xfId="20964"/>
    <cellStyle name="Normal 3 2 2 10 3 2 2 2 2" xfId="45261"/>
    <cellStyle name="Normal 3 2 2 10 3 2 2 3" xfId="33059"/>
    <cellStyle name="Normal 3 2 2 10 3 2 3" xfId="17330"/>
    <cellStyle name="Normal 3 2 2 10 3 2 3 2" xfId="41627"/>
    <cellStyle name="Normal 3 2 2 10 3 2 4" xfId="29425"/>
    <cellStyle name="Normal 3 2 2 10 3 3" xfId="6718"/>
    <cellStyle name="Normal 3 2 2 10 3 3 2" xfId="8763"/>
    <cellStyle name="Normal 3 2 2 10 3 3 2 2" xfId="20965"/>
    <cellStyle name="Normal 3 2 2 10 3 3 2 2 2" xfId="45262"/>
    <cellStyle name="Normal 3 2 2 10 3 3 2 3" xfId="33060"/>
    <cellStyle name="Normal 3 2 2 10 3 3 3" xfId="18920"/>
    <cellStyle name="Normal 3 2 2 10 3 3 3 2" xfId="43217"/>
    <cellStyle name="Normal 3 2 2 10 3 3 4" xfId="31015"/>
    <cellStyle name="Normal 3 2 2 10 3 4" xfId="8761"/>
    <cellStyle name="Normal 3 2 2 10 3 4 2" xfId="20963"/>
    <cellStyle name="Normal 3 2 2 10 3 4 2 2" xfId="45260"/>
    <cellStyle name="Normal 3 2 2 10 3 4 3" xfId="33058"/>
    <cellStyle name="Normal 3 2 2 10 3 5" xfId="15102"/>
    <cellStyle name="Normal 3 2 2 10 3 5 2" xfId="39399"/>
    <cellStyle name="Normal 3 2 2 10 3 6" xfId="27090"/>
    <cellStyle name="Normal 3 2 2 10 4" xfId="8753"/>
    <cellStyle name="Normal 3 2 2 10 4 2" xfId="20955"/>
    <cellStyle name="Normal 3 2 2 10 4 2 2" xfId="45252"/>
    <cellStyle name="Normal 3 2 2 10 4 3" xfId="33050"/>
    <cellStyle name="Normal 3 2 2 10 5" xfId="13930"/>
    <cellStyle name="Normal 3 2 2 10 5 2" xfId="25918"/>
    <cellStyle name="Normal 3 2 2 10 5 2 2" xfId="50215"/>
    <cellStyle name="Normal 3 2 2 10 5 3" xfId="38227"/>
    <cellStyle name="Normal 3 2 2 10 6" xfId="51730"/>
    <cellStyle name="Normal 3 2 2 10 7" xfId="52034"/>
    <cellStyle name="Normal 3 2 2 11" xfId="2058"/>
    <cellStyle name="Normal 3 2 2 11 10" xfId="52578"/>
    <cellStyle name="Normal 3 2 2 11 2" xfId="3224"/>
    <cellStyle name="Normal 3 2 2 11 2 2" xfId="5565"/>
    <cellStyle name="Normal 3 2 2 11 2 2 2" xfId="8766"/>
    <cellStyle name="Normal 3 2 2 11 2 2 2 2" xfId="20968"/>
    <cellStyle name="Normal 3 2 2 11 2 2 2 2 2" xfId="45265"/>
    <cellStyle name="Normal 3 2 2 11 2 2 2 3" xfId="33063"/>
    <cellStyle name="Normal 3 2 2 11 2 2 3" xfId="17767"/>
    <cellStyle name="Normal 3 2 2 11 2 2 3 2" xfId="42064"/>
    <cellStyle name="Normal 3 2 2 11 2 2 4" xfId="29862"/>
    <cellStyle name="Normal 3 2 2 11 2 3" xfId="7262"/>
    <cellStyle name="Normal 3 2 2 11 2 3 2" xfId="8767"/>
    <cellStyle name="Normal 3 2 2 11 2 3 2 2" xfId="20969"/>
    <cellStyle name="Normal 3 2 2 11 2 3 2 2 2" xfId="45266"/>
    <cellStyle name="Normal 3 2 2 11 2 3 2 3" xfId="33064"/>
    <cellStyle name="Normal 3 2 2 11 2 3 3" xfId="19464"/>
    <cellStyle name="Normal 3 2 2 11 2 3 3 2" xfId="43761"/>
    <cellStyle name="Normal 3 2 2 11 2 3 4" xfId="31559"/>
    <cellStyle name="Normal 3 2 2 11 2 4" xfId="8765"/>
    <cellStyle name="Normal 3 2 2 11 2 4 2" xfId="20967"/>
    <cellStyle name="Normal 3 2 2 11 2 4 2 2" xfId="45264"/>
    <cellStyle name="Normal 3 2 2 11 2 4 3" xfId="33062"/>
    <cellStyle name="Normal 3 2 2 11 2 5" xfId="15539"/>
    <cellStyle name="Normal 3 2 2 11 2 5 2" xfId="39836"/>
    <cellStyle name="Normal 3 2 2 11 2 6" xfId="27527"/>
    <cellStyle name="Normal 3 2 2 11 3" xfId="3756"/>
    <cellStyle name="Normal 3 2 2 11 3 2" xfId="8768"/>
    <cellStyle name="Normal 3 2 2 11 3 2 2" xfId="20970"/>
    <cellStyle name="Normal 3 2 2 11 3 2 2 2" xfId="45267"/>
    <cellStyle name="Normal 3 2 2 11 3 2 3" xfId="33065"/>
    <cellStyle name="Normal 3 2 2 11 3 3" xfId="16067"/>
    <cellStyle name="Normal 3 2 2 11 3 3 2" xfId="40364"/>
    <cellStyle name="Normal 3 2 2 11 3 4" xfId="28055"/>
    <cellStyle name="Normal 3 2 2 11 4" xfId="4396"/>
    <cellStyle name="Normal 3 2 2 11 4 2" xfId="8769"/>
    <cellStyle name="Normal 3 2 2 11 4 2 2" xfId="20971"/>
    <cellStyle name="Normal 3 2 2 11 4 2 2 2" xfId="45268"/>
    <cellStyle name="Normal 3 2 2 11 4 2 3" xfId="33066"/>
    <cellStyle name="Normal 3 2 2 11 4 3" xfId="16598"/>
    <cellStyle name="Normal 3 2 2 11 4 3 2" xfId="40895"/>
    <cellStyle name="Normal 3 2 2 11 4 4" xfId="28693"/>
    <cellStyle name="Normal 3 2 2 11 5" xfId="6093"/>
    <cellStyle name="Normal 3 2 2 11 5 2" xfId="8770"/>
    <cellStyle name="Normal 3 2 2 11 5 2 2" xfId="20972"/>
    <cellStyle name="Normal 3 2 2 11 5 2 2 2" xfId="45269"/>
    <cellStyle name="Normal 3 2 2 11 5 2 3" xfId="33067"/>
    <cellStyle name="Normal 3 2 2 11 5 3" xfId="18295"/>
    <cellStyle name="Normal 3 2 2 11 5 3 2" xfId="42592"/>
    <cellStyle name="Normal 3 2 2 11 5 4" xfId="30390"/>
    <cellStyle name="Normal 3 2 2 11 6" xfId="8764"/>
    <cellStyle name="Normal 3 2 2 11 6 2" xfId="20966"/>
    <cellStyle name="Normal 3 2 2 11 6 2 2" xfId="45263"/>
    <cellStyle name="Normal 3 2 2 11 6 3" xfId="33061"/>
    <cellStyle name="Normal 3 2 2 11 7" xfId="14370"/>
    <cellStyle name="Normal 3 2 2 11 7 2" xfId="38667"/>
    <cellStyle name="Normal 3 2 2 11 8" xfId="26358"/>
    <cellStyle name="Normal 3 2 2 11 9" xfId="50766"/>
    <cellStyle name="Normal 3 2 2 12" xfId="2586"/>
    <cellStyle name="Normal 3 2 2 12 2" xfId="5034"/>
    <cellStyle name="Normal 3 2 2 12 2 2" xfId="8772"/>
    <cellStyle name="Normal 3 2 2 12 2 2 2" xfId="20974"/>
    <cellStyle name="Normal 3 2 2 12 2 2 2 2" xfId="45271"/>
    <cellStyle name="Normal 3 2 2 12 2 2 3" xfId="33069"/>
    <cellStyle name="Normal 3 2 2 12 2 3" xfId="17236"/>
    <cellStyle name="Normal 3 2 2 12 2 3 2" xfId="41533"/>
    <cellStyle name="Normal 3 2 2 12 2 4" xfId="29331"/>
    <cellStyle name="Normal 3 2 2 12 3" xfId="6624"/>
    <cellStyle name="Normal 3 2 2 12 3 2" xfId="8773"/>
    <cellStyle name="Normal 3 2 2 12 3 2 2" xfId="20975"/>
    <cellStyle name="Normal 3 2 2 12 3 2 2 2" xfId="45272"/>
    <cellStyle name="Normal 3 2 2 12 3 2 3" xfId="33070"/>
    <cellStyle name="Normal 3 2 2 12 3 3" xfId="18826"/>
    <cellStyle name="Normal 3 2 2 12 3 3 2" xfId="43123"/>
    <cellStyle name="Normal 3 2 2 12 3 4" xfId="30921"/>
    <cellStyle name="Normal 3 2 2 12 4" xfId="8771"/>
    <cellStyle name="Normal 3 2 2 12 4 2" xfId="20973"/>
    <cellStyle name="Normal 3 2 2 12 4 2 2" xfId="45270"/>
    <cellStyle name="Normal 3 2 2 12 4 3" xfId="33068"/>
    <cellStyle name="Normal 3 2 2 12 5" xfId="15008"/>
    <cellStyle name="Normal 3 2 2 12 5 2" xfId="39305"/>
    <cellStyle name="Normal 3 2 2 12 6" xfId="26996"/>
    <cellStyle name="Normal 3 2 2 13" xfId="8752"/>
    <cellStyle name="Normal 3 2 2 13 2" xfId="20954"/>
    <cellStyle name="Normal 3 2 2 13 2 2" xfId="45251"/>
    <cellStyle name="Normal 3 2 2 13 3" xfId="33049"/>
    <cellStyle name="Normal 3 2 2 14" xfId="13836"/>
    <cellStyle name="Normal 3 2 2 14 2" xfId="25824"/>
    <cellStyle name="Normal 3 2 2 14 2 2" xfId="50121"/>
    <cellStyle name="Normal 3 2 2 14 3" xfId="38133"/>
    <cellStyle name="Normal 3 2 2 15" xfId="51932"/>
    <cellStyle name="Normal 3 2 2 16" xfId="51940"/>
    <cellStyle name="Normal 3 2 2 2" xfId="183"/>
    <cellStyle name="Normal 3 2 2 2 10" xfId="2598"/>
    <cellStyle name="Normal 3 2 2 2 10 2" xfId="5046"/>
    <cellStyle name="Normal 3 2 2 2 10 2 2" xfId="8776"/>
    <cellStyle name="Normal 3 2 2 2 10 2 2 2" xfId="20978"/>
    <cellStyle name="Normal 3 2 2 2 10 2 2 2 2" xfId="45275"/>
    <cellStyle name="Normal 3 2 2 2 10 2 2 3" xfId="33073"/>
    <cellStyle name="Normal 3 2 2 2 10 2 3" xfId="17248"/>
    <cellStyle name="Normal 3 2 2 2 10 2 3 2" xfId="41545"/>
    <cellStyle name="Normal 3 2 2 2 10 2 4" xfId="29343"/>
    <cellStyle name="Normal 3 2 2 2 10 3" xfId="6636"/>
    <cellStyle name="Normal 3 2 2 2 10 3 2" xfId="8777"/>
    <cellStyle name="Normal 3 2 2 2 10 3 2 2" xfId="20979"/>
    <cellStyle name="Normal 3 2 2 2 10 3 2 2 2" xfId="45276"/>
    <cellStyle name="Normal 3 2 2 2 10 3 2 3" xfId="33074"/>
    <cellStyle name="Normal 3 2 2 2 10 3 3" xfId="18838"/>
    <cellStyle name="Normal 3 2 2 2 10 3 3 2" xfId="43135"/>
    <cellStyle name="Normal 3 2 2 2 10 3 4" xfId="30933"/>
    <cellStyle name="Normal 3 2 2 2 10 4" xfId="8775"/>
    <cellStyle name="Normal 3 2 2 2 10 4 2" xfId="20977"/>
    <cellStyle name="Normal 3 2 2 2 10 4 2 2" xfId="45274"/>
    <cellStyle name="Normal 3 2 2 2 10 4 3" xfId="33072"/>
    <cellStyle name="Normal 3 2 2 2 10 5" xfId="15020"/>
    <cellStyle name="Normal 3 2 2 2 10 5 2" xfId="39317"/>
    <cellStyle name="Normal 3 2 2 2 10 6" xfId="27008"/>
    <cellStyle name="Normal 3 2 2 2 11" xfId="8774"/>
    <cellStyle name="Normal 3 2 2 2 11 2" xfId="20976"/>
    <cellStyle name="Normal 3 2 2 2 11 2 2" xfId="45273"/>
    <cellStyle name="Normal 3 2 2 2 11 3" xfId="33071"/>
    <cellStyle name="Normal 3 2 2 2 12" xfId="13848"/>
    <cellStyle name="Normal 3 2 2 2 12 2" xfId="25836"/>
    <cellStyle name="Normal 3 2 2 2 12 2 2" xfId="50133"/>
    <cellStyle name="Normal 3 2 2 2 12 3" xfId="38145"/>
    <cellStyle name="Normal 3 2 2 2 13" xfId="51927"/>
    <cellStyle name="Normal 3 2 2 2 14" xfId="51952"/>
    <cellStyle name="Normal 3 2 2 2 2" xfId="247"/>
    <cellStyle name="Normal 3 2 2 2 3" xfId="378"/>
    <cellStyle name="Normal 3 2 2 2 4" xfId="246"/>
    <cellStyle name="Normal 3 2 2 2 5" xfId="593"/>
    <cellStyle name="Normal 3 2 2 2 5 10" xfId="51493"/>
    <cellStyle name="Normal 3 2 2 2 5 11" xfId="51976"/>
    <cellStyle name="Normal 3 2 2 2 5 2" xfId="641"/>
    <cellStyle name="Normal 3 2 2 2 5 2 10" xfId="52024"/>
    <cellStyle name="Normal 3 2 2 2 5 2 2" xfId="836"/>
    <cellStyle name="Normal 3 2 2 2 5 2 2 2" xfId="1081"/>
    <cellStyle name="Normal 3 2 2 2 5 2 2 2 2" xfId="2574"/>
    <cellStyle name="Normal 3 2 2 2 5 2 2 2 2 10" xfId="53094"/>
    <cellStyle name="Normal 3 2 2 2 5 2 2 2 2 2" xfId="3740"/>
    <cellStyle name="Normal 3 2 2 2 5 2 2 2 2 2 2" xfId="6081"/>
    <cellStyle name="Normal 3 2 2 2 5 2 2 2 2 2 2 2" xfId="8784"/>
    <cellStyle name="Normal 3 2 2 2 5 2 2 2 2 2 2 2 2" xfId="20986"/>
    <cellStyle name="Normal 3 2 2 2 5 2 2 2 2 2 2 2 2 2" xfId="45283"/>
    <cellStyle name="Normal 3 2 2 2 5 2 2 2 2 2 2 2 3" xfId="33081"/>
    <cellStyle name="Normal 3 2 2 2 5 2 2 2 2 2 2 3" xfId="18283"/>
    <cellStyle name="Normal 3 2 2 2 5 2 2 2 2 2 2 3 2" xfId="42580"/>
    <cellStyle name="Normal 3 2 2 2 5 2 2 2 2 2 2 4" xfId="30378"/>
    <cellStyle name="Normal 3 2 2 2 5 2 2 2 2 2 3" xfId="7778"/>
    <cellStyle name="Normal 3 2 2 2 5 2 2 2 2 2 3 2" xfId="8785"/>
    <cellStyle name="Normal 3 2 2 2 5 2 2 2 2 2 3 2 2" xfId="20987"/>
    <cellStyle name="Normal 3 2 2 2 5 2 2 2 2 2 3 2 2 2" xfId="45284"/>
    <cellStyle name="Normal 3 2 2 2 5 2 2 2 2 2 3 2 3" xfId="33082"/>
    <cellStyle name="Normal 3 2 2 2 5 2 2 2 2 2 3 3" xfId="19980"/>
    <cellStyle name="Normal 3 2 2 2 5 2 2 2 2 2 3 3 2" xfId="44277"/>
    <cellStyle name="Normal 3 2 2 2 5 2 2 2 2 2 3 4" xfId="32075"/>
    <cellStyle name="Normal 3 2 2 2 5 2 2 2 2 2 4" xfId="8783"/>
    <cellStyle name="Normal 3 2 2 2 5 2 2 2 2 2 4 2" xfId="20985"/>
    <cellStyle name="Normal 3 2 2 2 5 2 2 2 2 2 4 2 2" xfId="45282"/>
    <cellStyle name="Normal 3 2 2 2 5 2 2 2 2 2 4 3" xfId="33080"/>
    <cellStyle name="Normal 3 2 2 2 5 2 2 2 2 2 5" xfId="16055"/>
    <cellStyle name="Normal 3 2 2 2 5 2 2 2 2 2 5 2" xfId="40352"/>
    <cellStyle name="Normal 3 2 2 2 5 2 2 2 2 2 6" xfId="28043"/>
    <cellStyle name="Normal 3 2 2 2 5 2 2 2 2 3" xfId="4272"/>
    <cellStyle name="Normal 3 2 2 2 5 2 2 2 2 3 2" xfId="8786"/>
    <cellStyle name="Normal 3 2 2 2 5 2 2 2 2 3 2 2" xfId="20988"/>
    <cellStyle name="Normal 3 2 2 2 5 2 2 2 2 3 2 2 2" xfId="45285"/>
    <cellStyle name="Normal 3 2 2 2 5 2 2 2 2 3 2 3" xfId="33083"/>
    <cellStyle name="Normal 3 2 2 2 5 2 2 2 2 3 3" xfId="16583"/>
    <cellStyle name="Normal 3 2 2 2 5 2 2 2 2 3 3 2" xfId="40880"/>
    <cellStyle name="Normal 3 2 2 2 5 2 2 2 2 3 4" xfId="28571"/>
    <cellStyle name="Normal 3 2 2 2 5 2 2 2 2 4" xfId="4912"/>
    <cellStyle name="Normal 3 2 2 2 5 2 2 2 2 4 2" xfId="8787"/>
    <cellStyle name="Normal 3 2 2 2 5 2 2 2 2 4 2 2" xfId="20989"/>
    <cellStyle name="Normal 3 2 2 2 5 2 2 2 2 4 2 2 2" xfId="45286"/>
    <cellStyle name="Normal 3 2 2 2 5 2 2 2 2 4 2 3" xfId="33084"/>
    <cellStyle name="Normal 3 2 2 2 5 2 2 2 2 4 3" xfId="17114"/>
    <cellStyle name="Normal 3 2 2 2 5 2 2 2 2 4 3 2" xfId="41411"/>
    <cellStyle name="Normal 3 2 2 2 5 2 2 2 2 4 4" xfId="29209"/>
    <cellStyle name="Normal 3 2 2 2 5 2 2 2 2 5" xfId="6609"/>
    <cellStyle name="Normal 3 2 2 2 5 2 2 2 2 5 2" xfId="8788"/>
    <cellStyle name="Normal 3 2 2 2 5 2 2 2 2 5 2 2" xfId="20990"/>
    <cellStyle name="Normal 3 2 2 2 5 2 2 2 2 5 2 2 2" xfId="45287"/>
    <cellStyle name="Normal 3 2 2 2 5 2 2 2 2 5 2 3" xfId="33085"/>
    <cellStyle name="Normal 3 2 2 2 5 2 2 2 2 5 3" xfId="18811"/>
    <cellStyle name="Normal 3 2 2 2 5 2 2 2 2 5 3 2" xfId="43108"/>
    <cellStyle name="Normal 3 2 2 2 5 2 2 2 2 5 4" xfId="30906"/>
    <cellStyle name="Normal 3 2 2 2 5 2 2 2 2 6" xfId="8782"/>
    <cellStyle name="Normal 3 2 2 2 5 2 2 2 2 6 2" xfId="20984"/>
    <cellStyle name="Normal 3 2 2 2 5 2 2 2 2 6 2 2" xfId="45281"/>
    <cellStyle name="Normal 3 2 2 2 5 2 2 2 2 6 3" xfId="33079"/>
    <cellStyle name="Normal 3 2 2 2 5 2 2 2 2 7" xfId="14886"/>
    <cellStyle name="Normal 3 2 2 2 5 2 2 2 2 7 2" xfId="39183"/>
    <cellStyle name="Normal 3 2 2 2 5 2 2 2 2 8" xfId="26874"/>
    <cellStyle name="Normal 3 2 2 2 5 2 2 2 2 9" xfId="51282"/>
    <cellStyle name="Normal 3 2 2 2 5 2 2 2 3" xfId="3102"/>
    <cellStyle name="Normal 3 2 2 2 5 2 2 2 3 2" xfId="5550"/>
    <cellStyle name="Normal 3 2 2 2 5 2 2 2 3 2 2" xfId="8790"/>
    <cellStyle name="Normal 3 2 2 2 5 2 2 2 3 2 2 2" xfId="20992"/>
    <cellStyle name="Normal 3 2 2 2 5 2 2 2 3 2 2 2 2" xfId="45289"/>
    <cellStyle name="Normal 3 2 2 2 5 2 2 2 3 2 2 3" xfId="33087"/>
    <cellStyle name="Normal 3 2 2 2 5 2 2 2 3 2 3" xfId="17752"/>
    <cellStyle name="Normal 3 2 2 2 5 2 2 2 3 2 3 2" xfId="42049"/>
    <cellStyle name="Normal 3 2 2 2 5 2 2 2 3 2 4" xfId="29847"/>
    <cellStyle name="Normal 3 2 2 2 5 2 2 2 3 3" xfId="7140"/>
    <cellStyle name="Normal 3 2 2 2 5 2 2 2 3 3 2" xfId="8791"/>
    <cellStyle name="Normal 3 2 2 2 5 2 2 2 3 3 2 2" xfId="20993"/>
    <cellStyle name="Normal 3 2 2 2 5 2 2 2 3 3 2 2 2" xfId="45290"/>
    <cellStyle name="Normal 3 2 2 2 5 2 2 2 3 3 2 3" xfId="33088"/>
    <cellStyle name="Normal 3 2 2 2 5 2 2 2 3 3 3" xfId="19342"/>
    <cellStyle name="Normal 3 2 2 2 5 2 2 2 3 3 3 2" xfId="43639"/>
    <cellStyle name="Normal 3 2 2 2 5 2 2 2 3 3 4" xfId="31437"/>
    <cellStyle name="Normal 3 2 2 2 5 2 2 2 3 4" xfId="8789"/>
    <cellStyle name="Normal 3 2 2 2 5 2 2 2 3 4 2" xfId="20991"/>
    <cellStyle name="Normal 3 2 2 2 5 2 2 2 3 4 2 2" xfId="45288"/>
    <cellStyle name="Normal 3 2 2 2 5 2 2 2 3 4 3" xfId="33086"/>
    <cellStyle name="Normal 3 2 2 2 5 2 2 2 3 5" xfId="15524"/>
    <cellStyle name="Normal 3 2 2 2 5 2 2 2 3 5 2" xfId="39821"/>
    <cellStyle name="Normal 3 2 2 2 5 2 2 2 3 6" xfId="27512"/>
    <cellStyle name="Normal 3 2 2 2 5 2 2 2 4" xfId="8781"/>
    <cellStyle name="Normal 3 2 2 2 5 2 2 2 4 2" xfId="20983"/>
    <cellStyle name="Normal 3 2 2 2 5 2 2 2 4 2 2" xfId="45280"/>
    <cellStyle name="Normal 3 2 2 2 5 2 2 2 4 3" xfId="33078"/>
    <cellStyle name="Normal 3 2 2 2 5 2 2 2 5" xfId="14352"/>
    <cellStyle name="Normal 3 2 2 2 5 2 2 2 5 2" xfId="26340"/>
    <cellStyle name="Normal 3 2 2 2 5 2 2 2 5 2 2" xfId="50637"/>
    <cellStyle name="Normal 3 2 2 2 5 2 2 2 5 3" xfId="38649"/>
    <cellStyle name="Normal 3 2 2 2 5 2 2 2 6" xfId="51815"/>
    <cellStyle name="Normal 3 2 2 2 5 2 2 2 7" xfId="52456"/>
    <cellStyle name="Normal 3 2 2 2 5 2 2 3" xfId="2334"/>
    <cellStyle name="Normal 3 2 2 2 5 2 2 3 10" xfId="52854"/>
    <cellStyle name="Normal 3 2 2 2 5 2 2 3 2" xfId="3500"/>
    <cellStyle name="Normal 3 2 2 2 5 2 2 3 2 2" xfId="5841"/>
    <cellStyle name="Normal 3 2 2 2 5 2 2 3 2 2 2" xfId="8794"/>
    <cellStyle name="Normal 3 2 2 2 5 2 2 3 2 2 2 2" xfId="20996"/>
    <cellStyle name="Normal 3 2 2 2 5 2 2 3 2 2 2 2 2" xfId="45293"/>
    <cellStyle name="Normal 3 2 2 2 5 2 2 3 2 2 2 3" xfId="33091"/>
    <cellStyle name="Normal 3 2 2 2 5 2 2 3 2 2 3" xfId="18043"/>
    <cellStyle name="Normal 3 2 2 2 5 2 2 3 2 2 3 2" xfId="42340"/>
    <cellStyle name="Normal 3 2 2 2 5 2 2 3 2 2 4" xfId="30138"/>
    <cellStyle name="Normal 3 2 2 2 5 2 2 3 2 3" xfId="7538"/>
    <cellStyle name="Normal 3 2 2 2 5 2 2 3 2 3 2" xfId="8795"/>
    <cellStyle name="Normal 3 2 2 2 5 2 2 3 2 3 2 2" xfId="20997"/>
    <cellStyle name="Normal 3 2 2 2 5 2 2 3 2 3 2 2 2" xfId="45294"/>
    <cellStyle name="Normal 3 2 2 2 5 2 2 3 2 3 2 3" xfId="33092"/>
    <cellStyle name="Normal 3 2 2 2 5 2 2 3 2 3 3" xfId="19740"/>
    <cellStyle name="Normal 3 2 2 2 5 2 2 3 2 3 3 2" xfId="44037"/>
    <cellStyle name="Normal 3 2 2 2 5 2 2 3 2 3 4" xfId="31835"/>
    <cellStyle name="Normal 3 2 2 2 5 2 2 3 2 4" xfId="8793"/>
    <cellStyle name="Normal 3 2 2 2 5 2 2 3 2 4 2" xfId="20995"/>
    <cellStyle name="Normal 3 2 2 2 5 2 2 3 2 4 2 2" xfId="45292"/>
    <cellStyle name="Normal 3 2 2 2 5 2 2 3 2 4 3" xfId="33090"/>
    <cellStyle name="Normal 3 2 2 2 5 2 2 3 2 5" xfId="15815"/>
    <cellStyle name="Normal 3 2 2 2 5 2 2 3 2 5 2" xfId="40112"/>
    <cellStyle name="Normal 3 2 2 2 5 2 2 3 2 6" xfId="27803"/>
    <cellStyle name="Normal 3 2 2 2 5 2 2 3 3" xfId="4032"/>
    <cellStyle name="Normal 3 2 2 2 5 2 2 3 3 2" xfId="8796"/>
    <cellStyle name="Normal 3 2 2 2 5 2 2 3 3 2 2" xfId="20998"/>
    <cellStyle name="Normal 3 2 2 2 5 2 2 3 3 2 2 2" xfId="45295"/>
    <cellStyle name="Normal 3 2 2 2 5 2 2 3 3 2 3" xfId="33093"/>
    <cellStyle name="Normal 3 2 2 2 5 2 2 3 3 3" xfId="16343"/>
    <cellStyle name="Normal 3 2 2 2 5 2 2 3 3 3 2" xfId="40640"/>
    <cellStyle name="Normal 3 2 2 2 5 2 2 3 3 4" xfId="28331"/>
    <cellStyle name="Normal 3 2 2 2 5 2 2 3 4" xfId="4672"/>
    <cellStyle name="Normal 3 2 2 2 5 2 2 3 4 2" xfId="8797"/>
    <cellStyle name="Normal 3 2 2 2 5 2 2 3 4 2 2" xfId="20999"/>
    <cellStyle name="Normal 3 2 2 2 5 2 2 3 4 2 2 2" xfId="45296"/>
    <cellStyle name="Normal 3 2 2 2 5 2 2 3 4 2 3" xfId="33094"/>
    <cellStyle name="Normal 3 2 2 2 5 2 2 3 4 3" xfId="16874"/>
    <cellStyle name="Normal 3 2 2 2 5 2 2 3 4 3 2" xfId="41171"/>
    <cellStyle name="Normal 3 2 2 2 5 2 2 3 4 4" xfId="28969"/>
    <cellStyle name="Normal 3 2 2 2 5 2 2 3 5" xfId="6369"/>
    <cellStyle name="Normal 3 2 2 2 5 2 2 3 5 2" xfId="8798"/>
    <cellStyle name="Normal 3 2 2 2 5 2 2 3 5 2 2" xfId="21000"/>
    <cellStyle name="Normal 3 2 2 2 5 2 2 3 5 2 2 2" xfId="45297"/>
    <cellStyle name="Normal 3 2 2 2 5 2 2 3 5 2 3" xfId="33095"/>
    <cellStyle name="Normal 3 2 2 2 5 2 2 3 5 3" xfId="18571"/>
    <cellStyle name="Normal 3 2 2 2 5 2 2 3 5 3 2" xfId="42868"/>
    <cellStyle name="Normal 3 2 2 2 5 2 2 3 5 4" xfId="30666"/>
    <cellStyle name="Normal 3 2 2 2 5 2 2 3 6" xfId="8792"/>
    <cellStyle name="Normal 3 2 2 2 5 2 2 3 6 2" xfId="20994"/>
    <cellStyle name="Normal 3 2 2 2 5 2 2 3 6 2 2" xfId="45291"/>
    <cellStyle name="Normal 3 2 2 2 5 2 2 3 6 3" xfId="33089"/>
    <cellStyle name="Normal 3 2 2 2 5 2 2 3 7" xfId="14646"/>
    <cellStyle name="Normal 3 2 2 2 5 2 2 3 7 2" xfId="38943"/>
    <cellStyle name="Normal 3 2 2 2 5 2 2 3 8" xfId="26634"/>
    <cellStyle name="Normal 3 2 2 2 5 2 2 3 9" xfId="51042"/>
    <cellStyle name="Normal 3 2 2 2 5 2 2 4" xfId="2862"/>
    <cellStyle name="Normal 3 2 2 2 5 2 2 4 2" xfId="5310"/>
    <cellStyle name="Normal 3 2 2 2 5 2 2 4 2 2" xfId="8800"/>
    <cellStyle name="Normal 3 2 2 2 5 2 2 4 2 2 2" xfId="21002"/>
    <cellStyle name="Normal 3 2 2 2 5 2 2 4 2 2 2 2" xfId="45299"/>
    <cellStyle name="Normal 3 2 2 2 5 2 2 4 2 2 3" xfId="33097"/>
    <cellStyle name="Normal 3 2 2 2 5 2 2 4 2 3" xfId="17512"/>
    <cellStyle name="Normal 3 2 2 2 5 2 2 4 2 3 2" xfId="41809"/>
    <cellStyle name="Normal 3 2 2 2 5 2 2 4 2 4" xfId="29607"/>
    <cellStyle name="Normal 3 2 2 2 5 2 2 4 3" xfId="6900"/>
    <cellStyle name="Normal 3 2 2 2 5 2 2 4 3 2" xfId="8801"/>
    <cellStyle name="Normal 3 2 2 2 5 2 2 4 3 2 2" xfId="21003"/>
    <cellStyle name="Normal 3 2 2 2 5 2 2 4 3 2 2 2" xfId="45300"/>
    <cellStyle name="Normal 3 2 2 2 5 2 2 4 3 2 3" xfId="33098"/>
    <cellStyle name="Normal 3 2 2 2 5 2 2 4 3 3" xfId="19102"/>
    <cellStyle name="Normal 3 2 2 2 5 2 2 4 3 3 2" xfId="43399"/>
    <cellStyle name="Normal 3 2 2 2 5 2 2 4 3 4" xfId="31197"/>
    <cellStyle name="Normal 3 2 2 2 5 2 2 4 4" xfId="8799"/>
    <cellStyle name="Normal 3 2 2 2 5 2 2 4 4 2" xfId="21001"/>
    <cellStyle name="Normal 3 2 2 2 5 2 2 4 4 2 2" xfId="45298"/>
    <cellStyle name="Normal 3 2 2 2 5 2 2 4 4 3" xfId="33096"/>
    <cellStyle name="Normal 3 2 2 2 5 2 2 4 5" xfId="15284"/>
    <cellStyle name="Normal 3 2 2 2 5 2 2 4 5 2" xfId="39581"/>
    <cellStyle name="Normal 3 2 2 2 5 2 2 4 6" xfId="27272"/>
    <cellStyle name="Normal 3 2 2 2 5 2 2 5" xfId="8780"/>
    <cellStyle name="Normal 3 2 2 2 5 2 2 5 2" xfId="20982"/>
    <cellStyle name="Normal 3 2 2 2 5 2 2 5 2 2" xfId="45279"/>
    <cellStyle name="Normal 3 2 2 2 5 2 2 5 3" xfId="33077"/>
    <cellStyle name="Normal 3 2 2 2 5 2 2 6" xfId="14112"/>
    <cellStyle name="Normal 3 2 2 2 5 2 2 6 2" xfId="26100"/>
    <cellStyle name="Normal 3 2 2 2 5 2 2 6 2 2" xfId="50397"/>
    <cellStyle name="Normal 3 2 2 2 5 2 2 6 3" xfId="38409"/>
    <cellStyle name="Normal 3 2 2 2 5 2 2 7" xfId="51904"/>
    <cellStyle name="Normal 3 2 2 2 5 2 2 8" xfId="52216"/>
    <cellStyle name="Normal 3 2 2 2 5 2 3" xfId="738"/>
    <cellStyle name="Normal 3 2 2 2 5 2 3 2" xfId="985"/>
    <cellStyle name="Normal 3 2 2 2 5 2 3 2 2" xfId="2478"/>
    <cellStyle name="Normal 3 2 2 2 5 2 3 2 2 10" xfId="52998"/>
    <cellStyle name="Normal 3 2 2 2 5 2 3 2 2 2" xfId="3644"/>
    <cellStyle name="Normal 3 2 2 2 5 2 3 2 2 2 2" xfId="5985"/>
    <cellStyle name="Normal 3 2 2 2 5 2 3 2 2 2 2 2" xfId="8806"/>
    <cellStyle name="Normal 3 2 2 2 5 2 3 2 2 2 2 2 2" xfId="21008"/>
    <cellStyle name="Normal 3 2 2 2 5 2 3 2 2 2 2 2 2 2" xfId="45305"/>
    <cellStyle name="Normal 3 2 2 2 5 2 3 2 2 2 2 2 3" xfId="33103"/>
    <cellStyle name="Normal 3 2 2 2 5 2 3 2 2 2 2 3" xfId="18187"/>
    <cellStyle name="Normal 3 2 2 2 5 2 3 2 2 2 2 3 2" xfId="42484"/>
    <cellStyle name="Normal 3 2 2 2 5 2 3 2 2 2 2 4" xfId="30282"/>
    <cellStyle name="Normal 3 2 2 2 5 2 3 2 2 2 3" xfId="7682"/>
    <cellStyle name="Normal 3 2 2 2 5 2 3 2 2 2 3 2" xfId="8807"/>
    <cellStyle name="Normal 3 2 2 2 5 2 3 2 2 2 3 2 2" xfId="21009"/>
    <cellStyle name="Normal 3 2 2 2 5 2 3 2 2 2 3 2 2 2" xfId="45306"/>
    <cellStyle name="Normal 3 2 2 2 5 2 3 2 2 2 3 2 3" xfId="33104"/>
    <cellStyle name="Normal 3 2 2 2 5 2 3 2 2 2 3 3" xfId="19884"/>
    <cellStyle name="Normal 3 2 2 2 5 2 3 2 2 2 3 3 2" xfId="44181"/>
    <cellStyle name="Normal 3 2 2 2 5 2 3 2 2 2 3 4" xfId="31979"/>
    <cellStyle name="Normal 3 2 2 2 5 2 3 2 2 2 4" xfId="8805"/>
    <cellStyle name="Normal 3 2 2 2 5 2 3 2 2 2 4 2" xfId="21007"/>
    <cellStyle name="Normal 3 2 2 2 5 2 3 2 2 2 4 2 2" xfId="45304"/>
    <cellStyle name="Normal 3 2 2 2 5 2 3 2 2 2 4 3" xfId="33102"/>
    <cellStyle name="Normal 3 2 2 2 5 2 3 2 2 2 5" xfId="15959"/>
    <cellStyle name="Normal 3 2 2 2 5 2 3 2 2 2 5 2" xfId="40256"/>
    <cellStyle name="Normal 3 2 2 2 5 2 3 2 2 2 6" xfId="27947"/>
    <cellStyle name="Normal 3 2 2 2 5 2 3 2 2 3" xfId="4176"/>
    <cellStyle name="Normal 3 2 2 2 5 2 3 2 2 3 2" xfId="8808"/>
    <cellStyle name="Normal 3 2 2 2 5 2 3 2 2 3 2 2" xfId="21010"/>
    <cellStyle name="Normal 3 2 2 2 5 2 3 2 2 3 2 2 2" xfId="45307"/>
    <cellStyle name="Normal 3 2 2 2 5 2 3 2 2 3 2 3" xfId="33105"/>
    <cellStyle name="Normal 3 2 2 2 5 2 3 2 2 3 3" xfId="16487"/>
    <cellStyle name="Normal 3 2 2 2 5 2 3 2 2 3 3 2" xfId="40784"/>
    <cellStyle name="Normal 3 2 2 2 5 2 3 2 2 3 4" xfId="28475"/>
    <cellStyle name="Normal 3 2 2 2 5 2 3 2 2 4" xfId="4816"/>
    <cellStyle name="Normal 3 2 2 2 5 2 3 2 2 4 2" xfId="8809"/>
    <cellStyle name="Normal 3 2 2 2 5 2 3 2 2 4 2 2" xfId="21011"/>
    <cellStyle name="Normal 3 2 2 2 5 2 3 2 2 4 2 2 2" xfId="45308"/>
    <cellStyle name="Normal 3 2 2 2 5 2 3 2 2 4 2 3" xfId="33106"/>
    <cellStyle name="Normal 3 2 2 2 5 2 3 2 2 4 3" xfId="17018"/>
    <cellStyle name="Normal 3 2 2 2 5 2 3 2 2 4 3 2" xfId="41315"/>
    <cellStyle name="Normal 3 2 2 2 5 2 3 2 2 4 4" xfId="29113"/>
    <cellStyle name="Normal 3 2 2 2 5 2 3 2 2 5" xfId="6513"/>
    <cellStyle name="Normal 3 2 2 2 5 2 3 2 2 5 2" xfId="8810"/>
    <cellStyle name="Normal 3 2 2 2 5 2 3 2 2 5 2 2" xfId="21012"/>
    <cellStyle name="Normal 3 2 2 2 5 2 3 2 2 5 2 2 2" xfId="45309"/>
    <cellStyle name="Normal 3 2 2 2 5 2 3 2 2 5 2 3" xfId="33107"/>
    <cellStyle name="Normal 3 2 2 2 5 2 3 2 2 5 3" xfId="18715"/>
    <cellStyle name="Normal 3 2 2 2 5 2 3 2 2 5 3 2" xfId="43012"/>
    <cellStyle name="Normal 3 2 2 2 5 2 3 2 2 5 4" xfId="30810"/>
    <cellStyle name="Normal 3 2 2 2 5 2 3 2 2 6" xfId="8804"/>
    <cellStyle name="Normal 3 2 2 2 5 2 3 2 2 6 2" xfId="21006"/>
    <cellStyle name="Normal 3 2 2 2 5 2 3 2 2 6 2 2" xfId="45303"/>
    <cellStyle name="Normal 3 2 2 2 5 2 3 2 2 6 3" xfId="33101"/>
    <cellStyle name="Normal 3 2 2 2 5 2 3 2 2 7" xfId="14790"/>
    <cellStyle name="Normal 3 2 2 2 5 2 3 2 2 7 2" xfId="39087"/>
    <cellStyle name="Normal 3 2 2 2 5 2 3 2 2 8" xfId="26778"/>
    <cellStyle name="Normal 3 2 2 2 5 2 3 2 2 9" xfId="51186"/>
    <cellStyle name="Normal 3 2 2 2 5 2 3 2 3" xfId="3006"/>
    <cellStyle name="Normal 3 2 2 2 5 2 3 2 3 2" xfId="5454"/>
    <cellStyle name="Normal 3 2 2 2 5 2 3 2 3 2 2" xfId="8812"/>
    <cellStyle name="Normal 3 2 2 2 5 2 3 2 3 2 2 2" xfId="21014"/>
    <cellStyle name="Normal 3 2 2 2 5 2 3 2 3 2 2 2 2" xfId="45311"/>
    <cellStyle name="Normal 3 2 2 2 5 2 3 2 3 2 2 3" xfId="33109"/>
    <cellStyle name="Normal 3 2 2 2 5 2 3 2 3 2 3" xfId="17656"/>
    <cellStyle name="Normal 3 2 2 2 5 2 3 2 3 2 3 2" xfId="41953"/>
    <cellStyle name="Normal 3 2 2 2 5 2 3 2 3 2 4" xfId="29751"/>
    <cellStyle name="Normal 3 2 2 2 5 2 3 2 3 3" xfId="7044"/>
    <cellStyle name="Normal 3 2 2 2 5 2 3 2 3 3 2" xfId="8813"/>
    <cellStyle name="Normal 3 2 2 2 5 2 3 2 3 3 2 2" xfId="21015"/>
    <cellStyle name="Normal 3 2 2 2 5 2 3 2 3 3 2 2 2" xfId="45312"/>
    <cellStyle name="Normal 3 2 2 2 5 2 3 2 3 3 2 3" xfId="33110"/>
    <cellStyle name="Normal 3 2 2 2 5 2 3 2 3 3 3" xfId="19246"/>
    <cellStyle name="Normal 3 2 2 2 5 2 3 2 3 3 3 2" xfId="43543"/>
    <cellStyle name="Normal 3 2 2 2 5 2 3 2 3 3 4" xfId="31341"/>
    <cellStyle name="Normal 3 2 2 2 5 2 3 2 3 4" xfId="8811"/>
    <cellStyle name="Normal 3 2 2 2 5 2 3 2 3 4 2" xfId="21013"/>
    <cellStyle name="Normal 3 2 2 2 5 2 3 2 3 4 2 2" xfId="45310"/>
    <cellStyle name="Normal 3 2 2 2 5 2 3 2 3 4 3" xfId="33108"/>
    <cellStyle name="Normal 3 2 2 2 5 2 3 2 3 5" xfId="15428"/>
    <cellStyle name="Normal 3 2 2 2 5 2 3 2 3 5 2" xfId="39725"/>
    <cellStyle name="Normal 3 2 2 2 5 2 3 2 3 6" xfId="27416"/>
    <cellStyle name="Normal 3 2 2 2 5 2 3 2 4" xfId="8803"/>
    <cellStyle name="Normal 3 2 2 2 5 2 3 2 4 2" xfId="21005"/>
    <cellStyle name="Normal 3 2 2 2 5 2 3 2 4 2 2" xfId="45302"/>
    <cellStyle name="Normal 3 2 2 2 5 2 3 2 4 3" xfId="33100"/>
    <cellStyle name="Normal 3 2 2 2 5 2 3 2 5" xfId="14256"/>
    <cellStyle name="Normal 3 2 2 2 5 2 3 2 5 2" xfId="26244"/>
    <cellStyle name="Normal 3 2 2 2 5 2 3 2 5 2 2" xfId="50541"/>
    <cellStyle name="Normal 3 2 2 2 5 2 3 2 5 3" xfId="38553"/>
    <cellStyle name="Normal 3 2 2 2 5 2 3 2 6" xfId="51683"/>
    <cellStyle name="Normal 3 2 2 2 5 2 3 2 7" xfId="52360"/>
    <cellStyle name="Normal 3 2 2 2 5 2 3 3" xfId="2238"/>
    <cellStyle name="Normal 3 2 2 2 5 2 3 3 10" xfId="52758"/>
    <cellStyle name="Normal 3 2 2 2 5 2 3 3 2" xfId="3404"/>
    <cellStyle name="Normal 3 2 2 2 5 2 3 3 2 2" xfId="5745"/>
    <cellStyle name="Normal 3 2 2 2 5 2 3 3 2 2 2" xfId="8816"/>
    <cellStyle name="Normal 3 2 2 2 5 2 3 3 2 2 2 2" xfId="21018"/>
    <cellStyle name="Normal 3 2 2 2 5 2 3 3 2 2 2 2 2" xfId="45315"/>
    <cellStyle name="Normal 3 2 2 2 5 2 3 3 2 2 2 3" xfId="33113"/>
    <cellStyle name="Normal 3 2 2 2 5 2 3 3 2 2 3" xfId="17947"/>
    <cellStyle name="Normal 3 2 2 2 5 2 3 3 2 2 3 2" xfId="42244"/>
    <cellStyle name="Normal 3 2 2 2 5 2 3 3 2 2 4" xfId="30042"/>
    <cellStyle name="Normal 3 2 2 2 5 2 3 3 2 3" xfId="7442"/>
    <cellStyle name="Normal 3 2 2 2 5 2 3 3 2 3 2" xfId="8817"/>
    <cellStyle name="Normal 3 2 2 2 5 2 3 3 2 3 2 2" xfId="21019"/>
    <cellStyle name="Normal 3 2 2 2 5 2 3 3 2 3 2 2 2" xfId="45316"/>
    <cellStyle name="Normal 3 2 2 2 5 2 3 3 2 3 2 3" xfId="33114"/>
    <cellStyle name="Normal 3 2 2 2 5 2 3 3 2 3 3" xfId="19644"/>
    <cellStyle name="Normal 3 2 2 2 5 2 3 3 2 3 3 2" xfId="43941"/>
    <cellStyle name="Normal 3 2 2 2 5 2 3 3 2 3 4" xfId="31739"/>
    <cellStyle name="Normal 3 2 2 2 5 2 3 3 2 4" xfId="8815"/>
    <cellStyle name="Normal 3 2 2 2 5 2 3 3 2 4 2" xfId="21017"/>
    <cellStyle name="Normal 3 2 2 2 5 2 3 3 2 4 2 2" xfId="45314"/>
    <cellStyle name="Normal 3 2 2 2 5 2 3 3 2 4 3" xfId="33112"/>
    <cellStyle name="Normal 3 2 2 2 5 2 3 3 2 5" xfId="15719"/>
    <cellStyle name="Normal 3 2 2 2 5 2 3 3 2 5 2" xfId="40016"/>
    <cellStyle name="Normal 3 2 2 2 5 2 3 3 2 6" xfId="27707"/>
    <cellStyle name="Normal 3 2 2 2 5 2 3 3 3" xfId="3936"/>
    <cellStyle name="Normal 3 2 2 2 5 2 3 3 3 2" xfId="8818"/>
    <cellStyle name="Normal 3 2 2 2 5 2 3 3 3 2 2" xfId="21020"/>
    <cellStyle name="Normal 3 2 2 2 5 2 3 3 3 2 2 2" xfId="45317"/>
    <cellStyle name="Normal 3 2 2 2 5 2 3 3 3 2 3" xfId="33115"/>
    <cellStyle name="Normal 3 2 2 2 5 2 3 3 3 3" xfId="16247"/>
    <cellStyle name="Normal 3 2 2 2 5 2 3 3 3 3 2" xfId="40544"/>
    <cellStyle name="Normal 3 2 2 2 5 2 3 3 3 4" xfId="28235"/>
    <cellStyle name="Normal 3 2 2 2 5 2 3 3 4" xfId="4576"/>
    <cellStyle name="Normal 3 2 2 2 5 2 3 3 4 2" xfId="8819"/>
    <cellStyle name="Normal 3 2 2 2 5 2 3 3 4 2 2" xfId="21021"/>
    <cellStyle name="Normal 3 2 2 2 5 2 3 3 4 2 2 2" xfId="45318"/>
    <cellStyle name="Normal 3 2 2 2 5 2 3 3 4 2 3" xfId="33116"/>
    <cellStyle name="Normal 3 2 2 2 5 2 3 3 4 3" xfId="16778"/>
    <cellStyle name="Normal 3 2 2 2 5 2 3 3 4 3 2" xfId="41075"/>
    <cellStyle name="Normal 3 2 2 2 5 2 3 3 4 4" xfId="28873"/>
    <cellStyle name="Normal 3 2 2 2 5 2 3 3 5" xfId="6273"/>
    <cellStyle name="Normal 3 2 2 2 5 2 3 3 5 2" xfId="8820"/>
    <cellStyle name="Normal 3 2 2 2 5 2 3 3 5 2 2" xfId="21022"/>
    <cellStyle name="Normal 3 2 2 2 5 2 3 3 5 2 2 2" xfId="45319"/>
    <cellStyle name="Normal 3 2 2 2 5 2 3 3 5 2 3" xfId="33117"/>
    <cellStyle name="Normal 3 2 2 2 5 2 3 3 5 3" xfId="18475"/>
    <cellStyle name="Normal 3 2 2 2 5 2 3 3 5 3 2" xfId="42772"/>
    <cellStyle name="Normal 3 2 2 2 5 2 3 3 5 4" xfId="30570"/>
    <cellStyle name="Normal 3 2 2 2 5 2 3 3 6" xfId="8814"/>
    <cellStyle name="Normal 3 2 2 2 5 2 3 3 6 2" xfId="21016"/>
    <cellStyle name="Normal 3 2 2 2 5 2 3 3 6 2 2" xfId="45313"/>
    <cellStyle name="Normal 3 2 2 2 5 2 3 3 6 3" xfId="33111"/>
    <cellStyle name="Normal 3 2 2 2 5 2 3 3 7" xfId="14550"/>
    <cellStyle name="Normal 3 2 2 2 5 2 3 3 7 2" xfId="38847"/>
    <cellStyle name="Normal 3 2 2 2 5 2 3 3 8" xfId="26538"/>
    <cellStyle name="Normal 3 2 2 2 5 2 3 3 9" xfId="50946"/>
    <cellStyle name="Normal 3 2 2 2 5 2 3 4" xfId="2766"/>
    <cellStyle name="Normal 3 2 2 2 5 2 3 4 2" xfId="5214"/>
    <cellStyle name="Normal 3 2 2 2 5 2 3 4 2 2" xfId="8822"/>
    <cellStyle name="Normal 3 2 2 2 5 2 3 4 2 2 2" xfId="21024"/>
    <cellStyle name="Normal 3 2 2 2 5 2 3 4 2 2 2 2" xfId="45321"/>
    <cellStyle name="Normal 3 2 2 2 5 2 3 4 2 2 3" xfId="33119"/>
    <cellStyle name="Normal 3 2 2 2 5 2 3 4 2 3" xfId="17416"/>
    <cellStyle name="Normal 3 2 2 2 5 2 3 4 2 3 2" xfId="41713"/>
    <cellStyle name="Normal 3 2 2 2 5 2 3 4 2 4" xfId="29511"/>
    <cellStyle name="Normal 3 2 2 2 5 2 3 4 3" xfId="6804"/>
    <cellStyle name="Normal 3 2 2 2 5 2 3 4 3 2" xfId="8823"/>
    <cellStyle name="Normal 3 2 2 2 5 2 3 4 3 2 2" xfId="21025"/>
    <cellStyle name="Normal 3 2 2 2 5 2 3 4 3 2 2 2" xfId="45322"/>
    <cellStyle name="Normal 3 2 2 2 5 2 3 4 3 2 3" xfId="33120"/>
    <cellStyle name="Normal 3 2 2 2 5 2 3 4 3 3" xfId="19006"/>
    <cellStyle name="Normal 3 2 2 2 5 2 3 4 3 3 2" xfId="43303"/>
    <cellStyle name="Normal 3 2 2 2 5 2 3 4 3 4" xfId="31101"/>
    <cellStyle name="Normal 3 2 2 2 5 2 3 4 4" xfId="8821"/>
    <cellStyle name="Normal 3 2 2 2 5 2 3 4 4 2" xfId="21023"/>
    <cellStyle name="Normal 3 2 2 2 5 2 3 4 4 2 2" xfId="45320"/>
    <cellStyle name="Normal 3 2 2 2 5 2 3 4 4 3" xfId="33118"/>
    <cellStyle name="Normal 3 2 2 2 5 2 3 4 5" xfId="15188"/>
    <cellStyle name="Normal 3 2 2 2 5 2 3 4 5 2" xfId="39485"/>
    <cellStyle name="Normal 3 2 2 2 5 2 3 4 6" xfId="27176"/>
    <cellStyle name="Normal 3 2 2 2 5 2 3 5" xfId="8802"/>
    <cellStyle name="Normal 3 2 2 2 5 2 3 5 2" xfId="21004"/>
    <cellStyle name="Normal 3 2 2 2 5 2 3 5 2 2" xfId="45301"/>
    <cellStyle name="Normal 3 2 2 2 5 2 3 5 3" xfId="33099"/>
    <cellStyle name="Normal 3 2 2 2 5 2 3 6" xfId="14016"/>
    <cellStyle name="Normal 3 2 2 2 5 2 3 6 2" xfId="26004"/>
    <cellStyle name="Normal 3 2 2 2 5 2 3 6 2 2" xfId="50301"/>
    <cellStyle name="Normal 3 2 2 2 5 2 3 6 3" xfId="38313"/>
    <cellStyle name="Normal 3 2 2 2 5 2 3 7" xfId="51802"/>
    <cellStyle name="Normal 3 2 2 2 5 2 3 8" xfId="52120"/>
    <cellStyle name="Normal 3 2 2 2 5 2 4" xfId="913"/>
    <cellStyle name="Normal 3 2 2 2 5 2 4 2" xfId="2406"/>
    <cellStyle name="Normal 3 2 2 2 5 2 4 2 10" xfId="52926"/>
    <cellStyle name="Normal 3 2 2 2 5 2 4 2 2" xfId="3572"/>
    <cellStyle name="Normal 3 2 2 2 5 2 4 2 2 2" xfId="5913"/>
    <cellStyle name="Normal 3 2 2 2 5 2 4 2 2 2 2" xfId="8827"/>
    <cellStyle name="Normal 3 2 2 2 5 2 4 2 2 2 2 2" xfId="21029"/>
    <cellStyle name="Normal 3 2 2 2 5 2 4 2 2 2 2 2 2" xfId="45326"/>
    <cellStyle name="Normal 3 2 2 2 5 2 4 2 2 2 2 3" xfId="33124"/>
    <cellStyle name="Normal 3 2 2 2 5 2 4 2 2 2 3" xfId="18115"/>
    <cellStyle name="Normal 3 2 2 2 5 2 4 2 2 2 3 2" xfId="42412"/>
    <cellStyle name="Normal 3 2 2 2 5 2 4 2 2 2 4" xfId="30210"/>
    <cellStyle name="Normal 3 2 2 2 5 2 4 2 2 3" xfId="7610"/>
    <cellStyle name="Normal 3 2 2 2 5 2 4 2 2 3 2" xfId="8828"/>
    <cellStyle name="Normal 3 2 2 2 5 2 4 2 2 3 2 2" xfId="21030"/>
    <cellStyle name="Normal 3 2 2 2 5 2 4 2 2 3 2 2 2" xfId="45327"/>
    <cellStyle name="Normal 3 2 2 2 5 2 4 2 2 3 2 3" xfId="33125"/>
    <cellStyle name="Normal 3 2 2 2 5 2 4 2 2 3 3" xfId="19812"/>
    <cellStyle name="Normal 3 2 2 2 5 2 4 2 2 3 3 2" xfId="44109"/>
    <cellStyle name="Normal 3 2 2 2 5 2 4 2 2 3 4" xfId="31907"/>
    <cellStyle name="Normal 3 2 2 2 5 2 4 2 2 4" xfId="8826"/>
    <cellStyle name="Normal 3 2 2 2 5 2 4 2 2 4 2" xfId="21028"/>
    <cellStyle name="Normal 3 2 2 2 5 2 4 2 2 4 2 2" xfId="45325"/>
    <cellStyle name="Normal 3 2 2 2 5 2 4 2 2 4 3" xfId="33123"/>
    <cellStyle name="Normal 3 2 2 2 5 2 4 2 2 5" xfId="15887"/>
    <cellStyle name="Normal 3 2 2 2 5 2 4 2 2 5 2" xfId="40184"/>
    <cellStyle name="Normal 3 2 2 2 5 2 4 2 2 6" xfId="27875"/>
    <cellStyle name="Normal 3 2 2 2 5 2 4 2 3" xfId="4104"/>
    <cellStyle name="Normal 3 2 2 2 5 2 4 2 3 2" xfId="8829"/>
    <cellStyle name="Normal 3 2 2 2 5 2 4 2 3 2 2" xfId="21031"/>
    <cellStyle name="Normal 3 2 2 2 5 2 4 2 3 2 2 2" xfId="45328"/>
    <cellStyle name="Normal 3 2 2 2 5 2 4 2 3 2 3" xfId="33126"/>
    <cellStyle name="Normal 3 2 2 2 5 2 4 2 3 3" xfId="16415"/>
    <cellStyle name="Normal 3 2 2 2 5 2 4 2 3 3 2" xfId="40712"/>
    <cellStyle name="Normal 3 2 2 2 5 2 4 2 3 4" xfId="28403"/>
    <cellStyle name="Normal 3 2 2 2 5 2 4 2 4" xfId="4744"/>
    <cellStyle name="Normal 3 2 2 2 5 2 4 2 4 2" xfId="8830"/>
    <cellStyle name="Normal 3 2 2 2 5 2 4 2 4 2 2" xfId="21032"/>
    <cellStyle name="Normal 3 2 2 2 5 2 4 2 4 2 2 2" xfId="45329"/>
    <cellStyle name="Normal 3 2 2 2 5 2 4 2 4 2 3" xfId="33127"/>
    <cellStyle name="Normal 3 2 2 2 5 2 4 2 4 3" xfId="16946"/>
    <cellStyle name="Normal 3 2 2 2 5 2 4 2 4 3 2" xfId="41243"/>
    <cellStyle name="Normal 3 2 2 2 5 2 4 2 4 4" xfId="29041"/>
    <cellStyle name="Normal 3 2 2 2 5 2 4 2 5" xfId="6441"/>
    <cellStyle name="Normal 3 2 2 2 5 2 4 2 5 2" xfId="8831"/>
    <cellStyle name="Normal 3 2 2 2 5 2 4 2 5 2 2" xfId="21033"/>
    <cellStyle name="Normal 3 2 2 2 5 2 4 2 5 2 2 2" xfId="45330"/>
    <cellStyle name="Normal 3 2 2 2 5 2 4 2 5 2 3" xfId="33128"/>
    <cellStyle name="Normal 3 2 2 2 5 2 4 2 5 3" xfId="18643"/>
    <cellStyle name="Normal 3 2 2 2 5 2 4 2 5 3 2" xfId="42940"/>
    <cellStyle name="Normal 3 2 2 2 5 2 4 2 5 4" xfId="30738"/>
    <cellStyle name="Normal 3 2 2 2 5 2 4 2 6" xfId="8825"/>
    <cellStyle name="Normal 3 2 2 2 5 2 4 2 6 2" xfId="21027"/>
    <cellStyle name="Normal 3 2 2 2 5 2 4 2 6 2 2" xfId="45324"/>
    <cellStyle name="Normal 3 2 2 2 5 2 4 2 6 3" xfId="33122"/>
    <cellStyle name="Normal 3 2 2 2 5 2 4 2 7" xfId="14718"/>
    <cellStyle name="Normal 3 2 2 2 5 2 4 2 7 2" xfId="39015"/>
    <cellStyle name="Normal 3 2 2 2 5 2 4 2 8" xfId="26706"/>
    <cellStyle name="Normal 3 2 2 2 5 2 4 2 9" xfId="51114"/>
    <cellStyle name="Normal 3 2 2 2 5 2 4 3" xfId="2934"/>
    <cellStyle name="Normal 3 2 2 2 5 2 4 3 2" xfId="5382"/>
    <cellStyle name="Normal 3 2 2 2 5 2 4 3 2 2" xfId="8833"/>
    <cellStyle name="Normal 3 2 2 2 5 2 4 3 2 2 2" xfId="21035"/>
    <cellStyle name="Normal 3 2 2 2 5 2 4 3 2 2 2 2" xfId="45332"/>
    <cellStyle name="Normal 3 2 2 2 5 2 4 3 2 2 3" xfId="33130"/>
    <cellStyle name="Normal 3 2 2 2 5 2 4 3 2 3" xfId="17584"/>
    <cellStyle name="Normal 3 2 2 2 5 2 4 3 2 3 2" xfId="41881"/>
    <cellStyle name="Normal 3 2 2 2 5 2 4 3 2 4" xfId="29679"/>
    <cellStyle name="Normal 3 2 2 2 5 2 4 3 3" xfId="6972"/>
    <cellStyle name="Normal 3 2 2 2 5 2 4 3 3 2" xfId="8834"/>
    <cellStyle name="Normal 3 2 2 2 5 2 4 3 3 2 2" xfId="21036"/>
    <cellStyle name="Normal 3 2 2 2 5 2 4 3 3 2 2 2" xfId="45333"/>
    <cellStyle name="Normal 3 2 2 2 5 2 4 3 3 2 3" xfId="33131"/>
    <cellStyle name="Normal 3 2 2 2 5 2 4 3 3 3" xfId="19174"/>
    <cellStyle name="Normal 3 2 2 2 5 2 4 3 3 3 2" xfId="43471"/>
    <cellStyle name="Normal 3 2 2 2 5 2 4 3 3 4" xfId="31269"/>
    <cellStyle name="Normal 3 2 2 2 5 2 4 3 4" xfId="8832"/>
    <cellStyle name="Normal 3 2 2 2 5 2 4 3 4 2" xfId="21034"/>
    <cellStyle name="Normal 3 2 2 2 5 2 4 3 4 2 2" xfId="45331"/>
    <cellStyle name="Normal 3 2 2 2 5 2 4 3 4 3" xfId="33129"/>
    <cellStyle name="Normal 3 2 2 2 5 2 4 3 5" xfId="15356"/>
    <cellStyle name="Normal 3 2 2 2 5 2 4 3 5 2" xfId="39653"/>
    <cellStyle name="Normal 3 2 2 2 5 2 4 3 6" xfId="27344"/>
    <cellStyle name="Normal 3 2 2 2 5 2 4 4" xfId="8824"/>
    <cellStyle name="Normal 3 2 2 2 5 2 4 4 2" xfId="21026"/>
    <cellStyle name="Normal 3 2 2 2 5 2 4 4 2 2" xfId="45323"/>
    <cellStyle name="Normal 3 2 2 2 5 2 4 4 3" xfId="33121"/>
    <cellStyle name="Normal 3 2 2 2 5 2 4 5" xfId="14184"/>
    <cellStyle name="Normal 3 2 2 2 5 2 4 5 2" xfId="26172"/>
    <cellStyle name="Normal 3 2 2 2 5 2 4 5 2 2" xfId="50469"/>
    <cellStyle name="Normal 3 2 2 2 5 2 4 5 3" xfId="38481"/>
    <cellStyle name="Normal 3 2 2 2 5 2 4 6" xfId="51507"/>
    <cellStyle name="Normal 3 2 2 2 5 2 4 7" xfId="52288"/>
    <cellStyle name="Normal 3 2 2 2 5 2 5" xfId="2142"/>
    <cellStyle name="Normal 3 2 2 2 5 2 5 10" xfId="52662"/>
    <cellStyle name="Normal 3 2 2 2 5 2 5 2" xfId="3308"/>
    <cellStyle name="Normal 3 2 2 2 5 2 5 2 2" xfId="5649"/>
    <cellStyle name="Normal 3 2 2 2 5 2 5 2 2 2" xfId="8837"/>
    <cellStyle name="Normal 3 2 2 2 5 2 5 2 2 2 2" xfId="21039"/>
    <cellStyle name="Normal 3 2 2 2 5 2 5 2 2 2 2 2" xfId="45336"/>
    <cellStyle name="Normal 3 2 2 2 5 2 5 2 2 2 3" xfId="33134"/>
    <cellStyle name="Normal 3 2 2 2 5 2 5 2 2 3" xfId="17851"/>
    <cellStyle name="Normal 3 2 2 2 5 2 5 2 2 3 2" xfId="42148"/>
    <cellStyle name="Normal 3 2 2 2 5 2 5 2 2 4" xfId="29946"/>
    <cellStyle name="Normal 3 2 2 2 5 2 5 2 3" xfId="7346"/>
    <cellStyle name="Normal 3 2 2 2 5 2 5 2 3 2" xfId="8838"/>
    <cellStyle name="Normal 3 2 2 2 5 2 5 2 3 2 2" xfId="21040"/>
    <cellStyle name="Normal 3 2 2 2 5 2 5 2 3 2 2 2" xfId="45337"/>
    <cellStyle name="Normal 3 2 2 2 5 2 5 2 3 2 3" xfId="33135"/>
    <cellStyle name="Normal 3 2 2 2 5 2 5 2 3 3" xfId="19548"/>
    <cellStyle name="Normal 3 2 2 2 5 2 5 2 3 3 2" xfId="43845"/>
    <cellStyle name="Normal 3 2 2 2 5 2 5 2 3 4" xfId="31643"/>
    <cellStyle name="Normal 3 2 2 2 5 2 5 2 4" xfId="8836"/>
    <cellStyle name="Normal 3 2 2 2 5 2 5 2 4 2" xfId="21038"/>
    <cellStyle name="Normal 3 2 2 2 5 2 5 2 4 2 2" xfId="45335"/>
    <cellStyle name="Normal 3 2 2 2 5 2 5 2 4 3" xfId="33133"/>
    <cellStyle name="Normal 3 2 2 2 5 2 5 2 5" xfId="15623"/>
    <cellStyle name="Normal 3 2 2 2 5 2 5 2 5 2" xfId="39920"/>
    <cellStyle name="Normal 3 2 2 2 5 2 5 2 6" xfId="27611"/>
    <cellStyle name="Normal 3 2 2 2 5 2 5 3" xfId="3840"/>
    <cellStyle name="Normal 3 2 2 2 5 2 5 3 2" xfId="8839"/>
    <cellStyle name="Normal 3 2 2 2 5 2 5 3 2 2" xfId="21041"/>
    <cellStyle name="Normal 3 2 2 2 5 2 5 3 2 2 2" xfId="45338"/>
    <cellStyle name="Normal 3 2 2 2 5 2 5 3 2 3" xfId="33136"/>
    <cellStyle name="Normal 3 2 2 2 5 2 5 3 3" xfId="16151"/>
    <cellStyle name="Normal 3 2 2 2 5 2 5 3 3 2" xfId="40448"/>
    <cellStyle name="Normal 3 2 2 2 5 2 5 3 4" xfId="28139"/>
    <cellStyle name="Normal 3 2 2 2 5 2 5 4" xfId="4480"/>
    <cellStyle name="Normal 3 2 2 2 5 2 5 4 2" xfId="8840"/>
    <cellStyle name="Normal 3 2 2 2 5 2 5 4 2 2" xfId="21042"/>
    <cellStyle name="Normal 3 2 2 2 5 2 5 4 2 2 2" xfId="45339"/>
    <cellStyle name="Normal 3 2 2 2 5 2 5 4 2 3" xfId="33137"/>
    <cellStyle name="Normal 3 2 2 2 5 2 5 4 3" xfId="16682"/>
    <cellStyle name="Normal 3 2 2 2 5 2 5 4 3 2" xfId="40979"/>
    <cellStyle name="Normal 3 2 2 2 5 2 5 4 4" xfId="28777"/>
    <cellStyle name="Normal 3 2 2 2 5 2 5 5" xfId="6177"/>
    <cellStyle name="Normal 3 2 2 2 5 2 5 5 2" xfId="8841"/>
    <cellStyle name="Normal 3 2 2 2 5 2 5 5 2 2" xfId="21043"/>
    <cellStyle name="Normal 3 2 2 2 5 2 5 5 2 2 2" xfId="45340"/>
    <cellStyle name="Normal 3 2 2 2 5 2 5 5 2 3" xfId="33138"/>
    <cellStyle name="Normal 3 2 2 2 5 2 5 5 3" xfId="18379"/>
    <cellStyle name="Normal 3 2 2 2 5 2 5 5 3 2" xfId="42676"/>
    <cellStyle name="Normal 3 2 2 2 5 2 5 5 4" xfId="30474"/>
    <cellStyle name="Normal 3 2 2 2 5 2 5 6" xfId="8835"/>
    <cellStyle name="Normal 3 2 2 2 5 2 5 6 2" xfId="21037"/>
    <cellStyle name="Normal 3 2 2 2 5 2 5 6 2 2" xfId="45334"/>
    <cellStyle name="Normal 3 2 2 2 5 2 5 6 3" xfId="33132"/>
    <cellStyle name="Normal 3 2 2 2 5 2 5 7" xfId="14454"/>
    <cellStyle name="Normal 3 2 2 2 5 2 5 7 2" xfId="38751"/>
    <cellStyle name="Normal 3 2 2 2 5 2 5 8" xfId="26442"/>
    <cellStyle name="Normal 3 2 2 2 5 2 5 9" xfId="50850"/>
    <cellStyle name="Normal 3 2 2 2 5 2 6" xfId="2670"/>
    <cellStyle name="Normal 3 2 2 2 5 2 6 2" xfId="5118"/>
    <cellStyle name="Normal 3 2 2 2 5 2 6 2 2" xfId="8843"/>
    <cellStyle name="Normal 3 2 2 2 5 2 6 2 2 2" xfId="21045"/>
    <cellStyle name="Normal 3 2 2 2 5 2 6 2 2 2 2" xfId="45342"/>
    <cellStyle name="Normal 3 2 2 2 5 2 6 2 2 3" xfId="33140"/>
    <cellStyle name="Normal 3 2 2 2 5 2 6 2 3" xfId="17320"/>
    <cellStyle name="Normal 3 2 2 2 5 2 6 2 3 2" xfId="41617"/>
    <cellStyle name="Normal 3 2 2 2 5 2 6 2 4" xfId="29415"/>
    <cellStyle name="Normal 3 2 2 2 5 2 6 3" xfId="6708"/>
    <cellStyle name="Normal 3 2 2 2 5 2 6 3 2" xfId="8844"/>
    <cellStyle name="Normal 3 2 2 2 5 2 6 3 2 2" xfId="21046"/>
    <cellStyle name="Normal 3 2 2 2 5 2 6 3 2 2 2" xfId="45343"/>
    <cellStyle name="Normal 3 2 2 2 5 2 6 3 2 3" xfId="33141"/>
    <cellStyle name="Normal 3 2 2 2 5 2 6 3 3" xfId="18910"/>
    <cellStyle name="Normal 3 2 2 2 5 2 6 3 3 2" xfId="43207"/>
    <cellStyle name="Normal 3 2 2 2 5 2 6 3 4" xfId="31005"/>
    <cellStyle name="Normal 3 2 2 2 5 2 6 4" xfId="8842"/>
    <cellStyle name="Normal 3 2 2 2 5 2 6 4 2" xfId="21044"/>
    <cellStyle name="Normal 3 2 2 2 5 2 6 4 2 2" xfId="45341"/>
    <cellStyle name="Normal 3 2 2 2 5 2 6 4 3" xfId="33139"/>
    <cellStyle name="Normal 3 2 2 2 5 2 6 5" xfId="15092"/>
    <cellStyle name="Normal 3 2 2 2 5 2 6 5 2" xfId="39389"/>
    <cellStyle name="Normal 3 2 2 2 5 2 6 6" xfId="27080"/>
    <cellStyle name="Normal 3 2 2 2 5 2 7" xfId="8779"/>
    <cellStyle name="Normal 3 2 2 2 5 2 7 2" xfId="20981"/>
    <cellStyle name="Normal 3 2 2 2 5 2 7 2 2" xfId="45278"/>
    <cellStyle name="Normal 3 2 2 2 5 2 7 3" xfId="33076"/>
    <cellStyle name="Normal 3 2 2 2 5 2 8" xfId="13920"/>
    <cellStyle name="Normal 3 2 2 2 5 2 8 2" xfId="25908"/>
    <cellStyle name="Normal 3 2 2 2 5 2 8 2 2" xfId="50205"/>
    <cellStyle name="Normal 3 2 2 2 5 2 8 3" xfId="38217"/>
    <cellStyle name="Normal 3 2 2 2 5 2 9" xfId="51819"/>
    <cellStyle name="Normal 3 2 2 2 5 3" xfId="788"/>
    <cellStyle name="Normal 3 2 2 2 5 3 2" xfId="1033"/>
    <cellStyle name="Normal 3 2 2 2 5 3 2 2" xfId="2526"/>
    <cellStyle name="Normal 3 2 2 2 5 3 2 2 10" xfId="53046"/>
    <cellStyle name="Normal 3 2 2 2 5 3 2 2 2" xfId="3692"/>
    <cellStyle name="Normal 3 2 2 2 5 3 2 2 2 2" xfId="6033"/>
    <cellStyle name="Normal 3 2 2 2 5 3 2 2 2 2 2" xfId="8849"/>
    <cellStyle name="Normal 3 2 2 2 5 3 2 2 2 2 2 2" xfId="21051"/>
    <cellStyle name="Normal 3 2 2 2 5 3 2 2 2 2 2 2 2" xfId="45348"/>
    <cellStyle name="Normal 3 2 2 2 5 3 2 2 2 2 2 3" xfId="33146"/>
    <cellStyle name="Normal 3 2 2 2 5 3 2 2 2 2 3" xfId="18235"/>
    <cellStyle name="Normal 3 2 2 2 5 3 2 2 2 2 3 2" xfId="42532"/>
    <cellStyle name="Normal 3 2 2 2 5 3 2 2 2 2 4" xfId="30330"/>
    <cellStyle name="Normal 3 2 2 2 5 3 2 2 2 3" xfId="7730"/>
    <cellStyle name="Normal 3 2 2 2 5 3 2 2 2 3 2" xfId="8850"/>
    <cellStyle name="Normal 3 2 2 2 5 3 2 2 2 3 2 2" xfId="21052"/>
    <cellStyle name="Normal 3 2 2 2 5 3 2 2 2 3 2 2 2" xfId="45349"/>
    <cellStyle name="Normal 3 2 2 2 5 3 2 2 2 3 2 3" xfId="33147"/>
    <cellStyle name="Normal 3 2 2 2 5 3 2 2 2 3 3" xfId="19932"/>
    <cellStyle name="Normal 3 2 2 2 5 3 2 2 2 3 3 2" xfId="44229"/>
    <cellStyle name="Normal 3 2 2 2 5 3 2 2 2 3 4" xfId="32027"/>
    <cellStyle name="Normal 3 2 2 2 5 3 2 2 2 4" xfId="8848"/>
    <cellStyle name="Normal 3 2 2 2 5 3 2 2 2 4 2" xfId="21050"/>
    <cellStyle name="Normal 3 2 2 2 5 3 2 2 2 4 2 2" xfId="45347"/>
    <cellStyle name="Normal 3 2 2 2 5 3 2 2 2 4 3" xfId="33145"/>
    <cellStyle name="Normal 3 2 2 2 5 3 2 2 2 5" xfId="16007"/>
    <cellStyle name="Normal 3 2 2 2 5 3 2 2 2 5 2" xfId="40304"/>
    <cellStyle name="Normal 3 2 2 2 5 3 2 2 2 6" xfId="27995"/>
    <cellStyle name="Normal 3 2 2 2 5 3 2 2 3" xfId="4224"/>
    <cellStyle name="Normal 3 2 2 2 5 3 2 2 3 2" xfId="8851"/>
    <cellStyle name="Normal 3 2 2 2 5 3 2 2 3 2 2" xfId="21053"/>
    <cellStyle name="Normal 3 2 2 2 5 3 2 2 3 2 2 2" xfId="45350"/>
    <cellStyle name="Normal 3 2 2 2 5 3 2 2 3 2 3" xfId="33148"/>
    <cellStyle name="Normal 3 2 2 2 5 3 2 2 3 3" xfId="16535"/>
    <cellStyle name="Normal 3 2 2 2 5 3 2 2 3 3 2" xfId="40832"/>
    <cellStyle name="Normal 3 2 2 2 5 3 2 2 3 4" xfId="28523"/>
    <cellStyle name="Normal 3 2 2 2 5 3 2 2 4" xfId="4864"/>
    <cellStyle name="Normal 3 2 2 2 5 3 2 2 4 2" xfId="8852"/>
    <cellStyle name="Normal 3 2 2 2 5 3 2 2 4 2 2" xfId="21054"/>
    <cellStyle name="Normal 3 2 2 2 5 3 2 2 4 2 2 2" xfId="45351"/>
    <cellStyle name="Normal 3 2 2 2 5 3 2 2 4 2 3" xfId="33149"/>
    <cellStyle name="Normal 3 2 2 2 5 3 2 2 4 3" xfId="17066"/>
    <cellStyle name="Normal 3 2 2 2 5 3 2 2 4 3 2" xfId="41363"/>
    <cellStyle name="Normal 3 2 2 2 5 3 2 2 4 4" xfId="29161"/>
    <cellStyle name="Normal 3 2 2 2 5 3 2 2 5" xfId="6561"/>
    <cellStyle name="Normal 3 2 2 2 5 3 2 2 5 2" xfId="8853"/>
    <cellStyle name="Normal 3 2 2 2 5 3 2 2 5 2 2" xfId="21055"/>
    <cellStyle name="Normal 3 2 2 2 5 3 2 2 5 2 2 2" xfId="45352"/>
    <cellStyle name="Normal 3 2 2 2 5 3 2 2 5 2 3" xfId="33150"/>
    <cellStyle name="Normal 3 2 2 2 5 3 2 2 5 3" xfId="18763"/>
    <cellStyle name="Normal 3 2 2 2 5 3 2 2 5 3 2" xfId="43060"/>
    <cellStyle name="Normal 3 2 2 2 5 3 2 2 5 4" xfId="30858"/>
    <cellStyle name="Normal 3 2 2 2 5 3 2 2 6" xfId="8847"/>
    <cellStyle name="Normal 3 2 2 2 5 3 2 2 6 2" xfId="21049"/>
    <cellStyle name="Normal 3 2 2 2 5 3 2 2 6 2 2" xfId="45346"/>
    <cellStyle name="Normal 3 2 2 2 5 3 2 2 6 3" xfId="33144"/>
    <cellStyle name="Normal 3 2 2 2 5 3 2 2 7" xfId="14838"/>
    <cellStyle name="Normal 3 2 2 2 5 3 2 2 7 2" xfId="39135"/>
    <cellStyle name="Normal 3 2 2 2 5 3 2 2 8" xfId="26826"/>
    <cellStyle name="Normal 3 2 2 2 5 3 2 2 9" xfId="51234"/>
    <cellStyle name="Normal 3 2 2 2 5 3 2 3" xfId="3054"/>
    <cellStyle name="Normal 3 2 2 2 5 3 2 3 2" xfId="5502"/>
    <cellStyle name="Normal 3 2 2 2 5 3 2 3 2 2" xfId="8855"/>
    <cellStyle name="Normal 3 2 2 2 5 3 2 3 2 2 2" xfId="21057"/>
    <cellStyle name="Normal 3 2 2 2 5 3 2 3 2 2 2 2" xfId="45354"/>
    <cellStyle name="Normal 3 2 2 2 5 3 2 3 2 2 3" xfId="33152"/>
    <cellStyle name="Normal 3 2 2 2 5 3 2 3 2 3" xfId="17704"/>
    <cellStyle name="Normal 3 2 2 2 5 3 2 3 2 3 2" xfId="42001"/>
    <cellStyle name="Normal 3 2 2 2 5 3 2 3 2 4" xfId="29799"/>
    <cellStyle name="Normal 3 2 2 2 5 3 2 3 3" xfId="7092"/>
    <cellStyle name="Normal 3 2 2 2 5 3 2 3 3 2" xfId="8856"/>
    <cellStyle name="Normal 3 2 2 2 5 3 2 3 3 2 2" xfId="21058"/>
    <cellStyle name="Normal 3 2 2 2 5 3 2 3 3 2 2 2" xfId="45355"/>
    <cellStyle name="Normal 3 2 2 2 5 3 2 3 3 2 3" xfId="33153"/>
    <cellStyle name="Normal 3 2 2 2 5 3 2 3 3 3" xfId="19294"/>
    <cellStyle name="Normal 3 2 2 2 5 3 2 3 3 3 2" xfId="43591"/>
    <cellStyle name="Normal 3 2 2 2 5 3 2 3 3 4" xfId="31389"/>
    <cellStyle name="Normal 3 2 2 2 5 3 2 3 4" xfId="8854"/>
    <cellStyle name="Normal 3 2 2 2 5 3 2 3 4 2" xfId="21056"/>
    <cellStyle name="Normal 3 2 2 2 5 3 2 3 4 2 2" xfId="45353"/>
    <cellStyle name="Normal 3 2 2 2 5 3 2 3 4 3" xfId="33151"/>
    <cellStyle name="Normal 3 2 2 2 5 3 2 3 5" xfId="15476"/>
    <cellStyle name="Normal 3 2 2 2 5 3 2 3 5 2" xfId="39773"/>
    <cellStyle name="Normal 3 2 2 2 5 3 2 3 6" xfId="27464"/>
    <cellStyle name="Normal 3 2 2 2 5 3 2 4" xfId="8846"/>
    <cellStyle name="Normal 3 2 2 2 5 3 2 4 2" xfId="21048"/>
    <cellStyle name="Normal 3 2 2 2 5 3 2 4 2 2" xfId="45345"/>
    <cellStyle name="Normal 3 2 2 2 5 3 2 4 3" xfId="33143"/>
    <cellStyle name="Normal 3 2 2 2 5 3 2 5" xfId="14304"/>
    <cellStyle name="Normal 3 2 2 2 5 3 2 5 2" xfId="26292"/>
    <cellStyle name="Normal 3 2 2 2 5 3 2 5 2 2" xfId="50589"/>
    <cellStyle name="Normal 3 2 2 2 5 3 2 5 3" xfId="38601"/>
    <cellStyle name="Normal 3 2 2 2 5 3 2 6" xfId="51448"/>
    <cellStyle name="Normal 3 2 2 2 5 3 2 7" xfId="52408"/>
    <cellStyle name="Normal 3 2 2 2 5 3 3" xfId="2286"/>
    <cellStyle name="Normal 3 2 2 2 5 3 3 10" xfId="52806"/>
    <cellStyle name="Normal 3 2 2 2 5 3 3 2" xfId="3452"/>
    <cellStyle name="Normal 3 2 2 2 5 3 3 2 2" xfId="5793"/>
    <cellStyle name="Normal 3 2 2 2 5 3 3 2 2 2" xfId="8859"/>
    <cellStyle name="Normal 3 2 2 2 5 3 3 2 2 2 2" xfId="21061"/>
    <cellStyle name="Normal 3 2 2 2 5 3 3 2 2 2 2 2" xfId="45358"/>
    <cellStyle name="Normal 3 2 2 2 5 3 3 2 2 2 3" xfId="33156"/>
    <cellStyle name="Normal 3 2 2 2 5 3 3 2 2 3" xfId="17995"/>
    <cellStyle name="Normal 3 2 2 2 5 3 3 2 2 3 2" xfId="42292"/>
    <cellStyle name="Normal 3 2 2 2 5 3 3 2 2 4" xfId="30090"/>
    <cellStyle name="Normal 3 2 2 2 5 3 3 2 3" xfId="7490"/>
    <cellStyle name="Normal 3 2 2 2 5 3 3 2 3 2" xfId="8860"/>
    <cellStyle name="Normal 3 2 2 2 5 3 3 2 3 2 2" xfId="21062"/>
    <cellStyle name="Normal 3 2 2 2 5 3 3 2 3 2 2 2" xfId="45359"/>
    <cellStyle name="Normal 3 2 2 2 5 3 3 2 3 2 3" xfId="33157"/>
    <cellStyle name="Normal 3 2 2 2 5 3 3 2 3 3" xfId="19692"/>
    <cellStyle name="Normal 3 2 2 2 5 3 3 2 3 3 2" xfId="43989"/>
    <cellStyle name="Normal 3 2 2 2 5 3 3 2 3 4" xfId="31787"/>
    <cellStyle name="Normal 3 2 2 2 5 3 3 2 4" xfId="8858"/>
    <cellStyle name="Normal 3 2 2 2 5 3 3 2 4 2" xfId="21060"/>
    <cellStyle name="Normal 3 2 2 2 5 3 3 2 4 2 2" xfId="45357"/>
    <cellStyle name="Normal 3 2 2 2 5 3 3 2 4 3" xfId="33155"/>
    <cellStyle name="Normal 3 2 2 2 5 3 3 2 5" xfId="15767"/>
    <cellStyle name="Normal 3 2 2 2 5 3 3 2 5 2" xfId="40064"/>
    <cellStyle name="Normal 3 2 2 2 5 3 3 2 6" xfId="27755"/>
    <cellStyle name="Normal 3 2 2 2 5 3 3 3" xfId="3984"/>
    <cellStyle name="Normal 3 2 2 2 5 3 3 3 2" xfId="8861"/>
    <cellStyle name="Normal 3 2 2 2 5 3 3 3 2 2" xfId="21063"/>
    <cellStyle name="Normal 3 2 2 2 5 3 3 3 2 2 2" xfId="45360"/>
    <cellStyle name="Normal 3 2 2 2 5 3 3 3 2 3" xfId="33158"/>
    <cellStyle name="Normal 3 2 2 2 5 3 3 3 3" xfId="16295"/>
    <cellStyle name="Normal 3 2 2 2 5 3 3 3 3 2" xfId="40592"/>
    <cellStyle name="Normal 3 2 2 2 5 3 3 3 4" xfId="28283"/>
    <cellStyle name="Normal 3 2 2 2 5 3 3 4" xfId="4624"/>
    <cellStyle name="Normal 3 2 2 2 5 3 3 4 2" xfId="8862"/>
    <cellStyle name="Normal 3 2 2 2 5 3 3 4 2 2" xfId="21064"/>
    <cellStyle name="Normal 3 2 2 2 5 3 3 4 2 2 2" xfId="45361"/>
    <cellStyle name="Normal 3 2 2 2 5 3 3 4 2 3" xfId="33159"/>
    <cellStyle name="Normal 3 2 2 2 5 3 3 4 3" xfId="16826"/>
    <cellStyle name="Normal 3 2 2 2 5 3 3 4 3 2" xfId="41123"/>
    <cellStyle name="Normal 3 2 2 2 5 3 3 4 4" xfId="28921"/>
    <cellStyle name="Normal 3 2 2 2 5 3 3 5" xfId="6321"/>
    <cellStyle name="Normal 3 2 2 2 5 3 3 5 2" xfId="8863"/>
    <cellStyle name="Normal 3 2 2 2 5 3 3 5 2 2" xfId="21065"/>
    <cellStyle name="Normal 3 2 2 2 5 3 3 5 2 2 2" xfId="45362"/>
    <cellStyle name="Normal 3 2 2 2 5 3 3 5 2 3" xfId="33160"/>
    <cellStyle name="Normal 3 2 2 2 5 3 3 5 3" xfId="18523"/>
    <cellStyle name="Normal 3 2 2 2 5 3 3 5 3 2" xfId="42820"/>
    <cellStyle name="Normal 3 2 2 2 5 3 3 5 4" xfId="30618"/>
    <cellStyle name="Normal 3 2 2 2 5 3 3 6" xfId="8857"/>
    <cellStyle name="Normal 3 2 2 2 5 3 3 6 2" xfId="21059"/>
    <cellStyle name="Normal 3 2 2 2 5 3 3 6 2 2" xfId="45356"/>
    <cellStyle name="Normal 3 2 2 2 5 3 3 6 3" xfId="33154"/>
    <cellStyle name="Normal 3 2 2 2 5 3 3 7" xfId="14598"/>
    <cellStyle name="Normal 3 2 2 2 5 3 3 7 2" xfId="38895"/>
    <cellStyle name="Normal 3 2 2 2 5 3 3 8" xfId="26586"/>
    <cellStyle name="Normal 3 2 2 2 5 3 3 9" xfId="50994"/>
    <cellStyle name="Normal 3 2 2 2 5 3 4" xfId="2814"/>
    <cellStyle name="Normal 3 2 2 2 5 3 4 2" xfId="5262"/>
    <cellStyle name="Normal 3 2 2 2 5 3 4 2 2" xfId="8865"/>
    <cellStyle name="Normal 3 2 2 2 5 3 4 2 2 2" xfId="21067"/>
    <cellStyle name="Normal 3 2 2 2 5 3 4 2 2 2 2" xfId="45364"/>
    <cellStyle name="Normal 3 2 2 2 5 3 4 2 2 3" xfId="33162"/>
    <cellStyle name="Normal 3 2 2 2 5 3 4 2 3" xfId="17464"/>
    <cellStyle name="Normal 3 2 2 2 5 3 4 2 3 2" xfId="41761"/>
    <cellStyle name="Normal 3 2 2 2 5 3 4 2 4" xfId="29559"/>
    <cellStyle name="Normal 3 2 2 2 5 3 4 3" xfId="6852"/>
    <cellStyle name="Normal 3 2 2 2 5 3 4 3 2" xfId="8866"/>
    <cellStyle name="Normal 3 2 2 2 5 3 4 3 2 2" xfId="21068"/>
    <cellStyle name="Normal 3 2 2 2 5 3 4 3 2 2 2" xfId="45365"/>
    <cellStyle name="Normal 3 2 2 2 5 3 4 3 2 3" xfId="33163"/>
    <cellStyle name="Normal 3 2 2 2 5 3 4 3 3" xfId="19054"/>
    <cellStyle name="Normal 3 2 2 2 5 3 4 3 3 2" xfId="43351"/>
    <cellStyle name="Normal 3 2 2 2 5 3 4 3 4" xfId="31149"/>
    <cellStyle name="Normal 3 2 2 2 5 3 4 4" xfId="8864"/>
    <cellStyle name="Normal 3 2 2 2 5 3 4 4 2" xfId="21066"/>
    <cellStyle name="Normal 3 2 2 2 5 3 4 4 2 2" xfId="45363"/>
    <cellStyle name="Normal 3 2 2 2 5 3 4 4 3" xfId="33161"/>
    <cellStyle name="Normal 3 2 2 2 5 3 4 5" xfId="15236"/>
    <cellStyle name="Normal 3 2 2 2 5 3 4 5 2" xfId="39533"/>
    <cellStyle name="Normal 3 2 2 2 5 3 4 6" xfId="27224"/>
    <cellStyle name="Normal 3 2 2 2 5 3 5" xfId="8845"/>
    <cellStyle name="Normal 3 2 2 2 5 3 5 2" xfId="21047"/>
    <cellStyle name="Normal 3 2 2 2 5 3 5 2 2" xfId="45344"/>
    <cellStyle name="Normal 3 2 2 2 5 3 5 3" xfId="33142"/>
    <cellStyle name="Normal 3 2 2 2 5 3 6" xfId="14064"/>
    <cellStyle name="Normal 3 2 2 2 5 3 6 2" xfId="26052"/>
    <cellStyle name="Normal 3 2 2 2 5 3 6 2 2" xfId="50349"/>
    <cellStyle name="Normal 3 2 2 2 5 3 6 3" xfId="38361"/>
    <cellStyle name="Normal 3 2 2 2 5 3 7" xfId="51801"/>
    <cellStyle name="Normal 3 2 2 2 5 3 8" xfId="52168"/>
    <cellStyle name="Normal 3 2 2 2 5 4" xfId="690"/>
    <cellStyle name="Normal 3 2 2 2 5 4 2" xfId="937"/>
    <cellStyle name="Normal 3 2 2 2 5 4 2 2" xfId="2430"/>
    <cellStyle name="Normal 3 2 2 2 5 4 2 2 10" xfId="52950"/>
    <cellStyle name="Normal 3 2 2 2 5 4 2 2 2" xfId="3596"/>
    <cellStyle name="Normal 3 2 2 2 5 4 2 2 2 2" xfId="5937"/>
    <cellStyle name="Normal 3 2 2 2 5 4 2 2 2 2 2" xfId="8871"/>
    <cellStyle name="Normal 3 2 2 2 5 4 2 2 2 2 2 2" xfId="21073"/>
    <cellStyle name="Normal 3 2 2 2 5 4 2 2 2 2 2 2 2" xfId="45370"/>
    <cellStyle name="Normal 3 2 2 2 5 4 2 2 2 2 2 3" xfId="33168"/>
    <cellStyle name="Normal 3 2 2 2 5 4 2 2 2 2 3" xfId="18139"/>
    <cellStyle name="Normal 3 2 2 2 5 4 2 2 2 2 3 2" xfId="42436"/>
    <cellStyle name="Normal 3 2 2 2 5 4 2 2 2 2 4" xfId="30234"/>
    <cellStyle name="Normal 3 2 2 2 5 4 2 2 2 3" xfId="7634"/>
    <cellStyle name="Normal 3 2 2 2 5 4 2 2 2 3 2" xfId="8872"/>
    <cellStyle name="Normal 3 2 2 2 5 4 2 2 2 3 2 2" xfId="21074"/>
    <cellStyle name="Normal 3 2 2 2 5 4 2 2 2 3 2 2 2" xfId="45371"/>
    <cellStyle name="Normal 3 2 2 2 5 4 2 2 2 3 2 3" xfId="33169"/>
    <cellStyle name="Normal 3 2 2 2 5 4 2 2 2 3 3" xfId="19836"/>
    <cellStyle name="Normal 3 2 2 2 5 4 2 2 2 3 3 2" xfId="44133"/>
    <cellStyle name="Normal 3 2 2 2 5 4 2 2 2 3 4" xfId="31931"/>
    <cellStyle name="Normal 3 2 2 2 5 4 2 2 2 4" xfId="8870"/>
    <cellStyle name="Normal 3 2 2 2 5 4 2 2 2 4 2" xfId="21072"/>
    <cellStyle name="Normal 3 2 2 2 5 4 2 2 2 4 2 2" xfId="45369"/>
    <cellStyle name="Normal 3 2 2 2 5 4 2 2 2 4 3" xfId="33167"/>
    <cellStyle name="Normal 3 2 2 2 5 4 2 2 2 5" xfId="15911"/>
    <cellStyle name="Normal 3 2 2 2 5 4 2 2 2 5 2" xfId="40208"/>
    <cellStyle name="Normal 3 2 2 2 5 4 2 2 2 6" xfId="27899"/>
    <cellStyle name="Normal 3 2 2 2 5 4 2 2 3" xfId="4128"/>
    <cellStyle name="Normal 3 2 2 2 5 4 2 2 3 2" xfId="8873"/>
    <cellStyle name="Normal 3 2 2 2 5 4 2 2 3 2 2" xfId="21075"/>
    <cellStyle name="Normal 3 2 2 2 5 4 2 2 3 2 2 2" xfId="45372"/>
    <cellStyle name="Normal 3 2 2 2 5 4 2 2 3 2 3" xfId="33170"/>
    <cellStyle name="Normal 3 2 2 2 5 4 2 2 3 3" xfId="16439"/>
    <cellStyle name="Normal 3 2 2 2 5 4 2 2 3 3 2" xfId="40736"/>
    <cellStyle name="Normal 3 2 2 2 5 4 2 2 3 4" xfId="28427"/>
    <cellStyle name="Normal 3 2 2 2 5 4 2 2 4" xfId="4768"/>
    <cellStyle name="Normal 3 2 2 2 5 4 2 2 4 2" xfId="8874"/>
    <cellStyle name="Normal 3 2 2 2 5 4 2 2 4 2 2" xfId="21076"/>
    <cellStyle name="Normal 3 2 2 2 5 4 2 2 4 2 2 2" xfId="45373"/>
    <cellStyle name="Normal 3 2 2 2 5 4 2 2 4 2 3" xfId="33171"/>
    <cellStyle name="Normal 3 2 2 2 5 4 2 2 4 3" xfId="16970"/>
    <cellStyle name="Normal 3 2 2 2 5 4 2 2 4 3 2" xfId="41267"/>
    <cellStyle name="Normal 3 2 2 2 5 4 2 2 4 4" xfId="29065"/>
    <cellStyle name="Normal 3 2 2 2 5 4 2 2 5" xfId="6465"/>
    <cellStyle name="Normal 3 2 2 2 5 4 2 2 5 2" xfId="8875"/>
    <cellStyle name="Normal 3 2 2 2 5 4 2 2 5 2 2" xfId="21077"/>
    <cellStyle name="Normal 3 2 2 2 5 4 2 2 5 2 2 2" xfId="45374"/>
    <cellStyle name="Normal 3 2 2 2 5 4 2 2 5 2 3" xfId="33172"/>
    <cellStyle name="Normal 3 2 2 2 5 4 2 2 5 3" xfId="18667"/>
    <cellStyle name="Normal 3 2 2 2 5 4 2 2 5 3 2" xfId="42964"/>
    <cellStyle name="Normal 3 2 2 2 5 4 2 2 5 4" xfId="30762"/>
    <cellStyle name="Normal 3 2 2 2 5 4 2 2 6" xfId="8869"/>
    <cellStyle name="Normal 3 2 2 2 5 4 2 2 6 2" xfId="21071"/>
    <cellStyle name="Normal 3 2 2 2 5 4 2 2 6 2 2" xfId="45368"/>
    <cellStyle name="Normal 3 2 2 2 5 4 2 2 6 3" xfId="33166"/>
    <cellStyle name="Normal 3 2 2 2 5 4 2 2 7" xfId="14742"/>
    <cellStyle name="Normal 3 2 2 2 5 4 2 2 7 2" xfId="39039"/>
    <cellStyle name="Normal 3 2 2 2 5 4 2 2 8" xfId="26730"/>
    <cellStyle name="Normal 3 2 2 2 5 4 2 2 9" xfId="51138"/>
    <cellStyle name="Normal 3 2 2 2 5 4 2 3" xfId="2958"/>
    <cellStyle name="Normal 3 2 2 2 5 4 2 3 2" xfId="5406"/>
    <cellStyle name="Normal 3 2 2 2 5 4 2 3 2 2" xfId="8877"/>
    <cellStyle name="Normal 3 2 2 2 5 4 2 3 2 2 2" xfId="21079"/>
    <cellStyle name="Normal 3 2 2 2 5 4 2 3 2 2 2 2" xfId="45376"/>
    <cellStyle name="Normal 3 2 2 2 5 4 2 3 2 2 3" xfId="33174"/>
    <cellStyle name="Normal 3 2 2 2 5 4 2 3 2 3" xfId="17608"/>
    <cellStyle name="Normal 3 2 2 2 5 4 2 3 2 3 2" xfId="41905"/>
    <cellStyle name="Normal 3 2 2 2 5 4 2 3 2 4" xfId="29703"/>
    <cellStyle name="Normal 3 2 2 2 5 4 2 3 3" xfId="6996"/>
    <cellStyle name="Normal 3 2 2 2 5 4 2 3 3 2" xfId="8878"/>
    <cellStyle name="Normal 3 2 2 2 5 4 2 3 3 2 2" xfId="21080"/>
    <cellStyle name="Normal 3 2 2 2 5 4 2 3 3 2 2 2" xfId="45377"/>
    <cellStyle name="Normal 3 2 2 2 5 4 2 3 3 2 3" xfId="33175"/>
    <cellStyle name="Normal 3 2 2 2 5 4 2 3 3 3" xfId="19198"/>
    <cellStyle name="Normal 3 2 2 2 5 4 2 3 3 3 2" xfId="43495"/>
    <cellStyle name="Normal 3 2 2 2 5 4 2 3 3 4" xfId="31293"/>
    <cellStyle name="Normal 3 2 2 2 5 4 2 3 4" xfId="8876"/>
    <cellStyle name="Normal 3 2 2 2 5 4 2 3 4 2" xfId="21078"/>
    <cellStyle name="Normal 3 2 2 2 5 4 2 3 4 2 2" xfId="45375"/>
    <cellStyle name="Normal 3 2 2 2 5 4 2 3 4 3" xfId="33173"/>
    <cellStyle name="Normal 3 2 2 2 5 4 2 3 5" xfId="15380"/>
    <cellStyle name="Normal 3 2 2 2 5 4 2 3 5 2" xfId="39677"/>
    <cellStyle name="Normal 3 2 2 2 5 4 2 3 6" xfId="27368"/>
    <cellStyle name="Normal 3 2 2 2 5 4 2 4" xfId="8868"/>
    <cellStyle name="Normal 3 2 2 2 5 4 2 4 2" xfId="21070"/>
    <cellStyle name="Normal 3 2 2 2 5 4 2 4 2 2" xfId="45367"/>
    <cellStyle name="Normal 3 2 2 2 5 4 2 4 3" xfId="33165"/>
    <cellStyle name="Normal 3 2 2 2 5 4 2 5" xfId="14208"/>
    <cellStyle name="Normal 3 2 2 2 5 4 2 5 2" xfId="26196"/>
    <cellStyle name="Normal 3 2 2 2 5 4 2 5 2 2" xfId="50493"/>
    <cellStyle name="Normal 3 2 2 2 5 4 2 5 3" xfId="38505"/>
    <cellStyle name="Normal 3 2 2 2 5 4 2 6" xfId="51744"/>
    <cellStyle name="Normal 3 2 2 2 5 4 2 7" xfId="52312"/>
    <cellStyle name="Normal 3 2 2 2 5 4 3" xfId="2190"/>
    <cellStyle name="Normal 3 2 2 2 5 4 3 10" xfId="52710"/>
    <cellStyle name="Normal 3 2 2 2 5 4 3 2" xfId="3356"/>
    <cellStyle name="Normal 3 2 2 2 5 4 3 2 2" xfId="5697"/>
    <cellStyle name="Normal 3 2 2 2 5 4 3 2 2 2" xfId="8881"/>
    <cellStyle name="Normal 3 2 2 2 5 4 3 2 2 2 2" xfId="21083"/>
    <cellStyle name="Normal 3 2 2 2 5 4 3 2 2 2 2 2" xfId="45380"/>
    <cellStyle name="Normal 3 2 2 2 5 4 3 2 2 2 3" xfId="33178"/>
    <cellStyle name="Normal 3 2 2 2 5 4 3 2 2 3" xfId="17899"/>
    <cellStyle name="Normal 3 2 2 2 5 4 3 2 2 3 2" xfId="42196"/>
    <cellStyle name="Normal 3 2 2 2 5 4 3 2 2 4" xfId="29994"/>
    <cellStyle name="Normal 3 2 2 2 5 4 3 2 3" xfId="7394"/>
    <cellStyle name="Normal 3 2 2 2 5 4 3 2 3 2" xfId="8882"/>
    <cellStyle name="Normal 3 2 2 2 5 4 3 2 3 2 2" xfId="21084"/>
    <cellStyle name="Normal 3 2 2 2 5 4 3 2 3 2 2 2" xfId="45381"/>
    <cellStyle name="Normal 3 2 2 2 5 4 3 2 3 2 3" xfId="33179"/>
    <cellStyle name="Normal 3 2 2 2 5 4 3 2 3 3" xfId="19596"/>
    <cellStyle name="Normal 3 2 2 2 5 4 3 2 3 3 2" xfId="43893"/>
    <cellStyle name="Normal 3 2 2 2 5 4 3 2 3 4" xfId="31691"/>
    <cellStyle name="Normal 3 2 2 2 5 4 3 2 4" xfId="8880"/>
    <cellStyle name="Normal 3 2 2 2 5 4 3 2 4 2" xfId="21082"/>
    <cellStyle name="Normal 3 2 2 2 5 4 3 2 4 2 2" xfId="45379"/>
    <cellStyle name="Normal 3 2 2 2 5 4 3 2 4 3" xfId="33177"/>
    <cellStyle name="Normal 3 2 2 2 5 4 3 2 5" xfId="15671"/>
    <cellStyle name="Normal 3 2 2 2 5 4 3 2 5 2" xfId="39968"/>
    <cellStyle name="Normal 3 2 2 2 5 4 3 2 6" xfId="27659"/>
    <cellStyle name="Normal 3 2 2 2 5 4 3 3" xfId="3888"/>
    <cellStyle name="Normal 3 2 2 2 5 4 3 3 2" xfId="8883"/>
    <cellStyle name="Normal 3 2 2 2 5 4 3 3 2 2" xfId="21085"/>
    <cellStyle name="Normal 3 2 2 2 5 4 3 3 2 2 2" xfId="45382"/>
    <cellStyle name="Normal 3 2 2 2 5 4 3 3 2 3" xfId="33180"/>
    <cellStyle name="Normal 3 2 2 2 5 4 3 3 3" xfId="16199"/>
    <cellStyle name="Normal 3 2 2 2 5 4 3 3 3 2" xfId="40496"/>
    <cellStyle name="Normal 3 2 2 2 5 4 3 3 4" xfId="28187"/>
    <cellStyle name="Normal 3 2 2 2 5 4 3 4" xfId="4528"/>
    <cellStyle name="Normal 3 2 2 2 5 4 3 4 2" xfId="8884"/>
    <cellStyle name="Normal 3 2 2 2 5 4 3 4 2 2" xfId="21086"/>
    <cellStyle name="Normal 3 2 2 2 5 4 3 4 2 2 2" xfId="45383"/>
    <cellStyle name="Normal 3 2 2 2 5 4 3 4 2 3" xfId="33181"/>
    <cellStyle name="Normal 3 2 2 2 5 4 3 4 3" xfId="16730"/>
    <cellStyle name="Normal 3 2 2 2 5 4 3 4 3 2" xfId="41027"/>
    <cellStyle name="Normal 3 2 2 2 5 4 3 4 4" xfId="28825"/>
    <cellStyle name="Normal 3 2 2 2 5 4 3 5" xfId="6225"/>
    <cellStyle name="Normal 3 2 2 2 5 4 3 5 2" xfId="8885"/>
    <cellStyle name="Normal 3 2 2 2 5 4 3 5 2 2" xfId="21087"/>
    <cellStyle name="Normal 3 2 2 2 5 4 3 5 2 2 2" xfId="45384"/>
    <cellStyle name="Normal 3 2 2 2 5 4 3 5 2 3" xfId="33182"/>
    <cellStyle name="Normal 3 2 2 2 5 4 3 5 3" xfId="18427"/>
    <cellStyle name="Normal 3 2 2 2 5 4 3 5 3 2" xfId="42724"/>
    <cellStyle name="Normal 3 2 2 2 5 4 3 5 4" xfId="30522"/>
    <cellStyle name="Normal 3 2 2 2 5 4 3 6" xfId="8879"/>
    <cellStyle name="Normal 3 2 2 2 5 4 3 6 2" xfId="21081"/>
    <cellStyle name="Normal 3 2 2 2 5 4 3 6 2 2" xfId="45378"/>
    <cellStyle name="Normal 3 2 2 2 5 4 3 6 3" xfId="33176"/>
    <cellStyle name="Normal 3 2 2 2 5 4 3 7" xfId="14502"/>
    <cellStyle name="Normal 3 2 2 2 5 4 3 7 2" xfId="38799"/>
    <cellStyle name="Normal 3 2 2 2 5 4 3 8" xfId="26490"/>
    <cellStyle name="Normal 3 2 2 2 5 4 3 9" xfId="50898"/>
    <cellStyle name="Normal 3 2 2 2 5 4 4" xfId="2718"/>
    <cellStyle name="Normal 3 2 2 2 5 4 4 2" xfId="5166"/>
    <cellStyle name="Normal 3 2 2 2 5 4 4 2 2" xfId="8887"/>
    <cellStyle name="Normal 3 2 2 2 5 4 4 2 2 2" xfId="21089"/>
    <cellStyle name="Normal 3 2 2 2 5 4 4 2 2 2 2" xfId="45386"/>
    <cellStyle name="Normal 3 2 2 2 5 4 4 2 2 3" xfId="33184"/>
    <cellStyle name="Normal 3 2 2 2 5 4 4 2 3" xfId="17368"/>
    <cellStyle name="Normal 3 2 2 2 5 4 4 2 3 2" xfId="41665"/>
    <cellStyle name="Normal 3 2 2 2 5 4 4 2 4" xfId="29463"/>
    <cellStyle name="Normal 3 2 2 2 5 4 4 3" xfId="6756"/>
    <cellStyle name="Normal 3 2 2 2 5 4 4 3 2" xfId="8888"/>
    <cellStyle name="Normal 3 2 2 2 5 4 4 3 2 2" xfId="21090"/>
    <cellStyle name="Normal 3 2 2 2 5 4 4 3 2 2 2" xfId="45387"/>
    <cellStyle name="Normal 3 2 2 2 5 4 4 3 2 3" xfId="33185"/>
    <cellStyle name="Normal 3 2 2 2 5 4 4 3 3" xfId="18958"/>
    <cellStyle name="Normal 3 2 2 2 5 4 4 3 3 2" xfId="43255"/>
    <cellStyle name="Normal 3 2 2 2 5 4 4 3 4" xfId="31053"/>
    <cellStyle name="Normal 3 2 2 2 5 4 4 4" xfId="8886"/>
    <cellStyle name="Normal 3 2 2 2 5 4 4 4 2" xfId="21088"/>
    <cellStyle name="Normal 3 2 2 2 5 4 4 4 2 2" xfId="45385"/>
    <cellStyle name="Normal 3 2 2 2 5 4 4 4 3" xfId="33183"/>
    <cellStyle name="Normal 3 2 2 2 5 4 4 5" xfId="15140"/>
    <cellStyle name="Normal 3 2 2 2 5 4 4 5 2" xfId="39437"/>
    <cellStyle name="Normal 3 2 2 2 5 4 4 6" xfId="27128"/>
    <cellStyle name="Normal 3 2 2 2 5 4 5" xfId="8867"/>
    <cellStyle name="Normal 3 2 2 2 5 4 5 2" xfId="21069"/>
    <cellStyle name="Normal 3 2 2 2 5 4 5 2 2" xfId="45366"/>
    <cellStyle name="Normal 3 2 2 2 5 4 5 3" xfId="33164"/>
    <cellStyle name="Normal 3 2 2 2 5 4 6" xfId="13968"/>
    <cellStyle name="Normal 3 2 2 2 5 4 6 2" xfId="25956"/>
    <cellStyle name="Normal 3 2 2 2 5 4 6 2 2" xfId="50253"/>
    <cellStyle name="Normal 3 2 2 2 5 4 6 3" xfId="38265"/>
    <cellStyle name="Normal 3 2 2 2 5 4 7" xfId="51587"/>
    <cellStyle name="Normal 3 2 2 2 5 4 8" xfId="52072"/>
    <cellStyle name="Normal 3 2 2 2 5 5" xfId="865"/>
    <cellStyle name="Normal 3 2 2 2 5 5 2" xfId="2358"/>
    <cellStyle name="Normal 3 2 2 2 5 5 2 10" xfId="52878"/>
    <cellStyle name="Normal 3 2 2 2 5 5 2 2" xfId="3524"/>
    <cellStyle name="Normal 3 2 2 2 5 5 2 2 2" xfId="5865"/>
    <cellStyle name="Normal 3 2 2 2 5 5 2 2 2 2" xfId="8892"/>
    <cellStyle name="Normal 3 2 2 2 5 5 2 2 2 2 2" xfId="21094"/>
    <cellStyle name="Normal 3 2 2 2 5 5 2 2 2 2 2 2" xfId="45391"/>
    <cellStyle name="Normal 3 2 2 2 5 5 2 2 2 2 3" xfId="33189"/>
    <cellStyle name="Normal 3 2 2 2 5 5 2 2 2 3" xfId="18067"/>
    <cellStyle name="Normal 3 2 2 2 5 5 2 2 2 3 2" xfId="42364"/>
    <cellStyle name="Normal 3 2 2 2 5 5 2 2 2 4" xfId="30162"/>
    <cellStyle name="Normal 3 2 2 2 5 5 2 2 3" xfId="7562"/>
    <cellStyle name="Normal 3 2 2 2 5 5 2 2 3 2" xfId="8893"/>
    <cellStyle name="Normal 3 2 2 2 5 5 2 2 3 2 2" xfId="21095"/>
    <cellStyle name="Normal 3 2 2 2 5 5 2 2 3 2 2 2" xfId="45392"/>
    <cellStyle name="Normal 3 2 2 2 5 5 2 2 3 2 3" xfId="33190"/>
    <cellStyle name="Normal 3 2 2 2 5 5 2 2 3 3" xfId="19764"/>
    <cellStyle name="Normal 3 2 2 2 5 5 2 2 3 3 2" xfId="44061"/>
    <cellStyle name="Normal 3 2 2 2 5 5 2 2 3 4" xfId="31859"/>
    <cellStyle name="Normal 3 2 2 2 5 5 2 2 4" xfId="8891"/>
    <cellStyle name="Normal 3 2 2 2 5 5 2 2 4 2" xfId="21093"/>
    <cellStyle name="Normal 3 2 2 2 5 5 2 2 4 2 2" xfId="45390"/>
    <cellStyle name="Normal 3 2 2 2 5 5 2 2 4 3" xfId="33188"/>
    <cellStyle name="Normal 3 2 2 2 5 5 2 2 5" xfId="15839"/>
    <cellStyle name="Normal 3 2 2 2 5 5 2 2 5 2" xfId="40136"/>
    <cellStyle name="Normal 3 2 2 2 5 5 2 2 6" xfId="27827"/>
    <cellStyle name="Normal 3 2 2 2 5 5 2 3" xfId="4056"/>
    <cellStyle name="Normal 3 2 2 2 5 5 2 3 2" xfId="8894"/>
    <cellStyle name="Normal 3 2 2 2 5 5 2 3 2 2" xfId="21096"/>
    <cellStyle name="Normal 3 2 2 2 5 5 2 3 2 2 2" xfId="45393"/>
    <cellStyle name="Normal 3 2 2 2 5 5 2 3 2 3" xfId="33191"/>
    <cellStyle name="Normal 3 2 2 2 5 5 2 3 3" xfId="16367"/>
    <cellStyle name="Normal 3 2 2 2 5 5 2 3 3 2" xfId="40664"/>
    <cellStyle name="Normal 3 2 2 2 5 5 2 3 4" xfId="28355"/>
    <cellStyle name="Normal 3 2 2 2 5 5 2 4" xfId="4696"/>
    <cellStyle name="Normal 3 2 2 2 5 5 2 4 2" xfId="8895"/>
    <cellStyle name="Normal 3 2 2 2 5 5 2 4 2 2" xfId="21097"/>
    <cellStyle name="Normal 3 2 2 2 5 5 2 4 2 2 2" xfId="45394"/>
    <cellStyle name="Normal 3 2 2 2 5 5 2 4 2 3" xfId="33192"/>
    <cellStyle name="Normal 3 2 2 2 5 5 2 4 3" xfId="16898"/>
    <cellStyle name="Normal 3 2 2 2 5 5 2 4 3 2" xfId="41195"/>
    <cellStyle name="Normal 3 2 2 2 5 5 2 4 4" xfId="28993"/>
    <cellStyle name="Normal 3 2 2 2 5 5 2 5" xfId="6393"/>
    <cellStyle name="Normal 3 2 2 2 5 5 2 5 2" xfId="8896"/>
    <cellStyle name="Normal 3 2 2 2 5 5 2 5 2 2" xfId="21098"/>
    <cellStyle name="Normal 3 2 2 2 5 5 2 5 2 2 2" xfId="45395"/>
    <cellStyle name="Normal 3 2 2 2 5 5 2 5 2 3" xfId="33193"/>
    <cellStyle name="Normal 3 2 2 2 5 5 2 5 3" xfId="18595"/>
    <cellStyle name="Normal 3 2 2 2 5 5 2 5 3 2" xfId="42892"/>
    <cellStyle name="Normal 3 2 2 2 5 5 2 5 4" xfId="30690"/>
    <cellStyle name="Normal 3 2 2 2 5 5 2 6" xfId="8890"/>
    <cellStyle name="Normal 3 2 2 2 5 5 2 6 2" xfId="21092"/>
    <cellStyle name="Normal 3 2 2 2 5 5 2 6 2 2" xfId="45389"/>
    <cellStyle name="Normal 3 2 2 2 5 5 2 6 3" xfId="33187"/>
    <cellStyle name="Normal 3 2 2 2 5 5 2 7" xfId="14670"/>
    <cellStyle name="Normal 3 2 2 2 5 5 2 7 2" xfId="38967"/>
    <cellStyle name="Normal 3 2 2 2 5 5 2 8" xfId="26658"/>
    <cellStyle name="Normal 3 2 2 2 5 5 2 9" xfId="51066"/>
    <cellStyle name="Normal 3 2 2 2 5 5 3" xfId="2886"/>
    <cellStyle name="Normal 3 2 2 2 5 5 3 2" xfId="5334"/>
    <cellStyle name="Normal 3 2 2 2 5 5 3 2 2" xfId="8898"/>
    <cellStyle name="Normal 3 2 2 2 5 5 3 2 2 2" xfId="21100"/>
    <cellStyle name="Normal 3 2 2 2 5 5 3 2 2 2 2" xfId="45397"/>
    <cellStyle name="Normal 3 2 2 2 5 5 3 2 2 3" xfId="33195"/>
    <cellStyle name="Normal 3 2 2 2 5 5 3 2 3" xfId="17536"/>
    <cellStyle name="Normal 3 2 2 2 5 5 3 2 3 2" xfId="41833"/>
    <cellStyle name="Normal 3 2 2 2 5 5 3 2 4" xfId="29631"/>
    <cellStyle name="Normal 3 2 2 2 5 5 3 3" xfId="6924"/>
    <cellStyle name="Normal 3 2 2 2 5 5 3 3 2" xfId="8899"/>
    <cellStyle name="Normal 3 2 2 2 5 5 3 3 2 2" xfId="21101"/>
    <cellStyle name="Normal 3 2 2 2 5 5 3 3 2 2 2" xfId="45398"/>
    <cellStyle name="Normal 3 2 2 2 5 5 3 3 2 3" xfId="33196"/>
    <cellStyle name="Normal 3 2 2 2 5 5 3 3 3" xfId="19126"/>
    <cellStyle name="Normal 3 2 2 2 5 5 3 3 3 2" xfId="43423"/>
    <cellStyle name="Normal 3 2 2 2 5 5 3 3 4" xfId="31221"/>
    <cellStyle name="Normal 3 2 2 2 5 5 3 4" xfId="8897"/>
    <cellStyle name="Normal 3 2 2 2 5 5 3 4 2" xfId="21099"/>
    <cellStyle name="Normal 3 2 2 2 5 5 3 4 2 2" xfId="45396"/>
    <cellStyle name="Normal 3 2 2 2 5 5 3 4 3" xfId="33194"/>
    <cellStyle name="Normal 3 2 2 2 5 5 3 5" xfId="15308"/>
    <cellStyle name="Normal 3 2 2 2 5 5 3 5 2" xfId="39605"/>
    <cellStyle name="Normal 3 2 2 2 5 5 3 6" xfId="27296"/>
    <cellStyle name="Normal 3 2 2 2 5 5 4" xfId="8889"/>
    <cellStyle name="Normal 3 2 2 2 5 5 4 2" xfId="21091"/>
    <cellStyle name="Normal 3 2 2 2 5 5 4 2 2" xfId="45388"/>
    <cellStyle name="Normal 3 2 2 2 5 5 4 3" xfId="33186"/>
    <cellStyle name="Normal 3 2 2 2 5 5 5" xfId="14136"/>
    <cellStyle name="Normal 3 2 2 2 5 5 5 2" xfId="26124"/>
    <cellStyle name="Normal 3 2 2 2 5 5 5 2 2" xfId="50421"/>
    <cellStyle name="Normal 3 2 2 2 5 5 5 3" xfId="38433"/>
    <cellStyle name="Normal 3 2 2 2 5 5 6" xfId="51468"/>
    <cellStyle name="Normal 3 2 2 2 5 5 7" xfId="52240"/>
    <cellStyle name="Normal 3 2 2 2 5 6" xfId="2094"/>
    <cellStyle name="Normal 3 2 2 2 5 6 10" xfId="52614"/>
    <cellStyle name="Normal 3 2 2 2 5 6 2" xfId="3260"/>
    <cellStyle name="Normal 3 2 2 2 5 6 2 2" xfId="5601"/>
    <cellStyle name="Normal 3 2 2 2 5 6 2 2 2" xfId="8902"/>
    <cellStyle name="Normal 3 2 2 2 5 6 2 2 2 2" xfId="21104"/>
    <cellStyle name="Normal 3 2 2 2 5 6 2 2 2 2 2" xfId="45401"/>
    <cellStyle name="Normal 3 2 2 2 5 6 2 2 2 3" xfId="33199"/>
    <cellStyle name="Normal 3 2 2 2 5 6 2 2 3" xfId="17803"/>
    <cellStyle name="Normal 3 2 2 2 5 6 2 2 3 2" xfId="42100"/>
    <cellStyle name="Normal 3 2 2 2 5 6 2 2 4" xfId="29898"/>
    <cellStyle name="Normal 3 2 2 2 5 6 2 3" xfId="7298"/>
    <cellStyle name="Normal 3 2 2 2 5 6 2 3 2" xfId="8903"/>
    <cellStyle name="Normal 3 2 2 2 5 6 2 3 2 2" xfId="21105"/>
    <cellStyle name="Normal 3 2 2 2 5 6 2 3 2 2 2" xfId="45402"/>
    <cellStyle name="Normal 3 2 2 2 5 6 2 3 2 3" xfId="33200"/>
    <cellStyle name="Normal 3 2 2 2 5 6 2 3 3" xfId="19500"/>
    <cellStyle name="Normal 3 2 2 2 5 6 2 3 3 2" xfId="43797"/>
    <cellStyle name="Normal 3 2 2 2 5 6 2 3 4" xfId="31595"/>
    <cellStyle name="Normal 3 2 2 2 5 6 2 4" xfId="8901"/>
    <cellStyle name="Normal 3 2 2 2 5 6 2 4 2" xfId="21103"/>
    <cellStyle name="Normal 3 2 2 2 5 6 2 4 2 2" xfId="45400"/>
    <cellStyle name="Normal 3 2 2 2 5 6 2 4 3" xfId="33198"/>
    <cellStyle name="Normal 3 2 2 2 5 6 2 5" xfId="15575"/>
    <cellStyle name="Normal 3 2 2 2 5 6 2 5 2" xfId="39872"/>
    <cellStyle name="Normal 3 2 2 2 5 6 2 6" xfId="27563"/>
    <cellStyle name="Normal 3 2 2 2 5 6 3" xfId="3792"/>
    <cellStyle name="Normal 3 2 2 2 5 6 3 2" xfId="8904"/>
    <cellStyle name="Normal 3 2 2 2 5 6 3 2 2" xfId="21106"/>
    <cellStyle name="Normal 3 2 2 2 5 6 3 2 2 2" xfId="45403"/>
    <cellStyle name="Normal 3 2 2 2 5 6 3 2 3" xfId="33201"/>
    <cellStyle name="Normal 3 2 2 2 5 6 3 3" xfId="16103"/>
    <cellStyle name="Normal 3 2 2 2 5 6 3 3 2" xfId="40400"/>
    <cellStyle name="Normal 3 2 2 2 5 6 3 4" xfId="28091"/>
    <cellStyle name="Normal 3 2 2 2 5 6 4" xfId="4432"/>
    <cellStyle name="Normal 3 2 2 2 5 6 4 2" xfId="8905"/>
    <cellStyle name="Normal 3 2 2 2 5 6 4 2 2" xfId="21107"/>
    <cellStyle name="Normal 3 2 2 2 5 6 4 2 2 2" xfId="45404"/>
    <cellStyle name="Normal 3 2 2 2 5 6 4 2 3" xfId="33202"/>
    <cellStyle name="Normal 3 2 2 2 5 6 4 3" xfId="16634"/>
    <cellStyle name="Normal 3 2 2 2 5 6 4 3 2" xfId="40931"/>
    <cellStyle name="Normal 3 2 2 2 5 6 4 4" xfId="28729"/>
    <cellStyle name="Normal 3 2 2 2 5 6 5" xfId="6129"/>
    <cellStyle name="Normal 3 2 2 2 5 6 5 2" xfId="8906"/>
    <cellStyle name="Normal 3 2 2 2 5 6 5 2 2" xfId="21108"/>
    <cellStyle name="Normal 3 2 2 2 5 6 5 2 2 2" xfId="45405"/>
    <cellStyle name="Normal 3 2 2 2 5 6 5 2 3" xfId="33203"/>
    <cellStyle name="Normal 3 2 2 2 5 6 5 3" xfId="18331"/>
    <cellStyle name="Normal 3 2 2 2 5 6 5 3 2" xfId="42628"/>
    <cellStyle name="Normal 3 2 2 2 5 6 5 4" xfId="30426"/>
    <cellStyle name="Normal 3 2 2 2 5 6 6" xfId="8900"/>
    <cellStyle name="Normal 3 2 2 2 5 6 6 2" xfId="21102"/>
    <cellStyle name="Normal 3 2 2 2 5 6 6 2 2" xfId="45399"/>
    <cellStyle name="Normal 3 2 2 2 5 6 6 3" xfId="33197"/>
    <cellStyle name="Normal 3 2 2 2 5 6 7" xfId="14406"/>
    <cellStyle name="Normal 3 2 2 2 5 6 7 2" xfId="38703"/>
    <cellStyle name="Normal 3 2 2 2 5 6 8" xfId="26394"/>
    <cellStyle name="Normal 3 2 2 2 5 6 9" xfId="50802"/>
    <cellStyle name="Normal 3 2 2 2 5 7" xfId="2622"/>
    <cellStyle name="Normal 3 2 2 2 5 7 2" xfId="5070"/>
    <cellStyle name="Normal 3 2 2 2 5 7 2 2" xfId="8908"/>
    <cellStyle name="Normal 3 2 2 2 5 7 2 2 2" xfId="21110"/>
    <cellStyle name="Normal 3 2 2 2 5 7 2 2 2 2" xfId="45407"/>
    <cellStyle name="Normal 3 2 2 2 5 7 2 2 3" xfId="33205"/>
    <cellStyle name="Normal 3 2 2 2 5 7 2 3" xfId="17272"/>
    <cellStyle name="Normal 3 2 2 2 5 7 2 3 2" xfId="41569"/>
    <cellStyle name="Normal 3 2 2 2 5 7 2 4" xfId="29367"/>
    <cellStyle name="Normal 3 2 2 2 5 7 3" xfId="6660"/>
    <cellStyle name="Normal 3 2 2 2 5 7 3 2" xfId="8909"/>
    <cellStyle name="Normal 3 2 2 2 5 7 3 2 2" xfId="21111"/>
    <cellStyle name="Normal 3 2 2 2 5 7 3 2 2 2" xfId="45408"/>
    <cellStyle name="Normal 3 2 2 2 5 7 3 2 3" xfId="33206"/>
    <cellStyle name="Normal 3 2 2 2 5 7 3 3" xfId="18862"/>
    <cellStyle name="Normal 3 2 2 2 5 7 3 3 2" xfId="43159"/>
    <cellStyle name="Normal 3 2 2 2 5 7 3 4" xfId="30957"/>
    <cellStyle name="Normal 3 2 2 2 5 7 4" xfId="8907"/>
    <cellStyle name="Normal 3 2 2 2 5 7 4 2" xfId="21109"/>
    <cellStyle name="Normal 3 2 2 2 5 7 4 2 2" xfId="45406"/>
    <cellStyle name="Normal 3 2 2 2 5 7 4 3" xfId="33204"/>
    <cellStyle name="Normal 3 2 2 2 5 7 5" xfId="15044"/>
    <cellStyle name="Normal 3 2 2 2 5 7 5 2" xfId="39341"/>
    <cellStyle name="Normal 3 2 2 2 5 7 6" xfId="27032"/>
    <cellStyle name="Normal 3 2 2 2 5 8" xfId="8778"/>
    <cellStyle name="Normal 3 2 2 2 5 8 2" xfId="20980"/>
    <cellStyle name="Normal 3 2 2 2 5 8 2 2" xfId="45277"/>
    <cellStyle name="Normal 3 2 2 2 5 8 3" xfId="33075"/>
    <cellStyle name="Normal 3 2 2 2 5 9" xfId="13872"/>
    <cellStyle name="Normal 3 2 2 2 5 9 2" xfId="25860"/>
    <cellStyle name="Normal 3 2 2 2 5 9 2 2" xfId="50157"/>
    <cellStyle name="Normal 3 2 2 2 5 9 3" xfId="38169"/>
    <cellStyle name="Normal 3 2 2 2 6" xfId="617"/>
    <cellStyle name="Normal 3 2 2 2 6 10" xfId="52000"/>
    <cellStyle name="Normal 3 2 2 2 6 2" xfId="812"/>
    <cellStyle name="Normal 3 2 2 2 6 2 2" xfId="1057"/>
    <cellStyle name="Normal 3 2 2 2 6 2 2 2" xfId="2550"/>
    <cellStyle name="Normal 3 2 2 2 6 2 2 2 10" xfId="53070"/>
    <cellStyle name="Normal 3 2 2 2 6 2 2 2 2" xfId="3716"/>
    <cellStyle name="Normal 3 2 2 2 6 2 2 2 2 2" xfId="6057"/>
    <cellStyle name="Normal 3 2 2 2 6 2 2 2 2 2 2" xfId="8915"/>
    <cellStyle name="Normal 3 2 2 2 6 2 2 2 2 2 2 2" xfId="21117"/>
    <cellStyle name="Normal 3 2 2 2 6 2 2 2 2 2 2 2 2" xfId="45414"/>
    <cellStyle name="Normal 3 2 2 2 6 2 2 2 2 2 2 3" xfId="33212"/>
    <cellStyle name="Normal 3 2 2 2 6 2 2 2 2 2 3" xfId="18259"/>
    <cellStyle name="Normal 3 2 2 2 6 2 2 2 2 2 3 2" xfId="42556"/>
    <cellStyle name="Normal 3 2 2 2 6 2 2 2 2 2 4" xfId="30354"/>
    <cellStyle name="Normal 3 2 2 2 6 2 2 2 2 3" xfId="7754"/>
    <cellStyle name="Normal 3 2 2 2 6 2 2 2 2 3 2" xfId="8916"/>
    <cellStyle name="Normal 3 2 2 2 6 2 2 2 2 3 2 2" xfId="21118"/>
    <cellStyle name="Normal 3 2 2 2 6 2 2 2 2 3 2 2 2" xfId="45415"/>
    <cellStyle name="Normal 3 2 2 2 6 2 2 2 2 3 2 3" xfId="33213"/>
    <cellStyle name="Normal 3 2 2 2 6 2 2 2 2 3 3" xfId="19956"/>
    <cellStyle name="Normal 3 2 2 2 6 2 2 2 2 3 3 2" xfId="44253"/>
    <cellStyle name="Normal 3 2 2 2 6 2 2 2 2 3 4" xfId="32051"/>
    <cellStyle name="Normal 3 2 2 2 6 2 2 2 2 4" xfId="8914"/>
    <cellStyle name="Normal 3 2 2 2 6 2 2 2 2 4 2" xfId="21116"/>
    <cellStyle name="Normal 3 2 2 2 6 2 2 2 2 4 2 2" xfId="45413"/>
    <cellStyle name="Normal 3 2 2 2 6 2 2 2 2 4 3" xfId="33211"/>
    <cellStyle name="Normal 3 2 2 2 6 2 2 2 2 5" xfId="16031"/>
    <cellStyle name="Normal 3 2 2 2 6 2 2 2 2 5 2" xfId="40328"/>
    <cellStyle name="Normal 3 2 2 2 6 2 2 2 2 6" xfId="28019"/>
    <cellStyle name="Normal 3 2 2 2 6 2 2 2 3" xfId="4248"/>
    <cellStyle name="Normal 3 2 2 2 6 2 2 2 3 2" xfId="8917"/>
    <cellStyle name="Normal 3 2 2 2 6 2 2 2 3 2 2" xfId="21119"/>
    <cellStyle name="Normal 3 2 2 2 6 2 2 2 3 2 2 2" xfId="45416"/>
    <cellStyle name="Normal 3 2 2 2 6 2 2 2 3 2 3" xfId="33214"/>
    <cellStyle name="Normal 3 2 2 2 6 2 2 2 3 3" xfId="16559"/>
    <cellStyle name="Normal 3 2 2 2 6 2 2 2 3 3 2" xfId="40856"/>
    <cellStyle name="Normal 3 2 2 2 6 2 2 2 3 4" xfId="28547"/>
    <cellStyle name="Normal 3 2 2 2 6 2 2 2 4" xfId="4888"/>
    <cellStyle name="Normal 3 2 2 2 6 2 2 2 4 2" xfId="8918"/>
    <cellStyle name="Normal 3 2 2 2 6 2 2 2 4 2 2" xfId="21120"/>
    <cellStyle name="Normal 3 2 2 2 6 2 2 2 4 2 2 2" xfId="45417"/>
    <cellStyle name="Normal 3 2 2 2 6 2 2 2 4 2 3" xfId="33215"/>
    <cellStyle name="Normal 3 2 2 2 6 2 2 2 4 3" xfId="17090"/>
    <cellStyle name="Normal 3 2 2 2 6 2 2 2 4 3 2" xfId="41387"/>
    <cellStyle name="Normal 3 2 2 2 6 2 2 2 4 4" xfId="29185"/>
    <cellStyle name="Normal 3 2 2 2 6 2 2 2 5" xfId="6585"/>
    <cellStyle name="Normal 3 2 2 2 6 2 2 2 5 2" xfId="8919"/>
    <cellStyle name="Normal 3 2 2 2 6 2 2 2 5 2 2" xfId="21121"/>
    <cellStyle name="Normal 3 2 2 2 6 2 2 2 5 2 2 2" xfId="45418"/>
    <cellStyle name="Normal 3 2 2 2 6 2 2 2 5 2 3" xfId="33216"/>
    <cellStyle name="Normal 3 2 2 2 6 2 2 2 5 3" xfId="18787"/>
    <cellStyle name="Normal 3 2 2 2 6 2 2 2 5 3 2" xfId="43084"/>
    <cellStyle name="Normal 3 2 2 2 6 2 2 2 5 4" xfId="30882"/>
    <cellStyle name="Normal 3 2 2 2 6 2 2 2 6" xfId="8913"/>
    <cellStyle name="Normal 3 2 2 2 6 2 2 2 6 2" xfId="21115"/>
    <cellStyle name="Normal 3 2 2 2 6 2 2 2 6 2 2" xfId="45412"/>
    <cellStyle name="Normal 3 2 2 2 6 2 2 2 6 3" xfId="33210"/>
    <cellStyle name="Normal 3 2 2 2 6 2 2 2 7" xfId="14862"/>
    <cellStyle name="Normal 3 2 2 2 6 2 2 2 7 2" xfId="39159"/>
    <cellStyle name="Normal 3 2 2 2 6 2 2 2 8" xfId="26850"/>
    <cellStyle name="Normal 3 2 2 2 6 2 2 2 9" xfId="51258"/>
    <cellStyle name="Normal 3 2 2 2 6 2 2 3" xfId="3078"/>
    <cellStyle name="Normal 3 2 2 2 6 2 2 3 2" xfId="5526"/>
    <cellStyle name="Normal 3 2 2 2 6 2 2 3 2 2" xfId="8921"/>
    <cellStyle name="Normal 3 2 2 2 6 2 2 3 2 2 2" xfId="21123"/>
    <cellStyle name="Normal 3 2 2 2 6 2 2 3 2 2 2 2" xfId="45420"/>
    <cellStyle name="Normal 3 2 2 2 6 2 2 3 2 2 3" xfId="33218"/>
    <cellStyle name="Normal 3 2 2 2 6 2 2 3 2 3" xfId="17728"/>
    <cellStyle name="Normal 3 2 2 2 6 2 2 3 2 3 2" xfId="42025"/>
    <cellStyle name="Normal 3 2 2 2 6 2 2 3 2 4" xfId="29823"/>
    <cellStyle name="Normal 3 2 2 2 6 2 2 3 3" xfId="7116"/>
    <cellStyle name="Normal 3 2 2 2 6 2 2 3 3 2" xfId="8922"/>
    <cellStyle name="Normal 3 2 2 2 6 2 2 3 3 2 2" xfId="21124"/>
    <cellStyle name="Normal 3 2 2 2 6 2 2 3 3 2 2 2" xfId="45421"/>
    <cellStyle name="Normal 3 2 2 2 6 2 2 3 3 2 3" xfId="33219"/>
    <cellStyle name="Normal 3 2 2 2 6 2 2 3 3 3" xfId="19318"/>
    <cellStyle name="Normal 3 2 2 2 6 2 2 3 3 3 2" xfId="43615"/>
    <cellStyle name="Normal 3 2 2 2 6 2 2 3 3 4" xfId="31413"/>
    <cellStyle name="Normal 3 2 2 2 6 2 2 3 4" xfId="8920"/>
    <cellStyle name="Normal 3 2 2 2 6 2 2 3 4 2" xfId="21122"/>
    <cellStyle name="Normal 3 2 2 2 6 2 2 3 4 2 2" xfId="45419"/>
    <cellStyle name="Normal 3 2 2 2 6 2 2 3 4 3" xfId="33217"/>
    <cellStyle name="Normal 3 2 2 2 6 2 2 3 5" xfId="15500"/>
    <cellStyle name="Normal 3 2 2 2 6 2 2 3 5 2" xfId="39797"/>
    <cellStyle name="Normal 3 2 2 2 6 2 2 3 6" xfId="27488"/>
    <cellStyle name="Normal 3 2 2 2 6 2 2 4" xfId="8912"/>
    <cellStyle name="Normal 3 2 2 2 6 2 2 4 2" xfId="21114"/>
    <cellStyle name="Normal 3 2 2 2 6 2 2 4 2 2" xfId="45411"/>
    <cellStyle name="Normal 3 2 2 2 6 2 2 4 3" xfId="33209"/>
    <cellStyle name="Normal 3 2 2 2 6 2 2 5" xfId="14328"/>
    <cellStyle name="Normal 3 2 2 2 6 2 2 5 2" xfId="26316"/>
    <cellStyle name="Normal 3 2 2 2 6 2 2 5 2 2" xfId="50613"/>
    <cellStyle name="Normal 3 2 2 2 6 2 2 5 3" xfId="38625"/>
    <cellStyle name="Normal 3 2 2 2 6 2 2 6" xfId="51777"/>
    <cellStyle name="Normal 3 2 2 2 6 2 2 7" xfId="52432"/>
    <cellStyle name="Normal 3 2 2 2 6 2 3" xfId="2310"/>
    <cellStyle name="Normal 3 2 2 2 6 2 3 10" xfId="52830"/>
    <cellStyle name="Normal 3 2 2 2 6 2 3 2" xfId="3476"/>
    <cellStyle name="Normal 3 2 2 2 6 2 3 2 2" xfId="5817"/>
    <cellStyle name="Normal 3 2 2 2 6 2 3 2 2 2" xfId="8925"/>
    <cellStyle name="Normal 3 2 2 2 6 2 3 2 2 2 2" xfId="21127"/>
    <cellStyle name="Normal 3 2 2 2 6 2 3 2 2 2 2 2" xfId="45424"/>
    <cellStyle name="Normal 3 2 2 2 6 2 3 2 2 2 3" xfId="33222"/>
    <cellStyle name="Normal 3 2 2 2 6 2 3 2 2 3" xfId="18019"/>
    <cellStyle name="Normal 3 2 2 2 6 2 3 2 2 3 2" xfId="42316"/>
    <cellStyle name="Normal 3 2 2 2 6 2 3 2 2 4" xfId="30114"/>
    <cellStyle name="Normal 3 2 2 2 6 2 3 2 3" xfId="7514"/>
    <cellStyle name="Normal 3 2 2 2 6 2 3 2 3 2" xfId="8926"/>
    <cellStyle name="Normal 3 2 2 2 6 2 3 2 3 2 2" xfId="21128"/>
    <cellStyle name="Normal 3 2 2 2 6 2 3 2 3 2 2 2" xfId="45425"/>
    <cellStyle name="Normal 3 2 2 2 6 2 3 2 3 2 3" xfId="33223"/>
    <cellStyle name="Normal 3 2 2 2 6 2 3 2 3 3" xfId="19716"/>
    <cellStyle name="Normal 3 2 2 2 6 2 3 2 3 3 2" xfId="44013"/>
    <cellStyle name="Normal 3 2 2 2 6 2 3 2 3 4" xfId="31811"/>
    <cellStyle name="Normal 3 2 2 2 6 2 3 2 4" xfId="8924"/>
    <cellStyle name="Normal 3 2 2 2 6 2 3 2 4 2" xfId="21126"/>
    <cellStyle name="Normal 3 2 2 2 6 2 3 2 4 2 2" xfId="45423"/>
    <cellStyle name="Normal 3 2 2 2 6 2 3 2 4 3" xfId="33221"/>
    <cellStyle name="Normal 3 2 2 2 6 2 3 2 5" xfId="15791"/>
    <cellStyle name="Normal 3 2 2 2 6 2 3 2 5 2" xfId="40088"/>
    <cellStyle name="Normal 3 2 2 2 6 2 3 2 6" xfId="27779"/>
    <cellStyle name="Normal 3 2 2 2 6 2 3 3" xfId="4008"/>
    <cellStyle name="Normal 3 2 2 2 6 2 3 3 2" xfId="8927"/>
    <cellStyle name="Normal 3 2 2 2 6 2 3 3 2 2" xfId="21129"/>
    <cellStyle name="Normal 3 2 2 2 6 2 3 3 2 2 2" xfId="45426"/>
    <cellStyle name="Normal 3 2 2 2 6 2 3 3 2 3" xfId="33224"/>
    <cellStyle name="Normal 3 2 2 2 6 2 3 3 3" xfId="16319"/>
    <cellStyle name="Normal 3 2 2 2 6 2 3 3 3 2" xfId="40616"/>
    <cellStyle name="Normal 3 2 2 2 6 2 3 3 4" xfId="28307"/>
    <cellStyle name="Normal 3 2 2 2 6 2 3 4" xfId="4648"/>
    <cellStyle name="Normal 3 2 2 2 6 2 3 4 2" xfId="8928"/>
    <cellStyle name="Normal 3 2 2 2 6 2 3 4 2 2" xfId="21130"/>
    <cellStyle name="Normal 3 2 2 2 6 2 3 4 2 2 2" xfId="45427"/>
    <cellStyle name="Normal 3 2 2 2 6 2 3 4 2 3" xfId="33225"/>
    <cellStyle name="Normal 3 2 2 2 6 2 3 4 3" xfId="16850"/>
    <cellStyle name="Normal 3 2 2 2 6 2 3 4 3 2" xfId="41147"/>
    <cellStyle name="Normal 3 2 2 2 6 2 3 4 4" xfId="28945"/>
    <cellStyle name="Normal 3 2 2 2 6 2 3 5" xfId="6345"/>
    <cellStyle name="Normal 3 2 2 2 6 2 3 5 2" xfId="8929"/>
    <cellStyle name="Normal 3 2 2 2 6 2 3 5 2 2" xfId="21131"/>
    <cellStyle name="Normal 3 2 2 2 6 2 3 5 2 2 2" xfId="45428"/>
    <cellStyle name="Normal 3 2 2 2 6 2 3 5 2 3" xfId="33226"/>
    <cellStyle name="Normal 3 2 2 2 6 2 3 5 3" xfId="18547"/>
    <cellStyle name="Normal 3 2 2 2 6 2 3 5 3 2" xfId="42844"/>
    <cellStyle name="Normal 3 2 2 2 6 2 3 5 4" xfId="30642"/>
    <cellStyle name="Normal 3 2 2 2 6 2 3 6" xfId="8923"/>
    <cellStyle name="Normal 3 2 2 2 6 2 3 6 2" xfId="21125"/>
    <cellStyle name="Normal 3 2 2 2 6 2 3 6 2 2" xfId="45422"/>
    <cellStyle name="Normal 3 2 2 2 6 2 3 6 3" xfId="33220"/>
    <cellStyle name="Normal 3 2 2 2 6 2 3 7" xfId="14622"/>
    <cellStyle name="Normal 3 2 2 2 6 2 3 7 2" xfId="38919"/>
    <cellStyle name="Normal 3 2 2 2 6 2 3 8" xfId="26610"/>
    <cellStyle name="Normal 3 2 2 2 6 2 3 9" xfId="51018"/>
    <cellStyle name="Normal 3 2 2 2 6 2 4" xfId="2838"/>
    <cellStyle name="Normal 3 2 2 2 6 2 4 2" xfId="5286"/>
    <cellStyle name="Normal 3 2 2 2 6 2 4 2 2" xfId="8931"/>
    <cellStyle name="Normal 3 2 2 2 6 2 4 2 2 2" xfId="21133"/>
    <cellStyle name="Normal 3 2 2 2 6 2 4 2 2 2 2" xfId="45430"/>
    <cellStyle name="Normal 3 2 2 2 6 2 4 2 2 3" xfId="33228"/>
    <cellStyle name="Normal 3 2 2 2 6 2 4 2 3" xfId="17488"/>
    <cellStyle name="Normal 3 2 2 2 6 2 4 2 3 2" xfId="41785"/>
    <cellStyle name="Normal 3 2 2 2 6 2 4 2 4" xfId="29583"/>
    <cellStyle name="Normal 3 2 2 2 6 2 4 3" xfId="6876"/>
    <cellStyle name="Normal 3 2 2 2 6 2 4 3 2" xfId="8932"/>
    <cellStyle name="Normal 3 2 2 2 6 2 4 3 2 2" xfId="21134"/>
    <cellStyle name="Normal 3 2 2 2 6 2 4 3 2 2 2" xfId="45431"/>
    <cellStyle name="Normal 3 2 2 2 6 2 4 3 2 3" xfId="33229"/>
    <cellStyle name="Normal 3 2 2 2 6 2 4 3 3" xfId="19078"/>
    <cellStyle name="Normal 3 2 2 2 6 2 4 3 3 2" xfId="43375"/>
    <cellStyle name="Normal 3 2 2 2 6 2 4 3 4" xfId="31173"/>
    <cellStyle name="Normal 3 2 2 2 6 2 4 4" xfId="8930"/>
    <cellStyle name="Normal 3 2 2 2 6 2 4 4 2" xfId="21132"/>
    <cellStyle name="Normal 3 2 2 2 6 2 4 4 2 2" xfId="45429"/>
    <cellStyle name="Normal 3 2 2 2 6 2 4 4 3" xfId="33227"/>
    <cellStyle name="Normal 3 2 2 2 6 2 4 5" xfId="15260"/>
    <cellStyle name="Normal 3 2 2 2 6 2 4 5 2" xfId="39557"/>
    <cellStyle name="Normal 3 2 2 2 6 2 4 6" xfId="27248"/>
    <cellStyle name="Normal 3 2 2 2 6 2 5" xfId="8911"/>
    <cellStyle name="Normal 3 2 2 2 6 2 5 2" xfId="21113"/>
    <cellStyle name="Normal 3 2 2 2 6 2 5 2 2" xfId="45410"/>
    <cellStyle name="Normal 3 2 2 2 6 2 5 3" xfId="33208"/>
    <cellStyle name="Normal 3 2 2 2 6 2 6" xfId="14088"/>
    <cellStyle name="Normal 3 2 2 2 6 2 6 2" xfId="26076"/>
    <cellStyle name="Normal 3 2 2 2 6 2 6 2 2" xfId="50373"/>
    <cellStyle name="Normal 3 2 2 2 6 2 6 3" xfId="38385"/>
    <cellStyle name="Normal 3 2 2 2 6 2 7" xfId="51670"/>
    <cellStyle name="Normal 3 2 2 2 6 2 8" xfId="52192"/>
    <cellStyle name="Normal 3 2 2 2 6 3" xfId="714"/>
    <cellStyle name="Normal 3 2 2 2 6 3 2" xfId="961"/>
    <cellStyle name="Normal 3 2 2 2 6 3 2 2" xfId="2454"/>
    <cellStyle name="Normal 3 2 2 2 6 3 2 2 10" xfId="52974"/>
    <cellStyle name="Normal 3 2 2 2 6 3 2 2 2" xfId="3620"/>
    <cellStyle name="Normal 3 2 2 2 6 3 2 2 2 2" xfId="5961"/>
    <cellStyle name="Normal 3 2 2 2 6 3 2 2 2 2 2" xfId="8937"/>
    <cellStyle name="Normal 3 2 2 2 6 3 2 2 2 2 2 2" xfId="21139"/>
    <cellStyle name="Normal 3 2 2 2 6 3 2 2 2 2 2 2 2" xfId="45436"/>
    <cellStyle name="Normal 3 2 2 2 6 3 2 2 2 2 2 3" xfId="33234"/>
    <cellStyle name="Normal 3 2 2 2 6 3 2 2 2 2 3" xfId="18163"/>
    <cellStyle name="Normal 3 2 2 2 6 3 2 2 2 2 3 2" xfId="42460"/>
    <cellStyle name="Normal 3 2 2 2 6 3 2 2 2 2 4" xfId="30258"/>
    <cellStyle name="Normal 3 2 2 2 6 3 2 2 2 3" xfId="7658"/>
    <cellStyle name="Normal 3 2 2 2 6 3 2 2 2 3 2" xfId="8938"/>
    <cellStyle name="Normal 3 2 2 2 6 3 2 2 2 3 2 2" xfId="21140"/>
    <cellStyle name="Normal 3 2 2 2 6 3 2 2 2 3 2 2 2" xfId="45437"/>
    <cellStyle name="Normal 3 2 2 2 6 3 2 2 2 3 2 3" xfId="33235"/>
    <cellStyle name="Normal 3 2 2 2 6 3 2 2 2 3 3" xfId="19860"/>
    <cellStyle name="Normal 3 2 2 2 6 3 2 2 2 3 3 2" xfId="44157"/>
    <cellStyle name="Normal 3 2 2 2 6 3 2 2 2 3 4" xfId="31955"/>
    <cellStyle name="Normal 3 2 2 2 6 3 2 2 2 4" xfId="8936"/>
    <cellStyle name="Normal 3 2 2 2 6 3 2 2 2 4 2" xfId="21138"/>
    <cellStyle name="Normal 3 2 2 2 6 3 2 2 2 4 2 2" xfId="45435"/>
    <cellStyle name="Normal 3 2 2 2 6 3 2 2 2 4 3" xfId="33233"/>
    <cellStyle name="Normal 3 2 2 2 6 3 2 2 2 5" xfId="15935"/>
    <cellStyle name="Normal 3 2 2 2 6 3 2 2 2 5 2" xfId="40232"/>
    <cellStyle name="Normal 3 2 2 2 6 3 2 2 2 6" xfId="27923"/>
    <cellStyle name="Normal 3 2 2 2 6 3 2 2 3" xfId="4152"/>
    <cellStyle name="Normal 3 2 2 2 6 3 2 2 3 2" xfId="8939"/>
    <cellStyle name="Normal 3 2 2 2 6 3 2 2 3 2 2" xfId="21141"/>
    <cellStyle name="Normal 3 2 2 2 6 3 2 2 3 2 2 2" xfId="45438"/>
    <cellStyle name="Normal 3 2 2 2 6 3 2 2 3 2 3" xfId="33236"/>
    <cellStyle name="Normal 3 2 2 2 6 3 2 2 3 3" xfId="16463"/>
    <cellStyle name="Normal 3 2 2 2 6 3 2 2 3 3 2" xfId="40760"/>
    <cellStyle name="Normal 3 2 2 2 6 3 2 2 3 4" xfId="28451"/>
    <cellStyle name="Normal 3 2 2 2 6 3 2 2 4" xfId="4792"/>
    <cellStyle name="Normal 3 2 2 2 6 3 2 2 4 2" xfId="8940"/>
    <cellStyle name="Normal 3 2 2 2 6 3 2 2 4 2 2" xfId="21142"/>
    <cellStyle name="Normal 3 2 2 2 6 3 2 2 4 2 2 2" xfId="45439"/>
    <cellStyle name="Normal 3 2 2 2 6 3 2 2 4 2 3" xfId="33237"/>
    <cellStyle name="Normal 3 2 2 2 6 3 2 2 4 3" xfId="16994"/>
    <cellStyle name="Normal 3 2 2 2 6 3 2 2 4 3 2" xfId="41291"/>
    <cellStyle name="Normal 3 2 2 2 6 3 2 2 4 4" xfId="29089"/>
    <cellStyle name="Normal 3 2 2 2 6 3 2 2 5" xfId="6489"/>
    <cellStyle name="Normal 3 2 2 2 6 3 2 2 5 2" xfId="8941"/>
    <cellStyle name="Normal 3 2 2 2 6 3 2 2 5 2 2" xfId="21143"/>
    <cellStyle name="Normal 3 2 2 2 6 3 2 2 5 2 2 2" xfId="45440"/>
    <cellStyle name="Normal 3 2 2 2 6 3 2 2 5 2 3" xfId="33238"/>
    <cellStyle name="Normal 3 2 2 2 6 3 2 2 5 3" xfId="18691"/>
    <cellStyle name="Normal 3 2 2 2 6 3 2 2 5 3 2" xfId="42988"/>
    <cellStyle name="Normal 3 2 2 2 6 3 2 2 5 4" xfId="30786"/>
    <cellStyle name="Normal 3 2 2 2 6 3 2 2 6" xfId="8935"/>
    <cellStyle name="Normal 3 2 2 2 6 3 2 2 6 2" xfId="21137"/>
    <cellStyle name="Normal 3 2 2 2 6 3 2 2 6 2 2" xfId="45434"/>
    <cellStyle name="Normal 3 2 2 2 6 3 2 2 6 3" xfId="33232"/>
    <cellStyle name="Normal 3 2 2 2 6 3 2 2 7" xfId="14766"/>
    <cellStyle name="Normal 3 2 2 2 6 3 2 2 7 2" xfId="39063"/>
    <cellStyle name="Normal 3 2 2 2 6 3 2 2 8" xfId="26754"/>
    <cellStyle name="Normal 3 2 2 2 6 3 2 2 9" xfId="51162"/>
    <cellStyle name="Normal 3 2 2 2 6 3 2 3" xfId="2982"/>
    <cellStyle name="Normal 3 2 2 2 6 3 2 3 2" xfId="5430"/>
    <cellStyle name="Normal 3 2 2 2 6 3 2 3 2 2" xfId="8943"/>
    <cellStyle name="Normal 3 2 2 2 6 3 2 3 2 2 2" xfId="21145"/>
    <cellStyle name="Normal 3 2 2 2 6 3 2 3 2 2 2 2" xfId="45442"/>
    <cellStyle name="Normal 3 2 2 2 6 3 2 3 2 2 3" xfId="33240"/>
    <cellStyle name="Normal 3 2 2 2 6 3 2 3 2 3" xfId="17632"/>
    <cellStyle name="Normal 3 2 2 2 6 3 2 3 2 3 2" xfId="41929"/>
    <cellStyle name="Normal 3 2 2 2 6 3 2 3 2 4" xfId="29727"/>
    <cellStyle name="Normal 3 2 2 2 6 3 2 3 3" xfId="7020"/>
    <cellStyle name="Normal 3 2 2 2 6 3 2 3 3 2" xfId="8944"/>
    <cellStyle name="Normal 3 2 2 2 6 3 2 3 3 2 2" xfId="21146"/>
    <cellStyle name="Normal 3 2 2 2 6 3 2 3 3 2 2 2" xfId="45443"/>
    <cellStyle name="Normal 3 2 2 2 6 3 2 3 3 2 3" xfId="33241"/>
    <cellStyle name="Normal 3 2 2 2 6 3 2 3 3 3" xfId="19222"/>
    <cellStyle name="Normal 3 2 2 2 6 3 2 3 3 3 2" xfId="43519"/>
    <cellStyle name="Normal 3 2 2 2 6 3 2 3 3 4" xfId="31317"/>
    <cellStyle name="Normal 3 2 2 2 6 3 2 3 4" xfId="8942"/>
    <cellStyle name="Normal 3 2 2 2 6 3 2 3 4 2" xfId="21144"/>
    <cellStyle name="Normal 3 2 2 2 6 3 2 3 4 2 2" xfId="45441"/>
    <cellStyle name="Normal 3 2 2 2 6 3 2 3 4 3" xfId="33239"/>
    <cellStyle name="Normal 3 2 2 2 6 3 2 3 5" xfId="15404"/>
    <cellStyle name="Normal 3 2 2 2 6 3 2 3 5 2" xfId="39701"/>
    <cellStyle name="Normal 3 2 2 2 6 3 2 3 6" xfId="27392"/>
    <cellStyle name="Normal 3 2 2 2 6 3 2 4" xfId="8934"/>
    <cellStyle name="Normal 3 2 2 2 6 3 2 4 2" xfId="21136"/>
    <cellStyle name="Normal 3 2 2 2 6 3 2 4 2 2" xfId="45433"/>
    <cellStyle name="Normal 3 2 2 2 6 3 2 4 3" xfId="33231"/>
    <cellStyle name="Normal 3 2 2 2 6 3 2 5" xfId="14232"/>
    <cellStyle name="Normal 3 2 2 2 6 3 2 5 2" xfId="26220"/>
    <cellStyle name="Normal 3 2 2 2 6 3 2 5 2 2" xfId="50517"/>
    <cellStyle name="Normal 3 2 2 2 6 3 2 5 3" xfId="38529"/>
    <cellStyle name="Normal 3 2 2 2 6 3 2 6" xfId="51523"/>
    <cellStyle name="Normal 3 2 2 2 6 3 2 7" xfId="52336"/>
    <cellStyle name="Normal 3 2 2 2 6 3 3" xfId="2214"/>
    <cellStyle name="Normal 3 2 2 2 6 3 3 10" xfId="52734"/>
    <cellStyle name="Normal 3 2 2 2 6 3 3 2" xfId="3380"/>
    <cellStyle name="Normal 3 2 2 2 6 3 3 2 2" xfId="5721"/>
    <cellStyle name="Normal 3 2 2 2 6 3 3 2 2 2" xfId="8947"/>
    <cellStyle name="Normal 3 2 2 2 6 3 3 2 2 2 2" xfId="21149"/>
    <cellStyle name="Normal 3 2 2 2 6 3 3 2 2 2 2 2" xfId="45446"/>
    <cellStyle name="Normal 3 2 2 2 6 3 3 2 2 2 3" xfId="33244"/>
    <cellStyle name="Normal 3 2 2 2 6 3 3 2 2 3" xfId="17923"/>
    <cellStyle name="Normal 3 2 2 2 6 3 3 2 2 3 2" xfId="42220"/>
    <cellStyle name="Normal 3 2 2 2 6 3 3 2 2 4" xfId="30018"/>
    <cellStyle name="Normal 3 2 2 2 6 3 3 2 3" xfId="7418"/>
    <cellStyle name="Normal 3 2 2 2 6 3 3 2 3 2" xfId="8948"/>
    <cellStyle name="Normal 3 2 2 2 6 3 3 2 3 2 2" xfId="21150"/>
    <cellStyle name="Normal 3 2 2 2 6 3 3 2 3 2 2 2" xfId="45447"/>
    <cellStyle name="Normal 3 2 2 2 6 3 3 2 3 2 3" xfId="33245"/>
    <cellStyle name="Normal 3 2 2 2 6 3 3 2 3 3" xfId="19620"/>
    <cellStyle name="Normal 3 2 2 2 6 3 3 2 3 3 2" xfId="43917"/>
    <cellStyle name="Normal 3 2 2 2 6 3 3 2 3 4" xfId="31715"/>
    <cellStyle name="Normal 3 2 2 2 6 3 3 2 4" xfId="8946"/>
    <cellStyle name="Normal 3 2 2 2 6 3 3 2 4 2" xfId="21148"/>
    <cellStyle name="Normal 3 2 2 2 6 3 3 2 4 2 2" xfId="45445"/>
    <cellStyle name="Normal 3 2 2 2 6 3 3 2 4 3" xfId="33243"/>
    <cellStyle name="Normal 3 2 2 2 6 3 3 2 5" xfId="15695"/>
    <cellStyle name="Normal 3 2 2 2 6 3 3 2 5 2" xfId="39992"/>
    <cellStyle name="Normal 3 2 2 2 6 3 3 2 6" xfId="27683"/>
    <cellStyle name="Normal 3 2 2 2 6 3 3 3" xfId="3912"/>
    <cellStyle name="Normal 3 2 2 2 6 3 3 3 2" xfId="8949"/>
    <cellStyle name="Normal 3 2 2 2 6 3 3 3 2 2" xfId="21151"/>
    <cellStyle name="Normal 3 2 2 2 6 3 3 3 2 2 2" xfId="45448"/>
    <cellStyle name="Normal 3 2 2 2 6 3 3 3 2 3" xfId="33246"/>
    <cellStyle name="Normal 3 2 2 2 6 3 3 3 3" xfId="16223"/>
    <cellStyle name="Normal 3 2 2 2 6 3 3 3 3 2" xfId="40520"/>
    <cellStyle name="Normal 3 2 2 2 6 3 3 3 4" xfId="28211"/>
    <cellStyle name="Normal 3 2 2 2 6 3 3 4" xfId="4552"/>
    <cellStyle name="Normal 3 2 2 2 6 3 3 4 2" xfId="8950"/>
    <cellStyle name="Normal 3 2 2 2 6 3 3 4 2 2" xfId="21152"/>
    <cellStyle name="Normal 3 2 2 2 6 3 3 4 2 2 2" xfId="45449"/>
    <cellStyle name="Normal 3 2 2 2 6 3 3 4 2 3" xfId="33247"/>
    <cellStyle name="Normal 3 2 2 2 6 3 3 4 3" xfId="16754"/>
    <cellStyle name="Normal 3 2 2 2 6 3 3 4 3 2" xfId="41051"/>
    <cellStyle name="Normal 3 2 2 2 6 3 3 4 4" xfId="28849"/>
    <cellStyle name="Normal 3 2 2 2 6 3 3 5" xfId="6249"/>
    <cellStyle name="Normal 3 2 2 2 6 3 3 5 2" xfId="8951"/>
    <cellStyle name="Normal 3 2 2 2 6 3 3 5 2 2" xfId="21153"/>
    <cellStyle name="Normal 3 2 2 2 6 3 3 5 2 2 2" xfId="45450"/>
    <cellStyle name="Normal 3 2 2 2 6 3 3 5 2 3" xfId="33248"/>
    <cellStyle name="Normal 3 2 2 2 6 3 3 5 3" xfId="18451"/>
    <cellStyle name="Normal 3 2 2 2 6 3 3 5 3 2" xfId="42748"/>
    <cellStyle name="Normal 3 2 2 2 6 3 3 5 4" xfId="30546"/>
    <cellStyle name="Normal 3 2 2 2 6 3 3 6" xfId="8945"/>
    <cellStyle name="Normal 3 2 2 2 6 3 3 6 2" xfId="21147"/>
    <cellStyle name="Normal 3 2 2 2 6 3 3 6 2 2" xfId="45444"/>
    <cellStyle name="Normal 3 2 2 2 6 3 3 6 3" xfId="33242"/>
    <cellStyle name="Normal 3 2 2 2 6 3 3 7" xfId="14526"/>
    <cellStyle name="Normal 3 2 2 2 6 3 3 7 2" xfId="38823"/>
    <cellStyle name="Normal 3 2 2 2 6 3 3 8" xfId="26514"/>
    <cellStyle name="Normal 3 2 2 2 6 3 3 9" xfId="50922"/>
    <cellStyle name="Normal 3 2 2 2 6 3 4" xfId="2742"/>
    <cellStyle name="Normal 3 2 2 2 6 3 4 2" xfId="5190"/>
    <cellStyle name="Normal 3 2 2 2 6 3 4 2 2" xfId="8953"/>
    <cellStyle name="Normal 3 2 2 2 6 3 4 2 2 2" xfId="21155"/>
    <cellStyle name="Normal 3 2 2 2 6 3 4 2 2 2 2" xfId="45452"/>
    <cellStyle name="Normal 3 2 2 2 6 3 4 2 2 3" xfId="33250"/>
    <cellStyle name="Normal 3 2 2 2 6 3 4 2 3" xfId="17392"/>
    <cellStyle name="Normal 3 2 2 2 6 3 4 2 3 2" xfId="41689"/>
    <cellStyle name="Normal 3 2 2 2 6 3 4 2 4" xfId="29487"/>
    <cellStyle name="Normal 3 2 2 2 6 3 4 3" xfId="6780"/>
    <cellStyle name="Normal 3 2 2 2 6 3 4 3 2" xfId="8954"/>
    <cellStyle name="Normal 3 2 2 2 6 3 4 3 2 2" xfId="21156"/>
    <cellStyle name="Normal 3 2 2 2 6 3 4 3 2 2 2" xfId="45453"/>
    <cellStyle name="Normal 3 2 2 2 6 3 4 3 2 3" xfId="33251"/>
    <cellStyle name="Normal 3 2 2 2 6 3 4 3 3" xfId="18982"/>
    <cellStyle name="Normal 3 2 2 2 6 3 4 3 3 2" xfId="43279"/>
    <cellStyle name="Normal 3 2 2 2 6 3 4 3 4" xfId="31077"/>
    <cellStyle name="Normal 3 2 2 2 6 3 4 4" xfId="8952"/>
    <cellStyle name="Normal 3 2 2 2 6 3 4 4 2" xfId="21154"/>
    <cellStyle name="Normal 3 2 2 2 6 3 4 4 2 2" xfId="45451"/>
    <cellStyle name="Normal 3 2 2 2 6 3 4 4 3" xfId="33249"/>
    <cellStyle name="Normal 3 2 2 2 6 3 4 5" xfId="15164"/>
    <cellStyle name="Normal 3 2 2 2 6 3 4 5 2" xfId="39461"/>
    <cellStyle name="Normal 3 2 2 2 6 3 4 6" xfId="27152"/>
    <cellStyle name="Normal 3 2 2 2 6 3 5" xfId="8933"/>
    <cellStyle name="Normal 3 2 2 2 6 3 5 2" xfId="21135"/>
    <cellStyle name="Normal 3 2 2 2 6 3 5 2 2" xfId="45432"/>
    <cellStyle name="Normal 3 2 2 2 6 3 5 3" xfId="33230"/>
    <cellStyle name="Normal 3 2 2 2 6 3 6" xfId="13992"/>
    <cellStyle name="Normal 3 2 2 2 6 3 6 2" xfId="25980"/>
    <cellStyle name="Normal 3 2 2 2 6 3 6 2 2" xfId="50277"/>
    <cellStyle name="Normal 3 2 2 2 6 3 6 3" xfId="38289"/>
    <cellStyle name="Normal 3 2 2 2 6 3 7" xfId="51749"/>
    <cellStyle name="Normal 3 2 2 2 6 3 8" xfId="52096"/>
    <cellStyle name="Normal 3 2 2 2 6 4" xfId="889"/>
    <cellStyle name="Normal 3 2 2 2 6 4 2" xfId="2382"/>
    <cellStyle name="Normal 3 2 2 2 6 4 2 10" xfId="52902"/>
    <cellStyle name="Normal 3 2 2 2 6 4 2 2" xfId="3548"/>
    <cellStyle name="Normal 3 2 2 2 6 4 2 2 2" xfId="5889"/>
    <cellStyle name="Normal 3 2 2 2 6 4 2 2 2 2" xfId="8958"/>
    <cellStyle name="Normal 3 2 2 2 6 4 2 2 2 2 2" xfId="21160"/>
    <cellStyle name="Normal 3 2 2 2 6 4 2 2 2 2 2 2" xfId="45457"/>
    <cellStyle name="Normal 3 2 2 2 6 4 2 2 2 2 3" xfId="33255"/>
    <cellStyle name="Normal 3 2 2 2 6 4 2 2 2 3" xfId="18091"/>
    <cellStyle name="Normal 3 2 2 2 6 4 2 2 2 3 2" xfId="42388"/>
    <cellStyle name="Normal 3 2 2 2 6 4 2 2 2 4" xfId="30186"/>
    <cellStyle name="Normal 3 2 2 2 6 4 2 2 3" xfId="7586"/>
    <cellStyle name="Normal 3 2 2 2 6 4 2 2 3 2" xfId="8959"/>
    <cellStyle name="Normal 3 2 2 2 6 4 2 2 3 2 2" xfId="21161"/>
    <cellStyle name="Normal 3 2 2 2 6 4 2 2 3 2 2 2" xfId="45458"/>
    <cellStyle name="Normal 3 2 2 2 6 4 2 2 3 2 3" xfId="33256"/>
    <cellStyle name="Normal 3 2 2 2 6 4 2 2 3 3" xfId="19788"/>
    <cellStyle name="Normal 3 2 2 2 6 4 2 2 3 3 2" xfId="44085"/>
    <cellStyle name="Normal 3 2 2 2 6 4 2 2 3 4" xfId="31883"/>
    <cellStyle name="Normal 3 2 2 2 6 4 2 2 4" xfId="8957"/>
    <cellStyle name="Normal 3 2 2 2 6 4 2 2 4 2" xfId="21159"/>
    <cellStyle name="Normal 3 2 2 2 6 4 2 2 4 2 2" xfId="45456"/>
    <cellStyle name="Normal 3 2 2 2 6 4 2 2 4 3" xfId="33254"/>
    <cellStyle name="Normal 3 2 2 2 6 4 2 2 5" xfId="15863"/>
    <cellStyle name="Normal 3 2 2 2 6 4 2 2 5 2" xfId="40160"/>
    <cellStyle name="Normal 3 2 2 2 6 4 2 2 6" xfId="27851"/>
    <cellStyle name="Normal 3 2 2 2 6 4 2 3" xfId="4080"/>
    <cellStyle name="Normal 3 2 2 2 6 4 2 3 2" xfId="8960"/>
    <cellStyle name="Normal 3 2 2 2 6 4 2 3 2 2" xfId="21162"/>
    <cellStyle name="Normal 3 2 2 2 6 4 2 3 2 2 2" xfId="45459"/>
    <cellStyle name="Normal 3 2 2 2 6 4 2 3 2 3" xfId="33257"/>
    <cellStyle name="Normal 3 2 2 2 6 4 2 3 3" xfId="16391"/>
    <cellStyle name="Normal 3 2 2 2 6 4 2 3 3 2" xfId="40688"/>
    <cellStyle name="Normal 3 2 2 2 6 4 2 3 4" xfId="28379"/>
    <cellStyle name="Normal 3 2 2 2 6 4 2 4" xfId="4720"/>
    <cellStyle name="Normal 3 2 2 2 6 4 2 4 2" xfId="8961"/>
    <cellStyle name="Normal 3 2 2 2 6 4 2 4 2 2" xfId="21163"/>
    <cellStyle name="Normal 3 2 2 2 6 4 2 4 2 2 2" xfId="45460"/>
    <cellStyle name="Normal 3 2 2 2 6 4 2 4 2 3" xfId="33258"/>
    <cellStyle name="Normal 3 2 2 2 6 4 2 4 3" xfId="16922"/>
    <cellStyle name="Normal 3 2 2 2 6 4 2 4 3 2" xfId="41219"/>
    <cellStyle name="Normal 3 2 2 2 6 4 2 4 4" xfId="29017"/>
    <cellStyle name="Normal 3 2 2 2 6 4 2 5" xfId="6417"/>
    <cellStyle name="Normal 3 2 2 2 6 4 2 5 2" xfId="8962"/>
    <cellStyle name="Normal 3 2 2 2 6 4 2 5 2 2" xfId="21164"/>
    <cellStyle name="Normal 3 2 2 2 6 4 2 5 2 2 2" xfId="45461"/>
    <cellStyle name="Normal 3 2 2 2 6 4 2 5 2 3" xfId="33259"/>
    <cellStyle name="Normal 3 2 2 2 6 4 2 5 3" xfId="18619"/>
    <cellStyle name="Normal 3 2 2 2 6 4 2 5 3 2" xfId="42916"/>
    <cellStyle name="Normal 3 2 2 2 6 4 2 5 4" xfId="30714"/>
    <cellStyle name="Normal 3 2 2 2 6 4 2 6" xfId="8956"/>
    <cellStyle name="Normal 3 2 2 2 6 4 2 6 2" xfId="21158"/>
    <cellStyle name="Normal 3 2 2 2 6 4 2 6 2 2" xfId="45455"/>
    <cellStyle name="Normal 3 2 2 2 6 4 2 6 3" xfId="33253"/>
    <cellStyle name="Normal 3 2 2 2 6 4 2 7" xfId="14694"/>
    <cellStyle name="Normal 3 2 2 2 6 4 2 7 2" xfId="38991"/>
    <cellStyle name="Normal 3 2 2 2 6 4 2 8" xfId="26682"/>
    <cellStyle name="Normal 3 2 2 2 6 4 2 9" xfId="51090"/>
    <cellStyle name="Normal 3 2 2 2 6 4 3" xfId="2910"/>
    <cellStyle name="Normal 3 2 2 2 6 4 3 2" xfId="5358"/>
    <cellStyle name="Normal 3 2 2 2 6 4 3 2 2" xfId="8964"/>
    <cellStyle name="Normal 3 2 2 2 6 4 3 2 2 2" xfId="21166"/>
    <cellStyle name="Normal 3 2 2 2 6 4 3 2 2 2 2" xfId="45463"/>
    <cellStyle name="Normal 3 2 2 2 6 4 3 2 2 3" xfId="33261"/>
    <cellStyle name="Normal 3 2 2 2 6 4 3 2 3" xfId="17560"/>
    <cellStyle name="Normal 3 2 2 2 6 4 3 2 3 2" xfId="41857"/>
    <cellStyle name="Normal 3 2 2 2 6 4 3 2 4" xfId="29655"/>
    <cellStyle name="Normal 3 2 2 2 6 4 3 3" xfId="6948"/>
    <cellStyle name="Normal 3 2 2 2 6 4 3 3 2" xfId="8965"/>
    <cellStyle name="Normal 3 2 2 2 6 4 3 3 2 2" xfId="21167"/>
    <cellStyle name="Normal 3 2 2 2 6 4 3 3 2 2 2" xfId="45464"/>
    <cellStyle name="Normal 3 2 2 2 6 4 3 3 2 3" xfId="33262"/>
    <cellStyle name="Normal 3 2 2 2 6 4 3 3 3" xfId="19150"/>
    <cellStyle name="Normal 3 2 2 2 6 4 3 3 3 2" xfId="43447"/>
    <cellStyle name="Normal 3 2 2 2 6 4 3 3 4" xfId="31245"/>
    <cellStyle name="Normal 3 2 2 2 6 4 3 4" xfId="8963"/>
    <cellStyle name="Normal 3 2 2 2 6 4 3 4 2" xfId="21165"/>
    <cellStyle name="Normal 3 2 2 2 6 4 3 4 2 2" xfId="45462"/>
    <cellStyle name="Normal 3 2 2 2 6 4 3 4 3" xfId="33260"/>
    <cellStyle name="Normal 3 2 2 2 6 4 3 5" xfId="15332"/>
    <cellStyle name="Normal 3 2 2 2 6 4 3 5 2" xfId="39629"/>
    <cellStyle name="Normal 3 2 2 2 6 4 3 6" xfId="27320"/>
    <cellStyle name="Normal 3 2 2 2 6 4 4" xfId="8955"/>
    <cellStyle name="Normal 3 2 2 2 6 4 4 2" xfId="21157"/>
    <cellStyle name="Normal 3 2 2 2 6 4 4 2 2" xfId="45454"/>
    <cellStyle name="Normal 3 2 2 2 6 4 4 3" xfId="33252"/>
    <cellStyle name="Normal 3 2 2 2 6 4 5" xfId="14160"/>
    <cellStyle name="Normal 3 2 2 2 6 4 5 2" xfId="26148"/>
    <cellStyle name="Normal 3 2 2 2 6 4 5 2 2" xfId="50445"/>
    <cellStyle name="Normal 3 2 2 2 6 4 5 3" xfId="38457"/>
    <cellStyle name="Normal 3 2 2 2 6 4 6" xfId="51496"/>
    <cellStyle name="Normal 3 2 2 2 6 4 7" xfId="52264"/>
    <cellStyle name="Normal 3 2 2 2 6 5" xfId="2118"/>
    <cellStyle name="Normal 3 2 2 2 6 5 10" xfId="52638"/>
    <cellStyle name="Normal 3 2 2 2 6 5 2" xfId="3284"/>
    <cellStyle name="Normal 3 2 2 2 6 5 2 2" xfId="5625"/>
    <cellStyle name="Normal 3 2 2 2 6 5 2 2 2" xfId="8968"/>
    <cellStyle name="Normal 3 2 2 2 6 5 2 2 2 2" xfId="21170"/>
    <cellStyle name="Normal 3 2 2 2 6 5 2 2 2 2 2" xfId="45467"/>
    <cellStyle name="Normal 3 2 2 2 6 5 2 2 2 3" xfId="33265"/>
    <cellStyle name="Normal 3 2 2 2 6 5 2 2 3" xfId="17827"/>
    <cellStyle name="Normal 3 2 2 2 6 5 2 2 3 2" xfId="42124"/>
    <cellStyle name="Normal 3 2 2 2 6 5 2 2 4" xfId="29922"/>
    <cellStyle name="Normal 3 2 2 2 6 5 2 3" xfId="7322"/>
    <cellStyle name="Normal 3 2 2 2 6 5 2 3 2" xfId="8969"/>
    <cellStyle name="Normal 3 2 2 2 6 5 2 3 2 2" xfId="21171"/>
    <cellStyle name="Normal 3 2 2 2 6 5 2 3 2 2 2" xfId="45468"/>
    <cellStyle name="Normal 3 2 2 2 6 5 2 3 2 3" xfId="33266"/>
    <cellStyle name="Normal 3 2 2 2 6 5 2 3 3" xfId="19524"/>
    <cellStyle name="Normal 3 2 2 2 6 5 2 3 3 2" xfId="43821"/>
    <cellStyle name="Normal 3 2 2 2 6 5 2 3 4" xfId="31619"/>
    <cellStyle name="Normal 3 2 2 2 6 5 2 4" xfId="8967"/>
    <cellStyle name="Normal 3 2 2 2 6 5 2 4 2" xfId="21169"/>
    <cellStyle name="Normal 3 2 2 2 6 5 2 4 2 2" xfId="45466"/>
    <cellStyle name="Normal 3 2 2 2 6 5 2 4 3" xfId="33264"/>
    <cellStyle name="Normal 3 2 2 2 6 5 2 5" xfId="15599"/>
    <cellStyle name="Normal 3 2 2 2 6 5 2 5 2" xfId="39896"/>
    <cellStyle name="Normal 3 2 2 2 6 5 2 6" xfId="27587"/>
    <cellStyle name="Normal 3 2 2 2 6 5 3" xfId="3816"/>
    <cellStyle name="Normal 3 2 2 2 6 5 3 2" xfId="8970"/>
    <cellStyle name="Normal 3 2 2 2 6 5 3 2 2" xfId="21172"/>
    <cellStyle name="Normal 3 2 2 2 6 5 3 2 2 2" xfId="45469"/>
    <cellStyle name="Normal 3 2 2 2 6 5 3 2 3" xfId="33267"/>
    <cellStyle name="Normal 3 2 2 2 6 5 3 3" xfId="16127"/>
    <cellStyle name="Normal 3 2 2 2 6 5 3 3 2" xfId="40424"/>
    <cellStyle name="Normal 3 2 2 2 6 5 3 4" xfId="28115"/>
    <cellStyle name="Normal 3 2 2 2 6 5 4" xfId="4456"/>
    <cellStyle name="Normal 3 2 2 2 6 5 4 2" xfId="8971"/>
    <cellStyle name="Normal 3 2 2 2 6 5 4 2 2" xfId="21173"/>
    <cellStyle name="Normal 3 2 2 2 6 5 4 2 2 2" xfId="45470"/>
    <cellStyle name="Normal 3 2 2 2 6 5 4 2 3" xfId="33268"/>
    <cellStyle name="Normal 3 2 2 2 6 5 4 3" xfId="16658"/>
    <cellStyle name="Normal 3 2 2 2 6 5 4 3 2" xfId="40955"/>
    <cellStyle name="Normal 3 2 2 2 6 5 4 4" xfId="28753"/>
    <cellStyle name="Normal 3 2 2 2 6 5 5" xfId="6153"/>
    <cellStyle name="Normal 3 2 2 2 6 5 5 2" xfId="8972"/>
    <cellStyle name="Normal 3 2 2 2 6 5 5 2 2" xfId="21174"/>
    <cellStyle name="Normal 3 2 2 2 6 5 5 2 2 2" xfId="45471"/>
    <cellStyle name="Normal 3 2 2 2 6 5 5 2 3" xfId="33269"/>
    <cellStyle name="Normal 3 2 2 2 6 5 5 3" xfId="18355"/>
    <cellStyle name="Normal 3 2 2 2 6 5 5 3 2" xfId="42652"/>
    <cellStyle name="Normal 3 2 2 2 6 5 5 4" xfId="30450"/>
    <cellStyle name="Normal 3 2 2 2 6 5 6" xfId="8966"/>
    <cellStyle name="Normal 3 2 2 2 6 5 6 2" xfId="21168"/>
    <cellStyle name="Normal 3 2 2 2 6 5 6 2 2" xfId="45465"/>
    <cellStyle name="Normal 3 2 2 2 6 5 6 3" xfId="33263"/>
    <cellStyle name="Normal 3 2 2 2 6 5 7" xfId="14430"/>
    <cellStyle name="Normal 3 2 2 2 6 5 7 2" xfId="38727"/>
    <cellStyle name="Normal 3 2 2 2 6 5 8" xfId="26418"/>
    <cellStyle name="Normal 3 2 2 2 6 5 9" xfId="50826"/>
    <cellStyle name="Normal 3 2 2 2 6 6" xfId="2646"/>
    <cellStyle name="Normal 3 2 2 2 6 6 2" xfId="5094"/>
    <cellStyle name="Normal 3 2 2 2 6 6 2 2" xfId="8974"/>
    <cellStyle name="Normal 3 2 2 2 6 6 2 2 2" xfId="21176"/>
    <cellStyle name="Normal 3 2 2 2 6 6 2 2 2 2" xfId="45473"/>
    <cellStyle name="Normal 3 2 2 2 6 6 2 2 3" xfId="33271"/>
    <cellStyle name="Normal 3 2 2 2 6 6 2 3" xfId="17296"/>
    <cellStyle name="Normal 3 2 2 2 6 6 2 3 2" xfId="41593"/>
    <cellStyle name="Normal 3 2 2 2 6 6 2 4" xfId="29391"/>
    <cellStyle name="Normal 3 2 2 2 6 6 3" xfId="6684"/>
    <cellStyle name="Normal 3 2 2 2 6 6 3 2" xfId="8975"/>
    <cellStyle name="Normal 3 2 2 2 6 6 3 2 2" xfId="21177"/>
    <cellStyle name="Normal 3 2 2 2 6 6 3 2 2 2" xfId="45474"/>
    <cellStyle name="Normal 3 2 2 2 6 6 3 2 3" xfId="33272"/>
    <cellStyle name="Normal 3 2 2 2 6 6 3 3" xfId="18886"/>
    <cellStyle name="Normal 3 2 2 2 6 6 3 3 2" xfId="43183"/>
    <cellStyle name="Normal 3 2 2 2 6 6 3 4" xfId="30981"/>
    <cellStyle name="Normal 3 2 2 2 6 6 4" xfId="8973"/>
    <cellStyle name="Normal 3 2 2 2 6 6 4 2" xfId="21175"/>
    <cellStyle name="Normal 3 2 2 2 6 6 4 2 2" xfId="45472"/>
    <cellStyle name="Normal 3 2 2 2 6 6 4 3" xfId="33270"/>
    <cellStyle name="Normal 3 2 2 2 6 6 5" xfId="15068"/>
    <cellStyle name="Normal 3 2 2 2 6 6 5 2" xfId="39365"/>
    <cellStyle name="Normal 3 2 2 2 6 6 6" xfId="27056"/>
    <cellStyle name="Normal 3 2 2 2 6 7" xfId="8910"/>
    <cellStyle name="Normal 3 2 2 2 6 7 2" xfId="21112"/>
    <cellStyle name="Normal 3 2 2 2 6 7 2 2" xfId="45409"/>
    <cellStyle name="Normal 3 2 2 2 6 7 3" xfId="33207"/>
    <cellStyle name="Normal 3 2 2 2 6 8" xfId="13896"/>
    <cellStyle name="Normal 3 2 2 2 6 8 2" xfId="25884"/>
    <cellStyle name="Normal 3 2 2 2 6 8 2 2" xfId="50181"/>
    <cellStyle name="Normal 3 2 2 2 6 8 3" xfId="38193"/>
    <cellStyle name="Normal 3 2 2 2 6 9" xfId="51803"/>
    <cellStyle name="Normal 3 2 2 2 7" xfId="764"/>
    <cellStyle name="Normal 3 2 2 2 7 2" xfId="1009"/>
    <cellStyle name="Normal 3 2 2 2 7 2 2" xfId="2502"/>
    <cellStyle name="Normal 3 2 2 2 7 2 2 10" xfId="53022"/>
    <cellStyle name="Normal 3 2 2 2 7 2 2 2" xfId="3668"/>
    <cellStyle name="Normal 3 2 2 2 7 2 2 2 2" xfId="6009"/>
    <cellStyle name="Normal 3 2 2 2 7 2 2 2 2 2" xfId="8980"/>
    <cellStyle name="Normal 3 2 2 2 7 2 2 2 2 2 2" xfId="21182"/>
    <cellStyle name="Normal 3 2 2 2 7 2 2 2 2 2 2 2" xfId="45479"/>
    <cellStyle name="Normal 3 2 2 2 7 2 2 2 2 2 3" xfId="33277"/>
    <cellStyle name="Normal 3 2 2 2 7 2 2 2 2 3" xfId="18211"/>
    <cellStyle name="Normal 3 2 2 2 7 2 2 2 2 3 2" xfId="42508"/>
    <cellStyle name="Normal 3 2 2 2 7 2 2 2 2 4" xfId="30306"/>
    <cellStyle name="Normal 3 2 2 2 7 2 2 2 3" xfId="7706"/>
    <cellStyle name="Normal 3 2 2 2 7 2 2 2 3 2" xfId="8981"/>
    <cellStyle name="Normal 3 2 2 2 7 2 2 2 3 2 2" xfId="21183"/>
    <cellStyle name="Normal 3 2 2 2 7 2 2 2 3 2 2 2" xfId="45480"/>
    <cellStyle name="Normal 3 2 2 2 7 2 2 2 3 2 3" xfId="33278"/>
    <cellStyle name="Normal 3 2 2 2 7 2 2 2 3 3" xfId="19908"/>
    <cellStyle name="Normal 3 2 2 2 7 2 2 2 3 3 2" xfId="44205"/>
    <cellStyle name="Normal 3 2 2 2 7 2 2 2 3 4" xfId="32003"/>
    <cellStyle name="Normal 3 2 2 2 7 2 2 2 4" xfId="8979"/>
    <cellStyle name="Normal 3 2 2 2 7 2 2 2 4 2" xfId="21181"/>
    <cellStyle name="Normal 3 2 2 2 7 2 2 2 4 2 2" xfId="45478"/>
    <cellStyle name="Normal 3 2 2 2 7 2 2 2 4 3" xfId="33276"/>
    <cellStyle name="Normal 3 2 2 2 7 2 2 2 5" xfId="15983"/>
    <cellStyle name="Normal 3 2 2 2 7 2 2 2 5 2" xfId="40280"/>
    <cellStyle name="Normal 3 2 2 2 7 2 2 2 6" xfId="27971"/>
    <cellStyle name="Normal 3 2 2 2 7 2 2 3" xfId="4200"/>
    <cellStyle name="Normal 3 2 2 2 7 2 2 3 2" xfId="8982"/>
    <cellStyle name="Normal 3 2 2 2 7 2 2 3 2 2" xfId="21184"/>
    <cellStyle name="Normal 3 2 2 2 7 2 2 3 2 2 2" xfId="45481"/>
    <cellStyle name="Normal 3 2 2 2 7 2 2 3 2 3" xfId="33279"/>
    <cellStyle name="Normal 3 2 2 2 7 2 2 3 3" xfId="16511"/>
    <cellStyle name="Normal 3 2 2 2 7 2 2 3 3 2" xfId="40808"/>
    <cellStyle name="Normal 3 2 2 2 7 2 2 3 4" xfId="28499"/>
    <cellStyle name="Normal 3 2 2 2 7 2 2 4" xfId="4840"/>
    <cellStyle name="Normal 3 2 2 2 7 2 2 4 2" xfId="8983"/>
    <cellStyle name="Normal 3 2 2 2 7 2 2 4 2 2" xfId="21185"/>
    <cellStyle name="Normal 3 2 2 2 7 2 2 4 2 2 2" xfId="45482"/>
    <cellStyle name="Normal 3 2 2 2 7 2 2 4 2 3" xfId="33280"/>
    <cellStyle name="Normal 3 2 2 2 7 2 2 4 3" xfId="17042"/>
    <cellStyle name="Normal 3 2 2 2 7 2 2 4 3 2" xfId="41339"/>
    <cellStyle name="Normal 3 2 2 2 7 2 2 4 4" xfId="29137"/>
    <cellStyle name="Normal 3 2 2 2 7 2 2 5" xfId="6537"/>
    <cellStyle name="Normal 3 2 2 2 7 2 2 5 2" xfId="8984"/>
    <cellStyle name="Normal 3 2 2 2 7 2 2 5 2 2" xfId="21186"/>
    <cellStyle name="Normal 3 2 2 2 7 2 2 5 2 2 2" xfId="45483"/>
    <cellStyle name="Normal 3 2 2 2 7 2 2 5 2 3" xfId="33281"/>
    <cellStyle name="Normal 3 2 2 2 7 2 2 5 3" xfId="18739"/>
    <cellStyle name="Normal 3 2 2 2 7 2 2 5 3 2" xfId="43036"/>
    <cellStyle name="Normal 3 2 2 2 7 2 2 5 4" xfId="30834"/>
    <cellStyle name="Normal 3 2 2 2 7 2 2 6" xfId="8978"/>
    <cellStyle name="Normal 3 2 2 2 7 2 2 6 2" xfId="21180"/>
    <cellStyle name="Normal 3 2 2 2 7 2 2 6 2 2" xfId="45477"/>
    <cellStyle name="Normal 3 2 2 2 7 2 2 6 3" xfId="33275"/>
    <cellStyle name="Normal 3 2 2 2 7 2 2 7" xfId="14814"/>
    <cellStyle name="Normal 3 2 2 2 7 2 2 7 2" xfId="39111"/>
    <cellStyle name="Normal 3 2 2 2 7 2 2 8" xfId="26802"/>
    <cellStyle name="Normal 3 2 2 2 7 2 2 9" xfId="51210"/>
    <cellStyle name="Normal 3 2 2 2 7 2 3" xfId="3030"/>
    <cellStyle name="Normal 3 2 2 2 7 2 3 2" xfId="5478"/>
    <cellStyle name="Normal 3 2 2 2 7 2 3 2 2" xfId="8986"/>
    <cellStyle name="Normal 3 2 2 2 7 2 3 2 2 2" xfId="21188"/>
    <cellStyle name="Normal 3 2 2 2 7 2 3 2 2 2 2" xfId="45485"/>
    <cellStyle name="Normal 3 2 2 2 7 2 3 2 2 3" xfId="33283"/>
    <cellStyle name="Normal 3 2 2 2 7 2 3 2 3" xfId="17680"/>
    <cellStyle name="Normal 3 2 2 2 7 2 3 2 3 2" xfId="41977"/>
    <cellStyle name="Normal 3 2 2 2 7 2 3 2 4" xfId="29775"/>
    <cellStyle name="Normal 3 2 2 2 7 2 3 3" xfId="7068"/>
    <cellStyle name="Normal 3 2 2 2 7 2 3 3 2" xfId="8987"/>
    <cellStyle name="Normal 3 2 2 2 7 2 3 3 2 2" xfId="21189"/>
    <cellStyle name="Normal 3 2 2 2 7 2 3 3 2 2 2" xfId="45486"/>
    <cellStyle name="Normal 3 2 2 2 7 2 3 3 2 3" xfId="33284"/>
    <cellStyle name="Normal 3 2 2 2 7 2 3 3 3" xfId="19270"/>
    <cellStyle name="Normal 3 2 2 2 7 2 3 3 3 2" xfId="43567"/>
    <cellStyle name="Normal 3 2 2 2 7 2 3 3 4" xfId="31365"/>
    <cellStyle name="Normal 3 2 2 2 7 2 3 4" xfId="8985"/>
    <cellStyle name="Normal 3 2 2 2 7 2 3 4 2" xfId="21187"/>
    <cellStyle name="Normal 3 2 2 2 7 2 3 4 2 2" xfId="45484"/>
    <cellStyle name="Normal 3 2 2 2 7 2 3 4 3" xfId="33282"/>
    <cellStyle name="Normal 3 2 2 2 7 2 3 5" xfId="15452"/>
    <cellStyle name="Normal 3 2 2 2 7 2 3 5 2" xfId="39749"/>
    <cellStyle name="Normal 3 2 2 2 7 2 3 6" xfId="27440"/>
    <cellStyle name="Normal 3 2 2 2 7 2 4" xfId="8977"/>
    <cellStyle name="Normal 3 2 2 2 7 2 4 2" xfId="21179"/>
    <cellStyle name="Normal 3 2 2 2 7 2 4 2 2" xfId="45476"/>
    <cellStyle name="Normal 3 2 2 2 7 2 4 3" xfId="33274"/>
    <cellStyle name="Normal 3 2 2 2 7 2 5" xfId="14280"/>
    <cellStyle name="Normal 3 2 2 2 7 2 5 2" xfId="26268"/>
    <cellStyle name="Normal 3 2 2 2 7 2 5 2 2" xfId="50565"/>
    <cellStyle name="Normal 3 2 2 2 7 2 5 3" xfId="38577"/>
    <cellStyle name="Normal 3 2 2 2 7 2 6" xfId="51660"/>
    <cellStyle name="Normal 3 2 2 2 7 2 7" xfId="52384"/>
    <cellStyle name="Normal 3 2 2 2 7 3" xfId="2262"/>
    <cellStyle name="Normal 3 2 2 2 7 3 10" xfId="52782"/>
    <cellStyle name="Normal 3 2 2 2 7 3 2" xfId="3428"/>
    <cellStyle name="Normal 3 2 2 2 7 3 2 2" xfId="5769"/>
    <cellStyle name="Normal 3 2 2 2 7 3 2 2 2" xfId="8990"/>
    <cellStyle name="Normal 3 2 2 2 7 3 2 2 2 2" xfId="21192"/>
    <cellStyle name="Normal 3 2 2 2 7 3 2 2 2 2 2" xfId="45489"/>
    <cellStyle name="Normal 3 2 2 2 7 3 2 2 2 3" xfId="33287"/>
    <cellStyle name="Normal 3 2 2 2 7 3 2 2 3" xfId="17971"/>
    <cellStyle name="Normal 3 2 2 2 7 3 2 2 3 2" xfId="42268"/>
    <cellStyle name="Normal 3 2 2 2 7 3 2 2 4" xfId="30066"/>
    <cellStyle name="Normal 3 2 2 2 7 3 2 3" xfId="7466"/>
    <cellStyle name="Normal 3 2 2 2 7 3 2 3 2" xfId="8991"/>
    <cellStyle name="Normal 3 2 2 2 7 3 2 3 2 2" xfId="21193"/>
    <cellStyle name="Normal 3 2 2 2 7 3 2 3 2 2 2" xfId="45490"/>
    <cellStyle name="Normal 3 2 2 2 7 3 2 3 2 3" xfId="33288"/>
    <cellStyle name="Normal 3 2 2 2 7 3 2 3 3" xfId="19668"/>
    <cellStyle name="Normal 3 2 2 2 7 3 2 3 3 2" xfId="43965"/>
    <cellStyle name="Normal 3 2 2 2 7 3 2 3 4" xfId="31763"/>
    <cellStyle name="Normal 3 2 2 2 7 3 2 4" xfId="8989"/>
    <cellStyle name="Normal 3 2 2 2 7 3 2 4 2" xfId="21191"/>
    <cellStyle name="Normal 3 2 2 2 7 3 2 4 2 2" xfId="45488"/>
    <cellStyle name="Normal 3 2 2 2 7 3 2 4 3" xfId="33286"/>
    <cellStyle name="Normal 3 2 2 2 7 3 2 5" xfId="15743"/>
    <cellStyle name="Normal 3 2 2 2 7 3 2 5 2" xfId="40040"/>
    <cellStyle name="Normal 3 2 2 2 7 3 2 6" xfId="27731"/>
    <cellStyle name="Normal 3 2 2 2 7 3 3" xfId="3960"/>
    <cellStyle name="Normal 3 2 2 2 7 3 3 2" xfId="8992"/>
    <cellStyle name="Normal 3 2 2 2 7 3 3 2 2" xfId="21194"/>
    <cellStyle name="Normal 3 2 2 2 7 3 3 2 2 2" xfId="45491"/>
    <cellStyle name="Normal 3 2 2 2 7 3 3 2 3" xfId="33289"/>
    <cellStyle name="Normal 3 2 2 2 7 3 3 3" xfId="16271"/>
    <cellStyle name="Normal 3 2 2 2 7 3 3 3 2" xfId="40568"/>
    <cellStyle name="Normal 3 2 2 2 7 3 3 4" xfId="28259"/>
    <cellStyle name="Normal 3 2 2 2 7 3 4" xfId="4600"/>
    <cellStyle name="Normal 3 2 2 2 7 3 4 2" xfId="8993"/>
    <cellStyle name="Normal 3 2 2 2 7 3 4 2 2" xfId="21195"/>
    <cellStyle name="Normal 3 2 2 2 7 3 4 2 2 2" xfId="45492"/>
    <cellStyle name="Normal 3 2 2 2 7 3 4 2 3" xfId="33290"/>
    <cellStyle name="Normal 3 2 2 2 7 3 4 3" xfId="16802"/>
    <cellStyle name="Normal 3 2 2 2 7 3 4 3 2" xfId="41099"/>
    <cellStyle name="Normal 3 2 2 2 7 3 4 4" xfId="28897"/>
    <cellStyle name="Normal 3 2 2 2 7 3 5" xfId="6297"/>
    <cellStyle name="Normal 3 2 2 2 7 3 5 2" xfId="8994"/>
    <cellStyle name="Normal 3 2 2 2 7 3 5 2 2" xfId="21196"/>
    <cellStyle name="Normal 3 2 2 2 7 3 5 2 2 2" xfId="45493"/>
    <cellStyle name="Normal 3 2 2 2 7 3 5 2 3" xfId="33291"/>
    <cellStyle name="Normal 3 2 2 2 7 3 5 3" xfId="18499"/>
    <cellStyle name="Normal 3 2 2 2 7 3 5 3 2" xfId="42796"/>
    <cellStyle name="Normal 3 2 2 2 7 3 5 4" xfId="30594"/>
    <cellStyle name="Normal 3 2 2 2 7 3 6" xfId="8988"/>
    <cellStyle name="Normal 3 2 2 2 7 3 6 2" xfId="21190"/>
    <cellStyle name="Normal 3 2 2 2 7 3 6 2 2" xfId="45487"/>
    <cellStyle name="Normal 3 2 2 2 7 3 6 3" xfId="33285"/>
    <cellStyle name="Normal 3 2 2 2 7 3 7" xfId="14574"/>
    <cellStyle name="Normal 3 2 2 2 7 3 7 2" xfId="38871"/>
    <cellStyle name="Normal 3 2 2 2 7 3 8" xfId="26562"/>
    <cellStyle name="Normal 3 2 2 2 7 3 9" xfId="50970"/>
    <cellStyle name="Normal 3 2 2 2 7 4" xfId="2790"/>
    <cellStyle name="Normal 3 2 2 2 7 4 2" xfId="5238"/>
    <cellStyle name="Normal 3 2 2 2 7 4 2 2" xfId="8996"/>
    <cellStyle name="Normal 3 2 2 2 7 4 2 2 2" xfId="21198"/>
    <cellStyle name="Normal 3 2 2 2 7 4 2 2 2 2" xfId="45495"/>
    <cellStyle name="Normal 3 2 2 2 7 4 2 2 3" xfId="33293"/>
    <cellStyle name="Normal 3 2 2 2 7 4 2 3" xfId="17440"/>
    <cellStyle name="Normal 3 2 2 2 7 4 2 3 2" xfId="41737"/>
    <cellStyle name="Normal 3 2 2 2 7 4 2 4" xfId="29535"/>
    <cellStyle name="Normal 3 2 2 2 7 4 3" xfId="6828"/>
    <cellStyle name="Normal 3 2 2 2 7 4 3 2" xfId="8997"/>
    <cellStyle name="Normal 3 2 2 2 7 4 3 2 2" xfId="21199"/>
    <cellStyle name="Normal 3 2 2 2 7 4 3 2 2 2" xfId="45496"/>
    <cellStyle name="Normal 3 2 2 2 7 4 3 2 3" xfId="33294"/>
    <cellStyle name="Normal 3 2 2 2 7 4 3 3" xfId="19030"/>
    <cellStyle name="Normal 3 2 2 2 7 4 3 3 2" xfId="43327"/>
    <cellStyle name="Normal 3 2 2 2 7 4 3 4" xfId="31125"/>
    <cellStyle name="Normal 3 2 2 2 7 4 4" xfId="8995"/>
    <cellStyle name="Normal 3 2 2 2 7 4 4 2" xfId="21197"/>
    <cellStyle name="Normal 3 2 2 2 7 4 4 2 2" xfId="45494"/>
    <cellStyle name="Normal 3 2 2 2 7 4 4 3" xfId="33292"/>
    <cellStyle name="Normal 3 2 2 2 7 4 5" xfId="15212"/>
    <cellStyle name="Normal 3 2 2 2 7 4 5 2" xfId="39509"/>
    <cellStyle name="Normal 3 2 2 2 7 4 6" xfId="27200"/>
    <cellStyle name="Normal 3 2 2 2 7 5" xfId="8976"/>
    <cellStyle name="Normal 3 2 2 2 7 5 2" xfId="21178"/>
    <cellStyle name="Normal 3 2 2 2 7 5 2 2" xfId="45475"/>
    <cellStyle name="Normal 3 2 2 2 7 5 3" xfId="33273"/>
    <cellStyle name="Normal 3 2 2 2 7 6" xfId="14040"/>
    <cellStyle name="Normal 3 2 2 2 7 6 2" xfId="26028"/>
    <cellStyle name="Normal 3 2 2 2 7 6 2 2" xfId="50325"/>
    <cellStyle name="Normal 3 2 2 2 7 6 3" xfId="38337"/>
    <cellStyle name="Normal 3 2 2 2 7 7" xfId="51642"/>
    <cellStyle name="Normal 3 2 2 2 7 8" xfId="52144"/>
    <cellStyle name="Normal 3 2 2 2 8" xfId="662"/>
    <cellStyle name="Normal 3 2 2 2 8 2" xfId="2163"/>
    <cellStyle name="Normal 3 2 2 2 8 2 10" xfId="52683"/>
    <cellStyle name="Normal 3 2 2 2 8 2 2" xfId="3329"/>
    <cellStyle name="Normal 3 2 2 2 8 2 2 2" xfId="5670"/>
    <cellStyle name="Normal 3 2 2 2 8 2 2 2 2" xfId="9001"/>
    <cellStyle name="Normal 3 2 2 2 8 2 2 2 2 2" xfId="21203"/>
    <cellStyle name="Normal 3 2 2 2 8 2 2 2 2 2 2" xfId="45500"/>
    <cellStyle name="Normal 3 2 2 2 8 2 2 2 2 3" xfId="33298"/>
    <cellStyle name="Normal 3 2 2 2 8 2 2 2 3" xfId="17872"/>
    <cellStyle name="Normal 3 2 2 2 8 2 2 2 3 2" xfId="42169"/>
    <cellStyle name="Normal 3 2 2 2 8 2 2 2 4" xfId="29967"/>
    <cellStyle name="Normal 3 2 2 2 8 2 2 3" xfId="7367"/>
    <cellStyle name="Normal 3 2 2 2 8 2 2 3 2" xfId="9002"/>
    <cellStyle name="Normal 3 2 2 2 8 2 2 3 2 2" xfId="21204"/>
    <cellStyle name="Normal 3 2 2 2 8 2 2 3 2 2 2" xfId="45501"/>
    <cellStyle name="Normal 3 2 2 2 8 2 2 3 2 3" xfId="33299"/>
    <cellStyle name="Normal 3 2 2 2 8 2 2 3 3" xfId="19569"/>
    <cellStyle name="Normal 3 2 2 2 8 2 2 3 3 2" xfId="43866"/>
    <cellStyle name="Normal 3 2 2 2 8 2 2 3 4" xfId="31664"/>
    <cellStyle name="Normal 3 2 2 2 8 2 2 4" xfId="9000"/>
    <cellStyle name="Normal 3 2 2 2 8 2 2 4 2" xfId="21202"/>
    <cellStyle name="Normal 3 2 2 2 8 2 2 4 2 2" xfId="45499"/>
    <cellStyle name="Normal 3 2 2 2 8 2 2 4 3" xfId="33297"/>
    <cellStyle name="Normal 3 2 2 2 8 2 2 5" xfId="15644"/>
    <cellStyle name="Normal 3 2 2 2 8 2 2 5 2" xfId="39941"/>
    <cellStyle name="Normal 3 2 2 2 8 2 2 6" xfId="27632"/>
    <cellStyle name="Normal 3 2 2 2 8 2 3" xfId="3861"/>
    <cellStyle name="Normal 3 2 2 2 8 2 3 2" xfId="9003"/>
    <cellStyle name="Normal 3 2 2 2 8 2 3 2 2" xfId="21205"/>
    <cellStyle name="Normal 3 2 2 2 8 2 3 2 2 2" xfId="45502"/>
    <cellStyle name="Normal 3 2 2 2 8 2 3 2 3" xfId="33300"/>
    <cellStyle name="Normal 3 2 2 2 8 2 3 3" xfId="16172"/>
    <cellStyle name="Normal 3 2 2 2 8 2 3 3 2" xfId="40469"/>
    <cellStyle name="Normal 3 2 2 2 8 2 3 4" xfId="28160"/>
    <cellStyle name="Normal 3 2 2 2 8 2 4" xfId="4501"/>
    <cellStyle name="Normal 3 2 2 2 8 2 4 2" xfId="9004"/>
    <cellStyle name="Normal 3 2 2 2 8 2 4 2 2" xfId="21206"/>
    <cellStyle name="Normal 3 2 2 2 8 2 4 2 2 2" xfId="45503"/>
    <cellStyle name="Normal 3 2 2 2 8 2 4 2 3" xfId="33301"/>
    <cellStyle name="Normal 3 2 2 2 8 2 4 3" xfId="16703"/>
    <cellStyle name="Normal 3 2 2 2 8 2 4 3 2" xfId="41000"/>
    <cellStyle name="Normal 3 2 2 2 8 2 4 4" xfId="28798"/>
    <cellStyle name="Normal 3 2 2 2 8 2 5" xfId="6198"/>
    <cellStyle name="Normal 3 2 2 2 8 2 5 2" xfId="9005"/>
    <cellStyle name="Normal 3 2 2 2 8 2 5 2 2" xfId="21207"/>
    <cellStyle name="Normal 3 2 2 2 8 2 5 2 2 2" xfId="45504"/>
    <cellStyle name="Normal 3 2 2 2 8 2 5 2 3" xfId="33302"/>
    <cellStyle name="Normal 3 2 2 2 8 2 5 3" xfId="18400"/>
    <cellStyle name="Normal 3 2 2 2 8 2 5 3 2" xfId="42697"/>
    <cellStyle name="Normal 3 2 2 2 8 2 5 4" xfId="30495"/>
    <cellStyle name="Normal 3 2 2 2 8 2 6" xfId="8999"/>
    <cellStyle name="Normal 3 2 2 2 8 2 6 2" xfId="21201"/>
    <cellStyle name="Normal 3 2 2 2 8 2 6 2 2" xfId="45498"/>
    <cellStyle name="Normal 3 2 2 2 8 2 6 3" xfId="33296"/>
    <cellStyle name="Normal 3 2 2 2 8 2 7" xfId="14475"/>
    <cellStyle name="Normal 3 2 2 2 8 2 7 2" xfId="38772"/>
    <cellStyle name="Normal 3 2 2 2 8 2 8" xfId="26463"/>
    <cellStyle name="Normal 3 2 2 2 8 2 9" xfId="50871"/>
    <cellStyle name="Normal 3 2 2 2 8 3" xfId="2691"/>
    <cellStyle name="Normal 3 2 2 2 8 3 2" xfId="5139"/>
    <cellStyle name="Normal 3 2 2 2 8 3 2 2" xfId="9007"/>
    <cellStyle name="Normal 3 2 2 2 8 3 2 2 2" xfId="21209"/>
    <cellStyle name="Normal 3 2 2 2 8 3 2 2 2 2" xfId="45506"/>
    <cellStyle name="Normal 3 2 2 2 8 3 2 2 3" xfId="33304"/>
    <cellStyle name="Normal 3 2 2 2 8 3 2 3" xfId="17341"/>
    <cellStyle name="Normal 3 2 2 2 8 3 2 3 2" xfId="41638"/>
    <cellStyle name="Normal 3 2 2 2 8 3 2 4" xfId="29436"/>
    <cellStyle name="Normal 3 2 2 2 8 3 3" xfId="6729"/>
    <cellStyle name="Normal 3 2 2 2 8 3 3 2" xfId="9008"/>
    <cellStyle name="Normal 3 2 2 2 8 3 3 2 2" xfId="21210"/>
    <cellStyle name="Normal 3 2 2 2 8 3 3 2 2 2" xfId="45507"/>
    <cellStyle name="Normal 3 2 2 2 8 3 3 2 3" xfId="33305"/>
    <cellStyle name="Normal 3 2 2 2 8 3 3 3" xfId="18931"/>
    <cellStyle name="Normal 3 2 2 2 8 3 3 3 2" xfId="43228"/>
    <cellStyle name="Normal 3 2 2 2 8 3 3 4" xfId="31026"/>
    <cellStyle name="Normal 3 2 2 2 8 3 4" xfId="9006"/>
    <cellStyle name="Normal 3 2 2 2 8 3 4 2" xfId="21208"/>
    <cellStyle name="Normal 3 2 2 2 8 3 4 2 2" xfId="45505"/>
    <cellStyle name="Normal 3 2 2 2 8 3 4 3" xfId="33303"/>
    <cellStyle name="Normal 3 2 2 2 8 3 5" xfId="15113"/>
    <cellStyle name="Normal 3 2 2 2 8 3 5 2" xfId="39410"/>
    <cellStyle name="Normal 3 2 2 2 8 3 6" xfId="27101"/>
    <cellStyle name="Normal 3 2 2 2 8 4" xfId="8998"/>
    <cellStyle name="Normal 3 2 2 2 8 4 2" xfId="21200"/>
    <cellStyle name="Normal 3 2 2 2 8 4 2 2" xfId="45497"/>
    <cellStyle name="Normal 3 2 2 2 8 4 3" xfId="33295"/>
    <cellStyle name="Normal 3 2 2 2 8 5" xfId="13941"/>
    <cellStyle name="Normal 3 2 2 2 8 5 2" xfId="25929"/>
    <cellStyle name="Normal 3 2 2 2 8 5 2 2" xfId="50226"/>
    <cellStyle name="Normal 3 2 2 2 8 5 3" xfId="38238"/>
    <cellStyle name="Normal 3 2 2 2 8 6" xfId="51536"/>
    <cellStyle name="Normal 3 2 2 2 8 7" xfId="52045"/>
    <cellStyle name="Normal 3 2 2 2 9" xfId="2070"/>
    <cellStyle name="Normal 3 2 2 2 9 10" xfId="52590"/>
    <cellStyle name="Normal 3 2 2 2 9 2" xfId="3236"/>
    <cellStyle name="Normal 3 2 2 2 9 2 2" xfId="5577"/>
    <cellStyle name="Normal 3 2 2 2 9 2 2 2" xfId="9011"/>
    <cellStyle name="Normal 3 2 2 2 9 2 2 2 2" xfId="21213"/>
    <cellStyle name="Normal 3 2 2 2 9 2 2 2 2 2" xfId="45510"/>
    <cellStyle name="Normal 3 2 2 2 9 2 2 2 3" xfId="33308"/>
    <cellStyle name="Normal 3 2 2 2 9 2 2 3" xfId="17779"/>
    <cellStyle name="Normal 3 2 2 2 9 2 2 3 2" xfId="42076"/>
    <cellStyle name="Normal 3 2 2 2 9 2 2 4" xfId="29874"/>
    <cellStyle name="Normal 3 2 2 2 9 2 3" xfId="7274"/>
    <cellStyle name="Normal 3 2 2 2 9 2 3 2" xfId="9012"/>
    <cellStyle name="Normal 3 2 2 2 9 2 3 2 2" xfId="21214"/>
    <cellStyle name="Normal 3 2 2 2 9 2 3 2 2 2" xfId="45511"/>
    <cellStyle name="Normal 3 2 2 2 9 2 3 2 3" xfId="33309"/>
    <cellStyle name="Normal 3 2 2 2 9 2 3 3" xfId="19476"/>
    <cellStyle name="Normal 3 2 2 2 9 2 3 3 2" xfId="43773"/>
    <cellStyle name="Normal 3 2 2 2 9 2 3 4" xfId="31571"/>
    <cellStyle name="Normal 3 2 2 2 9 2 4" xfId="9010"/>
    <cellStyle name="Normal 3 2 2 2 9 2 4 2" xfId="21212"/>
    <cellStyle name="Normal 3 2 2 2 9 2 4 2 2" xfId="45509"/>
    <cellStyle name="Normal 3 2 2 2 9 2 4 3" xfId="33307"/>
    <cellStyle name="Normal 3 2 2 2 9 2 5" xfId="15551"/>
    <cellStyle name="Normal 3 2 2 2 9 2 5 2" xfId="39848"/>
    <cellStyle name="Normal 3 2 2 2 9 2 6" xfId="27539"/>
    <cellStyle name="Normal 3 2 2 2 9 3" xfId="3768"/>
    <cellStyle name="Normal 3 2 2 2 9 3 2" xfId="9013"/>
    <cellStyle name="Normal 3 2 2 2 9 3 2 2" xfId="21215"/>
    <cellStyle name="Normal 3 2 2 2 9 3 2 2 2" xfId="45512"/>
    <cellStyle name="Normal 3 2 2 2 9 3 2 3" xfId="33310"/>
    <cellStyle name="Normal 3 2 2 2 9 3 3" xfId="16079"/>
    <cellStyle name="Normal 3 2 2 2 9 3 3 2" xfId="40376"/>
    <cellStyle name="Normal 3 2 2 2 9 3 4" xfId="28067"/>
    <cellStyle name="Normal 3 2 2 2 9 4" xfId="4408"/>
    <cellStyle name="Normal 3 2 2 2 9 4 2" xfId="9014"/>
    <cellStyle name="Normal 3 2 2 2 9 4 2 2" xfId="21216"/>
    <cellStyle name="Normal 3 2 2 2 9 4 2 2 2" xfId="45513"/>
    <cellStyle name="Normal 3 2 2 2 9 4 2 3" xfId="33311"/>
    <cellStyle name="Normal 3 2 2 2 9 4 3" xfId="16610"/>
    <cellStyle name="Normal 3 2 2 2 9 4 3 2" xfId="40907"/>
    <cellStyle name="Normal 3 2 2 2 9 4 4" xfId="28705"/>
    <cellStyle name="Normal 3 2 2 2 9 5" xfId="6105"/>
    <cellStyle name="Normal 3 2 2 2 9 5 2" xfId="9015"/>
    <cellStyle name="Normal 3 2 2 2 9 5 2 2" xfId="21217"/>
    <cellStyle name="Normal 3 2 2 2 9 5 2 2 2" xfId="45514"/>
    <cellStyle name="Normal 3 2 2 2 9 5 2 3" xfId="33312"/>
    <cellStyle name="Normal 3 2 2 2 9 5 3" xfId="18307"/>
    <cellStyle name="Normal 3 2 2 2 9 5 3 2" xfId="42604"/>
    <cellStyle name="Normal 3 2 2 2 9 5 4" xfId="30402"/>
    <cellStyle name="Normal 3 2 2 2 9 6" xfId="9009"/>
    <cellStyle name="Normal 3 2 2 2 9 6 2" xfId="21211"/>
    <cellStyle name="Normal 3 2 2 2 9 6 2 2" xfId="45508"/>
    <cellStyle name="Normal 3 2 2 2 9 6 3" xfId="33306"/>
    <cellStyle name="Normal 3 2 2 2 9 7" xfId="14382"/>
    <cellStyle name="Normal 3 2 2 2 9 7 2" xfId="38679"/>
    <cellStyle name="Normal 3 2 2 2 9 8" xfId="26370"/>
    <cellStyle name="Normal 3 2 2 2 9 9" xfId="50778"/>
    <cellStyle name="Normal 3 2 2 3" xfId="248"/>
    <cellStyle name="Normal 3 2 2 3 2" xfId="249"/>
    <cellStyle name="Normal 3 2 2 3 3" xfId="391"/>
    <cellStyle name="Normal 3 2 2 4" xfId="250"/>
    <cellStyle name="Normal 3 2 2 5" xfId="389"/>
    <cellStyle name="Normal 3 2 2 6" xfId="245"/>
    <cellStyle name="Normal 3 2 2 7" xfId="581"/>
    <cellStyle name="Normal 3 2 2 7 10" xfId="51827"/>
    <cellStyle name="Normal 3 2 2 7 11" xfId="51964"/>
    <cellStyle name="Normal 3 2 2 7 2" xfId="629"/>
    <cellStyle name="Normal 3 2 2 7 2 10" xfId="52012"/>
    <cellStyle name="Normal 3 2 2 7 2 2" xfId="824"/>
    <cellStyle name="Normal 3 2 2 7 2 2 2" xfId="1069"/>
    <cellStyle name="Normal 3 2 2 7 2 2 2 2" xfId="2562"/>
    <cellStyle name="Normal 3 2 2 7 2 2 2 2 10" xfId="53082"/>
    <cellStyle name="Normal 3 2 2 7 2 2 2 2 2" xfId="3728"/>
    <cellStyle name="Normal 3 2 2 7 2 2 2 2 2 2" xfId="6069"/>
    <cellStyle name="Normal 3 2 2 7 2 2 2 2 2 2 2" xfId="9022"/>
    <cellStyle name="Normal 3 2 2 7 2 2 2 2 2 2 2 2" xfId="21224"/>
    <cellStyle name="Normal 3 2 2 7 2 2 2 2 2 2 2 2 2" xfId="45521"/>
    <cellStyle name="Normal 3 2 2 7 2 2 2 2 2 2 2 3" xfId="33319"/>
    <cellStyle name="Normal 3 2 2 7 2 2 2 2 2 2 3" xfId="18271"/>
    <cellStyle name="Normal 3 2 2 7 2 2 2 2 2 2 3 2" xfId="42568"/>
    <cellStyle name="Normal 3 2 2 7 2 2 2 2 2 2 4" xfId="30366"/>
    <cellStyle name="Normal 3 2 2 7 2 2 2 2 2 3" xfId="7766"/>
    <cellStyle name="Normal 3 2 2 7 2 2 2 2 2 3 2" xfId="9023"/>
    <cellStyle name="Normal 3 2 2 7 2 2 2 2 2 3 2 2" xfId="21225"/>
    <cellStyle name="Normal 3 2 2 7 2 2 2 2 2 3 2 2 2" xfId="45522"/>
    <cellStyle name="Normal 3 2 2 7 2 2 2 2 2 3 2 3" xfId="33320"/>
    <cellStyle name="Normal 3 2 2 7 2 2 2 2 2 3 3" xfId="19968"/>
    <cellStyle name="Normal 3 2 2 7 2 2 2 2 2 3 3 2" xfId="44265"/>
    <cellStyle name="Normal 3 2 2 7 2 2 2 2 2 3 4" xfId="32063"/>
    <cellStyle name="Normal 3 2 2 7 2 2 2 2 2 4" xfId="9021"/>
    <cellStyle name="Normal 3 2 2 7 2 2 2 2 2 4 2" xfId="21223"/>
    <cellStyle name="Normal 3 2 2 7 2 2 2 2 2 4 2 2" xfId="45520"/>
    <cellStyle name="Normal 3 2 2 7 2 2 2 2 2 4 3" xfId="33318"/>
    <cellStyle name="Normal 3 2 2 7 2 2 2 2 2 5" xfId="16043"/>
    <cellStyle name="Normal 3 2 2 7 2 2 2 2 2 5 2" xfId="40340"/>
    <cellStyle name="Normal 3 2 2 7 2 2 2 2 2 6" xfId="28031"/>
    <cellStyle name="Normal 3 2 2 7 2 2 2 2 3" xfId="4260"/>
    <cellStyle name="Normal 3 2 2 7 2 2 2 2 3 2" xfId="9024"/>
    <cellStyle name="Normal 3 2 2 7 2 2 2 2 3 2 2" xfId="21226"/>
    <cellStyle name="Normal 3 2 2 7 2 2 2 2 3 2 2 2" xfId="45523"/>
    <cellStyle name="Normal 3 2 2 7 2 2 2 2 3 2 3" xfId="33321"/>
    <cellStyle name="Normal 3 2 2 7 2 2 2 2 3 3" xfId="16571"/>
    <cellStyle name="Normal 3 2 2 7 2 2 2 2 3 3 2" xfId="40868"/>
    <cellStyle name="Normal 3 2 2 7 2 2 2 2 3 4" xfId="28559"/>
    <cellStyle name="Normal 3 2 2 7 2 2 2 2 4" xfId="4900"/>
    <cellStyle name="Normal 3 2 2 7 2 2 2 2 4 2" xfId="9025"/>
    <cellStyle name="Normal 3 2 2 7 2 2 2 2 4 2 2" xfId="21227"/>
    <cellStyle name="Normal 3 2 2 7 2 2 2 2 4 2 2 2" xfId="45524"/>
    <cellStyle name="Normal 3 2 2 7 2 2 2 2 4 2 3" xfId="33322"/>
    <cellStyle name="Normal 3 2 2 7 2 2 2 2 4 3" xfId="17102"/>
    <cellStyle name="Normal 3 2 2 7 2 2 2 2 4 3 2" xfId="41399"/>
    <cellStyle name="Normal 3 2 2 7 2 2 2 2 4 4" xfId="29197"/>
    <cellStyle name="Normal 3 2 2 7 2 2 2 2 5" xfId="6597"/>
    <cellStyle name="Normal 3 2 2 7 2 2 2 2 5 2" xfId="9026"/>
    <cellStyle name="Normal 3 2 2 7 2 2 2 2 5 2 2" xfId="21228"/>
    <cellStyle name="Normal 3 2 2 7 2 2 2 2 5 2 2 2" xfId="45525"/>
    <cellStyle name="Normal 3 2 2 7 2 2 2 2 5 2 3" xfId="33323"/>
    <cellStyle name="Normal 3 2 2 7 2 2 2 2 5 3" xfId="18799"/>
    <cellStyle name="Normal 3 2 2 7 2 2 2 2 5 3 2" xfId="43096"/>
    <cellStyle name="Normal 3 2 2 7 2 2 2 2 5 4" xfId="30894"/>
    <cellStyle name="Normal 3 2 2 7 2 2 2 2 6" xfId="9020"/>
    <cellStyle name="Normal 3 2 2 7 2 2 2 2 6 2" xfId="21222"/>
    <cellStyle name="Normal 3 2 2 7 2 2 2 2 6 2 2" xfId="45519"/>
    <cellStyle name="Normal 3 2 2 7 2 2 2 2 6 3" xfId="33317"/>
    <cellStyle name="Normal 3 2 2 7 2 2 2 2 7" xfId="14874"/>
    <cellStyle name="Normal 3 2 2 7 2 2 2 2 7 2" xfId="39171"/>
    <cellStyle name="Normal 3 2 2 7 2 2 2 2 8" xfId="26862"/>
    <cellStyle name="Normal 3 2 2 7 2 2 2 2 9" xfId="51270"/>
    <cellStyle name="Normal 3 2 2 7 2 2 2 3" xfId="3090"/>
    <cellStyle name="Normal 3 2 2 7 2 2 2 3 2" xfId="5538"/>
    <cellStyle name="Normal 3 2 2 7 2 2 2 3 2 2" xfId="9028"/>
    <cellStyle name="Normal 3 2 2 7 2 2 2 3 2 2 2" xfId="21230"/>
    <cellStyle name="Normal 3 2 2 7 2 2 2 3 2 2 2 2" xfId="45527"/>
    <cellStyle name="Normal 3 2 2 7 2 2 2 3 2 2 3" xfId="33325"/>
    <cellStyle name="Normal 3 2 2 7 2 2 2 3 2 3" xfId="17740"/>
    <cellStyle name="Normal 3 2 2 7 2 2 2 3 2 3 2" xfId="42037"/>
    <cellStyle name="Normal 3 2 2 7 2 2 2 3 2 4" xfId="29835"/>
    <cellStyle name="Normal 3 2 2 7 2 2 2 3 3" xfId="7128"/>
    <cellStyle name="Normal 3 2 2 7 2 2 2 3 3 2" xfId="9029"/>
    <cellStyle name="Normal 3 2 2 7 2 2 2 3 3 2 2" xfId="21231"/>
    <cellStyle name="Normal 3 2 2 7 2 2 2 3 3 2 2 2" xfId="45528"/>
    <cellStyle name="Normal 3 2 2 7 2 2 2 3 3 2 3" xfId="33326"/>
    <cellStyle name="Normal 3 2 2 7 2 2 2 3 3 3" xfId="19330"/>
    <cellStyle name="Normal 3 2 2 7 2 2 2 3 3 3 2" xfId="43627"/>
    <cellStyle name="Normal 3 2 2 7 2 2 2 3 3 4" xfId="31425"/>
    <cellStyle name="Normal 3 2 2 7 2 2 2 3 4" xfId="9027"/>
    <cellStyle name="Normal 3 2 2 7 2 2 2 3 4 2" xfId="21229"/>
    <cellStyle name="Normal 3 2 2 7 2 2 2 3 4 2 2" xfId="45526"/>
    <cellStyle name="Normal 3 2 2 7 2 2 2 3 4 3" xfId="33324"/>
    <cellStyle name="Normal 3 2 2 7 2 2 2 3 5" xfId="15512"/>
    <cellStyle name="Normal 3 2 2 7 2 2 2 3 5 2" xfId="39809"/>
    <cellStyle name="Normal 3 2 2 7 2 2 2 3 6" xfId="27500"/>
    <cellStyle name="Normal 3 2 2 7 2 2 2 4" xfId="9019"/>
    <cellStyle name="Normal 3 2 2 7 2 2 2 4 2" xfId="21221"/>
    <cellStyle name="Normal 3 2 2 7 2 2 2 4 2 2" xfId="45518"/>
    <cellStyle name="Normal 3 2 2 7 2 2 2 4 3" xfId="33316"/>
    <cellStyle name="Normal 3 2 2 7 2 2 2 5" xfId="14340"/>
    <cellStyle name="Normal 3 2 2 7 2 2 2 5 2" xfId="26328"/>
    <cellStyle name="Normal 3 2 2 7 2 2 2 5 2 2" xfId="50625"/>
    <cellStyle name="Normal 3 2 2 7 2 2 2 5 3" xfId="38637"/>
    <cellStyle name="Normal 3 2 2 7 2 2 2 6" xfId="51640"/>
    <cellStyle name="Normal 3 2 2 7 2 2 2 7" xfId="52444"/>
    <cellStyle name="Normal 3 2 2 7 2 2 3" xfId="2322"/>
    <cellStyle name="Normal 3 2 2 7 2 2 3 10" xfId="52842"/>
    <cellStyle name="Normal 3 2 2 7 2 2 3 2" xfId="3488"/>
    <cellStyle name="Normal 3 2 2 7 2 2 3 2 2" xfId="5829"/>
    <cellStyle name="Normal 3 2 2 7 2 2 3 2 2 2" xfId="9032"/>
    <cellStyle name="Normal 3 2 2 7 2 2 3 2 2 2 2" xfId="21234"/>
    <cellStyle name="Normal 3 2 2 7 2 2 3 2 2 2 2 2" xfId="45531"/>
    <cellStyle name="Normal 3 2 2 7 2 2 3 2 2 2 3" xfId="33329"/>
    <cellStyle name="Normal 3 2 2 7 2 2 3 2 2 3" xfId="18031"/>
    <cellStyle name="Normal 3 2 2 7 2 2 3 2 2 3 2" xfId="42328"/>
    <cellStyle name="Normal 3 2 2 7 2 2 3 2 2 4" xfId="30126"/>
    <cellStyle name="Normal 3 2 2 7 2 2 3 2 3" xfId="7526"/>
    <cellStyle name="Normal 3 2 2 7 2 2 3 2 3 2" xfId="9033"/>
    <cellStyle name="Normal 3 2 2 7 2 2 3 2 3 2 2" xfId="21235"/>
    <cellStyle name="Normal 3 2 2 7 2 2 3 2 3 2 2 2" xfId="45532"/>
    <cellStyle name="Normal 3 2 2 7 2 2 3 2 3 2 3" xfId="33330"/>
    <cellStyle name="Normal 3 2 2 7 2 2 3 2 3 3" xfId="19728"/>
    <cellStyle name="Normal 3 2 2 7 2 2 3 2 3 3 2" xfId="44025"/>
    <cellStyle name="Normal 3 2 2 7 2 2 3 2 3 4" xfId="31823"/>
    <cellStyle name="Normal 3 2 2 7 2 2 3 2 4" xfId="9031"/>
    <cellStyle name="Normal 3 2 2 7 2 2 3 2 4 2" xfId="21233"/>
    <cellStyle name="Normal 3 2 2 7 2 2 3 2 4 2 2" xfId="45530"/>
    <cellStyle name="Normal 3 2 2 7 2 2 3 2 4 3" xfId="33328"/>
    <cellStyle name="Normal 3 2 2 7 2 2 3 2 5" xfId="15803"/>
    <cellStyle name="Normal 3 2 2 7 2 2 3 2 5 2" xfId="40100"/>
    <cellStyle name="Normal 3 2 2 7 2 2 3 2 6" xfId="27791"/>
    <cellStyle name="Normal 3 2 2 7 2 2 3 3" xfId="4020"/>
    <cellStyle name="Normal 3 2 2 7 2 2 3 3 2" xfId="9034"/>
    <cellStyle name="Normal 3 2 2 7 2 2 3 3 2 2" xfId="21236"/>
    <cellStyle name="Normal 3 2 2 7 2 2 3 3 2 2 2" xfId="45533"/>
    <cellStyle name="Normal 3 2 2 7 2 2 3 3 2 3" xfId="33331"/>
    <cellStyle name="Normal 3 2 2 7 2 2 3 3 3" xfId="16331"/>
    <cellStyle name="Normal 3 2 2 7 2 2 3 3 3 2" xfId="40628"/>
    <cellStyle name="Normal 3 2 2 7 2 2 3 3 4" xfId="28319"/>
    <cellStyle name="Normal 3 2 2 7 2 2 3 4" xfId="4660"/>
    <cellStyle name="Normal 3 2 2 7 2 2 3 4 2" xfId="9035"/>
    <cellStyle name="Normal 3 2 2 7 2 2 3 4 2 2" xfId="21237"/>
    <cellStyle name="Normal 3 2 2 7 2 2 3 4 2 2 2" xfId="45534"/>
    <cellStyle name="Normal 3 2 2 7 2 2 3 4 2 3" xfId="33332"/>
    <cellStyle name="Normal 3 2 2 7 2 2 3 4 3" xfId="16862"/>
    <cellStyle name="Normal 3 2 2 7 2 2 3 4 3 2" xfId="41159"/>
    <cellStyle name="Normal 3 2 2 7 2 2 3 4 4" xfId="28957"/>
    <cellStyle name="Normal 3 2 2 7 2 2 3 5" xfId="6357"/>
    <cellStyle name="Normal 3 2 2 7 2 2 3 5 2" xfId="9036"/>
    <cellStyle name="Normal 3 2 2 7 2 2 3 5 2 2" xfId="21238"/>
    <cellStyle name="Normal 3 2 2 7 2 2 3 5 2 2 2" xfId="45535"/>
    <cellStyle name="Normal 3 2 2 7 2 2 3 5 2 3" xfId="33333"/>
    <cellStyle name="Normal 3 2 2 7 2 2 3 5 3" xfId="18559"/>
    <cellStyle name="Normal 3 2 2 7 2 2 3 5 3 2" xfId="42856"/>
    <cellStyle name="Normal 3 2 2 7 2 2 3 5 4" xfId="30654"/>
    <cellStyle name="Normal 3 2 2 7 2 2 3 6" xfId="9030"/>
    <cellStyle name="Normal 3 2 2 7 2 2 3 6 2" xfId="21232"/>
    <cellStyle name="Normal 3 2 2 7 2 2 3 6 2 2" xfId="45529"/>
    <cellStyle name="Normal 3 2 2 7 2 2 3 6 3" xfId="33327"/>
    <cellStyle name="Normal 3 2 2 7 2 2 3 7" xfId="14634"/>
    <cellStyle name="Normal 3 2 2 7 2 2 3 7 2" xfId="38931"/>
    <cellStyle name="Normal 3 2 2 7 2 2 3 8" xfId="26622"/>
    <cellStyle name="Normal 3 2 2 7 2 2 3 9" xfId="51030"/>
    <cellStyle name="Normal 3 2 2 7 2 2 4" xfId="2850"/>
    <cellStyle name="Normal 3 2 2 7 2 2 4 2" xfId="5298"/>
    <cellStyle name="Normal 3 2 2 7 2 2 4 2 2" xfId="9038"/>
    <cellStyle name="Normal 3 2 2 7 2 2 4 2 2 2" xfId="21240"/>
    <cellStyle name="Normal 3 2 2 7 2 2 4 2 2 2 2" xfId="45537"/>
    <cellStyle name="Normal 3 2 2 7 2 2 4 2 2 3" xfId="33335"/>
    <cellStyle name="Normal 3 2 2 7 2 2 4 2 3" xfId="17500"/>
    <cellStyle name="Normal 3 2 2 7 2 2 4 2 3 2" xfId="41797"/>
    <cellStyle name="Normal 3 2 2 7 2 2 4 2 4" xfId="29595"/>
    <cellStyle name="Normal 3 2 2 7 2 2 4 3" xfId="6888"/>
    <cellStyle name="Normal 3 2 2 7 2 2 4 3 2" xfId="9039"/>
    <cellStyle name="Normal 3 2 2 7 2 2 4 3 2 2" xfId="21241"/>
    <cellStyle name="Normal 3 2 2 7 2 2 4 3 2 2 2" xfId="45538"/>
    <cellStyle name="Normal 3 2 2 7 2 2 4 3 2 3" xfId="33336"/>
    <cellStyle name="Normal 3 2 2 7 2 2 4 3 3" xfId="19090"/>
    <cellStyle name="Normal 3 2 2 7 2 2 4 3 3 2" xfId="43387"/>
    <cellStyle name="Normal 3 2 2 7 2 2 4 3 4" xfId="31185"/>
    <cellStyle name="Normal 3 2 2 7 2 2 4 4" xfId="9037"/>
    <cellStyle name="Normal 3 2 2 7 2 2 4 4 2" xfId="21239"/>
    <cellStyle name="Normal 3 2 2 7 2 2 4 4 2 2" xfId="45536"/>
    <cellStyle name="Normal 3 2 2 7 2 2 4 4 3" xfId="33334"/>
    <cellStyle name="Normal 3 2 2 7 2 2 4 5" xfId="15272"/>
    <cellStyle name="Normal 3 2 2 7 2 2 4 5 2" xfId="39569"/>
    <cellStyle name="Normal 3 2 2 7 2 2 4 6" xfId="27260"/>
    <cellStyle name="Normal 3 2 2 7 2 2 5" xfId="9018"/>
    <cellStyle name="Normal 3 2 2 7 2 2 5 2" xfId="21220"/>
    <cellStyle name="Normal 3 2 2 7 2 2 5 2 2" xfId="45517"/>
    <cellStyle name="Normal 3 2 2 7 2 2 5 3" xfId="33315"/>
    <cellStyle name="Normal 3 2 2 7 2 2 6" xfId="14100"/>
    <cellStyle name="Normal 3 2 2 7 2 2 6 2" xfId="26088"/>
    <cellStyle name="Normal 3 2 2 7 2 2 6 2 2" xfId="50385"/>
    <cellStyle name="Normal 3 2 2 7 2 2 6 3" xfId="38397"/>
    <cellStyle name="Normal 3 2 2 7 2 2 7" xfId="51477"/>
    <cellStyle name="Normal 3 2 2 7 2 2 8" xfId="52204"/>
    <cellStyle name="Normal 3 2 2 7 2 3" xfId="726"/>
    <cellStyle name="Normal 3 2 2 7 2 3 2" xfId="973"/>
    <cellStyle name="Normal 3 2 2 7 2 3 2 2" xfId="2466"/>
    <cellStyle name="Normal 3 2 2 7 2 3 2 2 10" xfId="52986"/>
    <cellStyle name="Normal 3 2 2 7 2 3 2 2 2" xfId="3632"/>
    <cellStyle name="Normal 3 2 2 7 2 3 2 2 2 2" xfId="5973"/>
    <cellStyle name="Normal 3 2 2 7 2 3 2 2 2 2 2" xfId="9044"/>
    <cellStyle name="Normal 3 2 2 7 2 3 2 2 2 2 2 2" xfId="21246"/>
    <cellStyle name="Normal 3 2 2 7 2 3 2 2 2 2 2 2 2" xfId="45543"/>
    <cellStyle name="Normal 3 2 2 7 2 3 2 2 2 2 2 3" xfId="33341"/>
    <cellStyle name="Normal 3 2 2 7 2 3 2 2 2 2 3" xfId="18175"/>
    <cellStyle name="Normal 3 2 2 7 2 3 2 2 2 2 3 2" xfId="42472"/>
    <cellStyle name="Normal 3 2 2 7 2 3 2 2 2 2 4" xfId="30270"/>
    <cellStyle name="Normal 3 2 2 7 2 3 2 2 2 3" xfId="7670"/>
    <cellStyle name="Normal 3 2 2 7 2 3 2 2 2 3 2" xfId="9045"/>
    <cellStyle name="Normal 3 2 2 7 2 3 2 2 2 3 2 2" xfId="21247"/>
    <cellStyle name="Normal 3 2 2 7 2 3 2 2 2 3 2 2 2" xfId="45544"/>
    <cellStyle name="Normal 3 2 2 7 2 3 2 2 2 3 2 3" xfId="33342"/>
    <cellStyle name="Normal 3 2 2 7 2 3 2 2 2 3 3" xfId="19872"/>
    <cellStyle name="Normal 3 2 2 7 2 3 2 2 2 3 3 2" xfId="44169"/>
    <cellStyle name="Normal 3 2 2 7 2 3 2 2 2 3 4" xfId="31967"/>
    <cellStyle name="Normal 3 2 2 7 2 3 2 2 2 4" xfId="9043"/>
    <cellStyle name="Normal 3 2 2 7 2 3 2 2 2 4 2" xfId="21245"/>
    <cellStyle name="Normal 3 2 2 7 2 3 2 2 2 4 2 2" xfId="45542"/>
    <cellStyle name="Normal 3 2 2 7 2 3 2 2 2 4 3" xfId="33340"/>
    <cellStyle name="Normal 3 2 2 7 2 3 2 2 2 5" xfId="15947"/>
    <cellStyle name="Normal 3 2 2 7 2 3 2 2 2 5 2" xfId="40244"/>
    <cellStyle name="Normal 3 2 2 7 2 3 2 2 2 6" xfId="27935"/>
    <cellStyle name="Normal 3 2 2 7 2 3 2 2 3" xfId="4164"/>
    <cellStyle name="Normal 3 2 2 7 2 3 2 2 3 2" xfId="9046"/>
    <cellStyle name="Normal 3 2 2 7 2 3 2 2 3 2 2" xfId="21248"/>
    <cellStyle name="Normal 3 2 2 7 2 3 2 2 3 2 2 2" xfId="45545"/>
    <cellStyle name="Normal 3 2 2 7 2 3 2 2 3 2 3" xfId="33343"/>
    <cellStyle name="Normal 3 2 2 7 2 3 2 2 3 3" xfId="16475"/>
    <cellStyle name="Normal 3 2 2 7 2 3 2 2 3 3 2" xfId="40772"/>
    <cellStyle name="Normal 3 2 2 7 2 3 2 2 3 4" xfId="28463"/>
    <cellStyle name="Normal 3 2 2 7 2 3 2 2 4" xfId="4804"/>
    <cellStyle name="Normal 3 2 2 7 2 3 2 2 4 2" xfId="9047"/>
    <cellStyle name="Normal 3 2 2 7 2 3 2 2 4 2 2" xfId="21249"/>
    <cellStyle name="Normal 3 2 2 7 2 3 2 2 4 2 2 2" xfId="45546"/>
    <cellStyle name="Normal 3 2 2 7 2 3 2 2 4 2 3" xfId="33344"/>
    <cellStyle name="Normal 3 2 2 7 2 3 2 2 4 3" xfId="17006"/>
    <cellStyle name="Normal 3 2 2 7 2 3 2 2 4 3 2" xfId="41303"/>
    <cellStyle name="Normal 3 2 2 7 2 3 2 2 4 4" xfId="29101"/>
    <cellStyle name="Normal 3 2 2 7 2 3 2 2 5" xfId="6501"/>
    <cellStyle name="Normal 3 2 2 7 2 3 2 2 5 2" xfId="9048"/>
    <cellStyle name="Normal 3 2 2 7 2 3 2 2 5 2 2" xfId="21250"/>
    <cellStyle name="Normal 3 2 2 7 2 3 2 2 5 2 2 2" xfId="45547"/>
    <cellStyle name="Normal 3 2 2 7 2 3 2 2 5 2 3" xfId="33345"/>
    <cellStyle name="Normal 3 2 2 7 2 3 2 2 5 3" xfId="18703"/>
    <cellStyle name="Normal 3 2 2 7 2 3 2 2 5 3 2" xfId="43000"/>
    <cellStyle name="Normal 3 2 2 7 2 3 2 2 5 4" xfId="30798"/>
    <cellStyle name="Normal 3 2 2 7 2 3 2 2 6" xfId="9042"/>
    <cellStyle name="Normal 3 2 2 7 2 3 2 2 6 2" xfId="21244"/>
    <cellStyle name="Normal 3 2 2 7 2 3 2 2 6 2 2" xfId="45541"/>
    <cellStyle name="Normal 3 2 2 7 2 3 2 2 6 3" xfId="33339"/>
    <cellStyle name="Normal 3 2 2 7 2 3 2 2 7" xfId="14778"/>
    <cellStyle name="Normal 3 2 2 7 2 3 2 2 7 2" xfId="39075"/>
    <cellStyle name="Normal 3 2 2 7 2 3 2 2 8" xfId="26766"/>
    <cellStyle name="Normal 3 2 2 7 2 3 2 2 9" xfId="51174"/>
    <cellStyle name="Normal 3 2 2 7 2 3 2 3" xfId="2994"/>
    <cellStyle name="Normal 3 2 2 7 2 3 2 3 2" xfId="5442"/>
    <cellStyle name="Normal 3 2 2 7 2 3 2 3 2 2" xfId="9050"/>
    <cellStyle name="Normal 3 2 2 7 2 3 2 3 2 2 2" xfId="21252"/>
    <cellStyle name="Normal 3 2 2 7 2 3 2 3 2 2 2 2" xfId="45549"/>
    <cellStyle name="Normal 3 2 2 7 2 3 2 3 2 2 3" xfId="33347"/>
    <cellStyle name="Normal 3 2 2 7 2 3 2 3 2 3" xfId="17644"/>
    <cellStyle name="Normal 3 2 2 7 2 3 2 3 2 3 2" xfId="41941"/>
    <cellStyle name="Normal 3 2 2 7 2 3 2 3 2 4" xfId="29739"/>
    <cellStyle name="Normal 3 2 2 7 2 3 2 3 3" xfId="7032"/>
    <cellStyle name="Normal 3 2 2 7 2 3 2 3 3 2" xfId="9051"/>
    <cellStyle name="Normal 3 2 2 7 2 3 2 3 3 2 2" xfId="21253"/>
    <cellStyle name="Normal 3 2 2 7 2 3 2 3 3 2 2 2" xfId="45550"/>
    <cellStyle name="Normal 3 2 2 7 2 3 2 3 3 2 3" xfId="33348"/>
    <cellStyle name="Normal 3 2 2 7 2 3 2 3 3 3" xfId="19234"/>
    <cellStyle name="Normal 3 2 2 7 2 3 2 3 3 3 2" xfId="43531"/>
    <cellStyle name="Normal 3 2 2 7 2 3 2 3 3 4" xfId="31329"/>
    <cellStyle name="Normal 3 2 2 7 2 3 2 3 4" xfId="9049"/>
    <cellStyle name="Normal 3 2 2 7 2 3 2 3 4 2" xfId="21251"/>
    <cellStyle name="Normal 3 2 2 7 2 3 2 3 4 2 2" xfId="45548"/>
    <cellStyle name="Normal 3 2 2 7 2 3 2 3 4 3" xfId="33346"/>
    <cellStyle name="Normal 3 2 2 7 2 3 2 3 5" xfId="15416"/>
    <cellStyle name="Normal 3 2 2 7 2 3 2 3 5 2" xfId="39713"/>
    <cellStyle name="Normal 3 2 2 7 2 3 2 3 6" xfId="27404"/>
    <cellStyle name="Normal 3 2 2 7 2 3 2 4" xfId="9041"/>
    <cellStyle name="Normal 3 2 2 7 2 3 2 4 2" xfId="21243"/>
    <cellStyle name="Normal 3 2 2 7 2 3 2 4 2 2" xfId="45540"/>
    <cellStyle name="Normal 3 2 2 7 2 3 2 4 3" xfId="33338"/>
    <cellStyle name="Normal 3 2 2 7 2 3 2 5" xfId="14244"/>
    <cellStyle name="Normal 3 2 2 7 2 3 2 5 2" xfId="26232"/>
    <cellStyle name="Normal 3 2 2 7 2 3 2 5 2 2" xfId="50529"/>
    <cellStyle name="Normal 3 2 2 7 2 3 2 5 3" xfId="38541"/>
    <cellStyle name="Normal 3 2 2 7 2 3 2 6" xfId="51456"/>
    <cellStyle name="Normal 3 2 2 7 2 3 2 7" xfId="52348"/>
    <cellStyle name="Normal 3 2 2 7 2 3 3" xfId="2226"/>
    <cellStyle name="Normal 3 2 2 7 2 3 3 10" xfId="52746"/>
    <cellStyle name="Normal 3 2 2 7 2 3 3 2" xfId="3392"/>
    <cellStyle name="Normal 3 2 2 7 2 3 3 2 2" xfId="5733"/>
    <cellStyle name="Normal 3 2 2 7 2 3 3 2 2 2" xfId="9054"/>
    <cellStyle name="Normal 3 2 2 7 2 3 3 2 2 2 2" xfId="21256"/>
    <cellStyle name="Normal 3 2 2 7 2 3 3 2 2 2 2 2" xfId="45553"/>
    <cellStyle name="Normal 3 2 2 7 2 3 3 2 2 2 3" xfId="33351"/>
    <cellStyle name="Normal 3 2 2 7 2 3 3 2 2 3" xfId="17935"/>
    <cellStyle name="Normal 3 2 2 7 2 3 3 2 2 3 2" xfId="42232"/>
    <cellStyle name="Normal 3 2 2 7 2 3 3 2 2 4" xfId="30030"/>
    <cellStyle name="Normal 3 2 2 7 2 3 3 2 3" xfId="7430"/>
    <cellStyle name="Normal 3 2 2 7 2 3 3 2 3 2" xfId="9055"/>
    <cellStyle name="Normal 3 2 2 7 2 3 3 2 3 2 2" xfId="21257"/>
    <cellStyle name="Normal 3 2 2 7 2 3 3 2 3 2 2 2" xfId="45554"/>
    <cellStyle name="Normal 3 2 2 7 2 3 3 2 3 2 3" xfId="33352"/>
    <cellStyle name="Normal 3 2 2 7 2 3 3 2 3 3" xfId="19632"/>
    <cellStyle name="Normal 3 2 2 7 2 3 3 2 3 3 2" xfId="43929"/>
    <cellStyle name="Normal 3 2 2 7 2 3 3 2 3 4" xfId="31727"/>
    <cellStyle name="Normal 3 2 2 7 2 3 3 2 4" xfId="9053"/>
    <cellStyle name="Normal 3 2 2 7 2 3 3 2 4 2" xfId="21255"/>
    <cellStyle name="Normal 3 2 2 7 2 3 3 2 4 2 2" xfId="45552"/>
    <cellStyle name="Normal 3 2 2 7 2 3 3 2 4 3" xfId="33350"/>
    <cellStyle name="Normal 3 2 2 7 2 3 3 2 5" xfId="15707"/>
    <cellStyle name="Normal 3 2 2 7 2 3 3 2 5 2" xfId="40004"/>
    <cellStyle name="Normal 3 2 2 7 2 3 3 2 6" xfId="27695"/>
    <cellStyle name="Normal 3 2 2 7 2 3 3 3" xfId="3924"/>
    <cellStyle name="Normal 3 2 2 7 2 3 3 3 2" xfId="9056"/>
    <cellStyle name="Normal 3 2 2 7 2 3 3 3 2 2" xfId="21258"/>
    <cellStyle name="Normal 3 2 2 7 2 3 3 3 2 2 2" xfId="45555"/>
    <cellStyle name="Normal 3 2 2 7 2 3 3 3 2 3" xfId="33353"/>
    <cellStyle name="Normal 3 2 2 7 2 3 3 3 3" xfId="16235"/>
    <cellStyle name="Normal 3 2 2 7 2 3 3 3 3 2" xfId="40532"/>
    <cellStyle name="Normal 3 2 2 7 2 3 3 3 4" xfId="28223"/>
    <cellStyle name="Normal 3 2 2 7 2 3 3 4" xfId="4564"/>
    <cellStyle name="Normal 3 2 2 7 2 3 3 4 2" xfId="9057"/>
    <cellStyle name="Normal 3 2 2 7 2 3 3 4 2 2" xfId="21259"/>
    <cellStyle name="Normal 3 2 2 7 2 3 3 4 2 2 2" xfId="45556"/>
    <cellStyle name="Normal 3 2 2 7 2 3 3 4 2 3" xfId="33354"/>
    <cellStyle name="Normal 3 2 2 7 2 3 3 4 3" xfId="16766"/>
    <cellStyle name="Normal 3 2 2 7 2 3 3 4 3 2" xfId="41063"/>
    <cellStyle name="Normal 3 2 2 7 2 3 3 4 4" xfId="28861"/>
    <cellStyle name="Normal 3 2 2 7 2 3 3 5" xfId="6261"/>
    <cellStyle name="Normal 3 2 2 7 2 3 3 5 2" xfId="9058"/>
    <cellStyle name="Normal 3 2 2 7 2 3 3 5 2 2" xfId="21260"/>
    <cellStyle name="Normal 3 2 2 7 2 3 3 5 2 2 2" xfId="45557"/>
    <cellStyle name="Normal 3 2 2 7 2 3 3 5 2 3" xfId="33355"/>
    <cellStyle name="Normal 3 2 2 7 2 3 3 5 3" xfId="18463"/>
    <cellStyle name="Normal 3 2 2 7 2 3 3 5 3 2" xfId="42760"/>
    <cellStyle name="Normal 3 2 2 7 2 3 3 5 4" xfId="30558"/>
    <cellStyle name="Normal 3 2 2 7 2 3 3 6" xfId="9052"/>
    <cellStyle name="Normal 3 2 2 7 2 3 3 6 2" xfId="21254"/>
    <cellStyle name="Normal 3 2 2 7 2 3 3 6 2 2" xfId="45551"/>
    <cellStyle name="Normal 3 2 2 7 2 3 3 6 3" xfId="33349"/>
    <cellStyle name="Normal 3 2 2 7 2 3 3 7" xfId="14538"/>
    <cellStyle name="Normal 3 2 2 7 2 3 3 7 2" xfId="38835"/>
    <cellStyle name="Normal 3 2 2 7 2 3 3 8" xfId="26526"/>
    <cellStyle name="Normal 3 2 2 7 2 3 3 9" xfId="50934"/>
    <cellStyle name="Normal 3 2 2 7 2 3 4" xfId="2754"/>
    <cellStyle name="Normal 3 2 2 7 2 3 4 2" xfId="5202"/>
    <cellStyle name="Normal 3 2 2 7 2 3 4 2 2" xfId="9060"/>
    <cellStyle name="Normal 3 2 2 7 2 3 4 2 2 2" xfId="21262"/>
    <cellStyle name="Normal 3 2 2 7 2 3 4 2 2 2 2" xfId="45559"/>
    <cellStyle name="Normal 3 2 2 7 2 3 4 2 2 3" xfId="33357"/>
    <cellStyle name="Normal 3 2 2 7 2 3 4 2 3" xfId="17404"/>
    <cellStyle name="Normal 3 2 2 7 2 3 4 2 3 2" xfId="41701"/>
    <cellStyle name="Normal 3 2 2 7 2 3 4 2 4" xfId="29499"/>
    <cellStyle name="Normal 3 2 2 7 2 3 4 3" xfId="6792"/>
    <cellStyle name="Normal 3 2 2 7 2 3 4 3 2" xfId="9061"/>
    <cellStyle name="Normal 3 2 2 7 2 3 4 3 2 2" xfId="21263"/>
    <cellStyle name="Normal 3 2 2 7 2 3 4 3 2 2 2" xfId="45560"/>
    <cellStyle name="Normal 3 2 2 7 2 3 4 3 2 3" xfId="33358"/>
    <cellStyle name="Normal 3 2 2 7 2 3 4 3 3" xfId="18994"/>
    <cellStyle name="Normal 3 2 2 7 2 3 4 3 3 2" xfId="43291"/>
    <cellStyle name="Normal 3 2 2 7 2 3 4 3 4" xfId="31089"/>
    <cellStyle name="Normal 3 2 2 7 2 3 4 4" xfId="9059"/>
    <cellStyle name="Normal 3 2 2 7 2 3 4 4 2" xfId="21261"/>
    <cellStyle name="Normal 3 2 2 7 2 3 4 4 2 2" xfId="45558"/>
    <cellStyle name="Normal 3 2 2 7 2 3 4 4 3" xfId="33356"/>
    <cellStyle name="Normal 3 2 2 7 2 3 4 5" xfId="15176"/>
    <cellStyle name="Normal 3 2 2 7 2 3 4 5 2" xfId="39473"/>
    <cellStyle name="Normal 3 2 2 7 2 3 4 6" xfId="27164"/>
    <cellStyle name="Normal 3 2 2 7 2 3 5" xfId="9040"/>
    <cellStyle name="Normal 3 2 2 7 2 3 5 2" xfId="21242"/>
    <cellStyle name="Normal 3 2 2 7 2 3 5 2 2" xfId="45539"/>
    <cellStyle name="Normal 3 2 2 7 2 3 5 3" xfId="33337"/>
    <cellStyle name="Normal 3 2 2 7 2 3 6" xfId="14004"/>
    <cellStyle name="Normal 3 2 2 7 2 3 6 2" xfId="25992"/>
    <cellStyle name="Normal 3 2 2 7 2 3 6 2 2" xfId="50289"/>
    <cellStyle name="Normal 3 2 2 7 2 3 6 3" xfId="38301"/>
    <cellStyle name="Normal 3 2 2 7 2 3 7" xfId="51741"/>
    <cellStyle name="Normal 3 2 2 7 2 3 8" xfId="52108"/>
    <cellStyle name="Normal 3 2 2 7 2 4" xfId="901"/>
    <cellStyle name="Normal 3 2 2 7 2 4 2" xfId="2394"/>
    <cellStyle name="Normal 3 2 2 7 2 4 2 10" xfId="52914"/>
    <cellStyle name="Normal 3 2 2 7 2 4 2 2" xfId="3560"/>
    <cellStyle name="Normal 3 2 2 7 2 4 2 2 2" xfId="5901"/>
    <cellStyle name="Normal 3 2 2 7 2 4 2 2 2 2" xfId="9065"/>
    <cellStyle name="Normal 3 2 2 7 2 4 2 2 2 2 2" xfId="21267"/>
    <cellStyle name="Normal 3 2 2 7 2 4 2 2 2 2 2 2" xfId="45564"/>
    <cellStyle name="Normal 3 2 2 7 2 4 2 2 2 2 3" xfId="33362"/>
    <cellStyle name="Normal 3 2 2 7 2 4 2 2 2 3" xfId="18103"/>
    <cellStyle name="Normal 3 2 2 7 2 4 2 2 2 3 2" xfId="42400"/>
    <cellStyle name="Normal 3 2 2 7 2 4 2 2 2 4" xfId="30198"/>
    <cellStyle name="Normal 3 2 2 7 2 4 2 2 3" xfId="7598"/>
    <cellStyle name="Normal 3 2 2 7 2 4 2 2 3 2" xfId="9066"/>
    <cellStyle name="Normal 3 2 2 7 2 4 2 2 3 2 2" xfId="21268"/>
    <cellStyle name="Normal 3 2 2 7 2 4 2 2 3 2 2 2" xfId="45565"/>
    <cellStyle name="Normal 3 2 2 7 2 4 2 2 3 2 3" xfId="33363"/>
    <cellStyle name="Normal 3 2 2 7 2 4 2 2 3 3" xfId="19800"/>
    <cellStyle name="Normal 3 2 2 7 2 4 2 2 3 3 2" xfId="44097"/>
    <cellStyle name="Normal 3 2 2 7 2 4 2 2 3 4" xfId="31895"/>
    <cellStyle name="Normal 3 2 2 7 2 4 2 2 4" xfId="9064"/>
    <cellStyle name="Normal 3 2 2 7 2 4 2 2 4 2" xfId="21266"/>
    <cellStyle name="Normal 3 2 2 7 2 4 2 2 4 2 2" xfId="45563"/>
    <cellStyle name="Normal 3 2 2 7 2 4 2 2 4 3" xfId="33361"/>
    <cellStyle name="Normal 3 2 2 7 2 4 2 2 5" xfId="15875"/>
    <cellStyle name="Normal 3 2 2 7 2 4 2 2 5 2" xfId="40172"/>
    <cellStyle name="Normal 3 2 2 7 2 4 2 2 6" xfId="27863"/>
    <cellStyle name="Normal 3 2 2 7 2 4 2 3" xfId="4092"/>
    <cellStyle name="Normal 3 2 2 7 2 4 2 3 2" xfId="9067"/>
    <cellStyle name="Normal 3 2 2 7 2 4 2 3 2 2" xfId="21269"/>
    <cellStyle name="Normal 3 2 2 7 2 4 2 3 2 2 2" xfId="45566"/>
    <cellStyle name="Normal 3 2 2 7 2 4 2 3 2 3" xfId="33364"/>
    <cellStyle name="Normal 3 2 2 7 2 4 2 3 3" xfId="16403"/>
    <cellStyle name="Normal 3 2 2 7 2 4 2 3 3 2" xfId="40700"/>
    <cellStyle name="Normal 3 2 2 7 2 4 2 3 4" xfId="28391"/>
    <cellStyle name="Normal 3 2 2 7 2 4 2 4" xfId="4732"/>
    <cellStyle name="Normal 3 2 2 7 2 4 2 4 2" xfId="9068"/>
    <cellStyle name="Normal 3 2 2 7 2 4 2 4 2 2" xfId="21270"/>
    <cellStyle name="Normal 3 2 2 7 2 4 2 4 2 2 2" xfId="45567"/>
    <cellStyle name="Normal 3 2 2 7 2 4 2 4 2 3" xfId="33365"/>
    <cellStyle name="Normal 3 2 2 7 2 4 2 4 3" xfId="16934"/>
    <cellStyle name="Normal 3 2 2 7 2 4 2 4 3 2" xfId="41231"/>
    <cellStyle name="Normal 3 2 2 7 2 4 2 4 4" xfId="29029"/>
    <cellStyle name="Normal 3 2 2 7 2 4 2 5" xfId="6429"/>
    <cellStyle name="Normal 3 2 2 7 2 4 2 5 2" xfId="9069"/>
    <cellStyle name="Normal 3 2 2 7 2 4 2 5 2 2" xfId="21271"/>
    <cellStyle name="Normal 3 2 2 7 2 4 2 5 2 2 2" xfId="45568"/>
    <cellStyle name="Normal 3 2 2 7 2 4 2 5 2 3" xfId="33366"/>
    <cellStyle name="Normal 3 2 2 7 2 4 2 5 3" xfId="18631"/>
    <cellStyle name="Normal 3 2 2 7 2 4 2 5 3 2" xfId="42928"/>
    <cellStyle name="Normal 3 2 2 7 2 4 2 5 4" xfId="30726"/>
    <cellStyle name="Normal 3 2 2 7 2 4 2 6" xfId="9063"/>
    <cellStyle name="Normal 3 2 2 7 2 4 2 6 2" xfId="21265"/>
    <cellStyle name="Normal 3 2 2 7 2 4 2 6 2 2" xfId="45562"/>
    <cellStyle name="Normal 3 2 2 7 2 4 2 6 3" xfId="33360"/>
    <cellStyle name="Normal 3 2 2 7 2 4 2 7" xfId="14706"/>
    <cellStyle name="Normal 3 2 2 7 2 4 2 7 2" xfId="39003"/>
    <cellStyle name="Normal 3 2 2 7 2 4 2 8" xfId="26694"/>
    <cellStyle name="Normal 3 2 2 7 2 4 2 9" xfId="51102"/>
    <cellStyle name="Normal 3 2 2 7 2 4 3" xfId="2922"/>
    <cellStyle name="Normal 3 2 2 7 2 4 3 2" xfId="5370"/>
    <cellStyle name="Normal 3 2 2 7 2 4 3 2 2" xfId="9071"/>
    <cellStyle name="Normal 3 2 2 7 2 4 3 2 2 2" xfId="21273"/>
    <cellStyle name="Normal 3 2 2 7 2 4 3 2 2 2 2" xfId="45570"/>
    <cellStyle name="Normal 3 2 2 7 2 4 3 2 2 3" xfId="33368"/>
    <cellStyle name="Normal 3 2 2 7 2 4 3 2 3" xfId="17572"/>
    <cellStyle name="Normal 3 2 2 7 2 4 3 2 3 2" xfId="41869"/>
    <cellStyle name="Normal 3 2 2 7 2 4 3 2 4" xfId="29667"/>
    <cellStyle name="Normal 3 2 2 7 2 4 3 3" xfId="6960"/>
    <cellStyle name="Normal 3 2 2 7 2 4 3 3 2" xfId="9072"/>
    <cellStyle name="Normal 3 2 2 7 2 4 3 3 2 2" xfId="21274"/>
    <cellStyle name="Normal 3 2 2 7 2 4 3 3 2 2 2" xfId="45571"/>
    <cellStyle name="Normal 3 2 2 7 2 4 3 3 2 3" xfId="33369"/>
    <cellStyle name="Normal 3 2 2 7 2 4 3 3 3" xfId="19162"/>
    <cellStyle name="Normal 3 2 2 7 2 4 3 3 3 2" xfId="43459"/>
    <cellStyle name="Normal 3 2 2 7 2 4 3 3 4" xfId="31257"/>
    <cellStyle name="Normal 3 2 2 7 2 4 3 4" xfId="9070"/>
    <cellStyle name="Normal 3 2 2 7 2 4 3 4 2" xfId="21272"/>
    <cellStyle name="Normal 3 2 2 7 2 4 3 4 2 2" xfId="45569"/>
    <cellStyle name="Normal 3 2 2 7 2 4 3 4 3" xfId="33367"/>
    <cellStyle name="Normal 3 2 2 7 2 4 3 5" xfId="15344"/>
    <cellStyle name="Normal 3 2 2 7 2 4 3 5 2" xfId="39641"/>
    <cellStyle name="Normal 3 2 2 7 2 4 3 6" xfId="27332"/>
    <cellStyle name="Normal 3 2 2 7 2 4 4" xfId="9062"/>
    <cellStyle name="Normal 3 2 2 7 2 4 4 2" xfId="21264"/>
    <cellStyle name="Normal 3 2 2 7 2 4 4 2 2" xfId="45561"/>
    <cellStyle name="Normal 3 2 2 7 2 4 4 3" xfId="33359"/>
    <cellStyle name="Normal 3 2 2 7 2 4 5" xfId="14172"/>
    <cellStyle name="Normal 3 2 2 7 2 4 5 2" xfId="26160"/>
    <cellStyle name="Normal 3 2 2 7 2 4 5 2 2" xfId="50457"/>
    <cellStyle name="Normal 3 2 2 7 2 4 5 3" xfId="38469"/>
    <cellStyle name="Normal 3 2 2 7 2 4 6" xfId="51769"/>
    <cellStyle name="Normal 3 2 2 7 2 4 7" xfId="52276"/>
    <cellStyle name="Normal 3 2 2 7 2 5" xfId="2130"/>
    <cellStyle name="Normal 3 2 2 7 2 5 10" xfId="52650"/>
    <cellStyle name="Normal 3 2 2 7 2 5 2" xfId="3296"/>
    <cellStyle name="Normal 3 2 2 7 2 5 2 2" xfId="5637"/>
    <cellStyle name="Normal 3 2 2 7 2 5 2 2 2" xfId="9075"/>
    <cellStyle name="Normal 3 2 2 7 2 5 2 2 2 2" xfId="21277"/>
    <cellStyle name="Normal 3 2 2 7 2 5 2 2 2 2 2" xfId="45574"/>
    <cellStyle name="Normal 3 2 2 7 2 5 2 2 2 3" xfId="33372"/>
    <cellStyle name="Normal 3 2 2 7 2 5 2 2 3" xfId="17839"/>
    <cellStyle name="Normal 3 2 2 7 2 5 2 2 3 2" xfId="42136"/>
    <cellStyle name="Normal 3 2 2 7 2 5 2 2 4" xfId="29934"/>
    <cellStyle name="Normal 3 2 2 7 2 5 2 3" xfId="7334"/>
    <cellStyle name="Normal 3 2 2 7 2 5 2 3 2" xfId="9076"/>
    <cellStyle name="Normal 3 2 2 7 2 5 2 3 2 2" xfId="21278"/>
    <cellStyle name="Normal 3 2 2 7 2 5 2 3 2 2 2" xfId="45575"/>
    <cellStyle name="Normal 3 2 2 7 2 5 2 3 2 3" xfId="33373"/>
    <cellStyle name="Normal 3 2 2 7 2 5 2 3 3" xfId="19536"/>
    <cellStyle name="Normal 3 2 2 7 2 5 2 3 3 2" xfId="43833"/>
    <cellStyle name="Normal 3 2 2 7 2 5 2 3 4" xfId="31631"/>
    <cellStyle name="Normal 3 2 2 7 2 5 2 4" xfId="9074"/>
    <cellStyle name="Normal 3 2 2 7 2 5 2 4 2" xfId="21276"/>
    <cellStyle name="Normal 3 2 2 7 2 5 2 4 2 2" xfId="45573"/>
    <cellStyle name="Normal 3 2 2 7 2 5 2 4 3" xfId="33371"/>
    <cellStyle name="Normal 3 2 2 7 2 5 2 5" xfId="15611"/>
    <cellStyle name="Normal 3 2 2 7 2 5 2 5 2" xfId="39908"/>
    <cellStyle name="Normal 3 2 2 7 2 5 2 6" xfId="27599"/>
    <cellStyle name="Normal 3 2 2 7 2 5 3" xfId="3828"/>
    <cellStyle name="Normal 3 2 2 7 2 5 3 2" xfId="9077"/>
    <cellStyle name="Normal 3 2 2 7 2 5 3 2 2" xfId="21279"/>
    <cellStyle name="Normal 3 2 2 7 2 5 3 2 2 2" xfId="45576"/>
    <cellStyle name="Normal 3 2 2 7 2 5 3 2 3" xfId="33374"/>
    <cellStyle name="Normal 3 2 2 7 2 5 3 3" xfId="16139"/>
    <cellStyle name="Normal 3 2 2 7 2 5 3 3 2" xfId="40436"/>
    <cellStyle name="Normal 3 2 2 7 2 5 3 4" xfId="28127"/>
    <cellStyle name="Normal 3 2 2 7 2 5 4" xfId="4468"/>
    <cellStyle name="Normal 3 2 2 7 2 5 4 2" xfId="9078"/>
    <cellStyle name="Normal 3 2 2 7 2 5 4 2 2" xfId="21280"/>
    <cellStyle name="Normal 3 2 2 7 2 5 4 2 2 2" xfId="45577"/>
    <cellStyle name="Normal 3 2 2 7 2 5 4 2 3" xfId="33375"/>
    <cellStyle name="Normal 3 2 2 7 2 5 4 3" xfId="16670"/>
    <cellStyle name="Normal 3 2 2 7 2 5 4 3 2" xfId="40967"/>
    <cellStyle name="Normal 3 2 2 7 2 5 4 4" xfId="28765"/>
    <cellStyle name="Normal 3 2 2 7 2 5 5" xfId="6165"/>
    <cellStyle name="Normal 3 2 2 7 2 5 5 2" xfId="9079"/>
    <cellStyle name="Normal 3 2 2 7 2 5 5 2 2" xfId="21281"/>
    <cellStyle name="Normal 3 2 2 7 2 5 5 2 2 2" xfId="45578"/>
    <cellStyle name="Normal 3 2 2 7 2 5 5 2 3" xfId="33376"/>
    <cellStyle name="Normal 3 2 2 7 2 5 5 3" xfId="18367"/>
    <cellStyle name="Normal 3 2 2 7 2 5 5 3 2" xfId="42664"/>
    <cellStyle name="Normal 3 2 2 7 2 5 5 4" xfId="30462"/>
    <cellStyle name="Normal 3 2 2 7 2 5 6" xfId="9073"/>
    <cellStyle name="Normal 3 2 2 7 2 5 6 2" xfId="21275"/>
    <cellStyle name="Normal 3 2 2 7 2 5 6 2 2" xfId="45572"/>
    <cellStyle name="Normal 3 2 2 7 2 5 6 3" xfId="33370"/>
    <cellStyle name="Normal 3 2 2 7 2 5 7" xfId="14442"/>
    <cellStyle name="Normal 3 2 2 7 2 5 7 2" xfId="38739"/>
    <cellStyle name="Normal 3 2 2 7 2 5 8" xfId="26430"/>
    <cellStyle name="Normal 3 2 2 7 2 5 9" xfId="50838"/>
    <cellStyle name="Normal 3 2 2 7 2 6" xfId="2658"/>
    <cellStyle name="Normal 3 2 2 7 2 6 2" xfId="5106"/>
    <cellStyle name="Normal 3 2 2 7 2 6 2 2" xfId="9081"/>
    <cellStyle name="Normal 3 2 2 7 2 6 2 2 2" xfId="21283"/>
    <cellStyle name="Normal 3 2 2 7 2 6 2 2 2 2" xfId="45580"/>
    <cellStyle name="Normal 3 2 2 7 2 6 2 2 3" xfId="33378"/>
    <cellStyle name="Normal 3 2 2 7 2 6 2 3" xfId="17308"/>
    <cellStyle name="Normal 3 2 2 7 2 6 2 3 2" xfId="41605"/>
    <cellStyle name="Normal 3 2 2 7 2 6 2 4" xfId="29403"/>
    <cellStyle name="Normal 3 2 2 7 2 6 3" xfId="6696"/>
    <cellStyle name="Normal 3 2 2 7 2 6 3 2" xfId="9082"/>
    <cellStyle name="Normal 3 2 2 7 2 6 3 2 2" xfId="21284"/>
    <cellStyle name="Normal 3 2 2 7 2 6 3 2 2 2" xfId="45581"/>
    <cellStyle name="Normal 3 2 2 7 2 6 3 2 3" xfId="33379"/>
    <cellStyle name="Normal 3 2 2 7 2 6 3 3" xfId="18898"/>
    <cellStyle name="Normal 3 2 2 7 2 6 3 3 2" xfId="43195"/>
    <cellStyle name="Normal 3 2 2 7 2 6 3 4" xfId="30993"/>
    <cellStyle name="Normal 3 2 2 7 2 6 4" xfId="9080"/>
    <cellStyle name="Normal 3 2 2 7 2 6 4 2" xfId="21282"/>
    <cellStyle name="Normal 3 2 2 7 2 6 4 2 2" xfId="45579"/>
    <cellStyle name="Normal 3 2 2 7 2 6 4 3" xfId="33377"/>
    <cellStyle name="Normal 3 2 2 7 2 6 5" xfId="15080"/>
    <cellStyle name="Normal 3 2 2 7 2 6 5 2" xfId="39377"/>
    <cellStyle name="Normal 3 2 2 7 2 6 6" xfId="27068"/>
    <cellStyle name="Normal 3 2 2 7 2 7" xfId="9017"/>
    <cellStyle name="Normal 3 2 2 7 2 7 2" xfId="21219"/>
    <cellStyle name="Normal 3 2 2 7 2 7 2 2" xfId="45516"/>
    <cellStyle name="Normal 3 2 2 7 2 7 3" xfId="33314"/>
    <cellStyle name="Normal 3 2 2 7 2 8" xfId="13908"/>
    <cellStyle name="Normal 3 2 2 7 2 8 2" xfId="25896"/>
    <cellStyle name="Normal 3 2 2 7 2 8 2 2" xfId="50193"/>
    <cellStyle name="Normal 3 2 2 7 2 8 3" xfId="38205"/>
    <cellStyle name="Normal 3 2 2 7 2 9" xfId="51537"/>
    <cellStyle name="Normal 3 2 2 7 3" xfId="776"/>
    <cellStyle name="Normal 3 2 2 7 3 2" xfId="1021"/>
    <cellStyle name="Normal 3 2 2 7 3 2 2" xfId="2514"/>
    <cellStyle name="Normal 3 2 2 7 3 2 2 10" xfId="53034"/>
    <cellStyle name="Normal 3 2 2 7 3 2 2 2" xfId="3680"/>
    <cellStyle name="Normal 3 2 2 7 3 2 2 2 2" xfId="6021"/>
    <cellStyle name="Normal 3 2 2 7 3 2 2 2 2 2" xfId="9087"/>
    <cellStyle name="Normal 3 2 2 7 3 2 2 2 2 2 2" xfId="21289"/>
    <cellStyle name="Normal 3 2 2 7 3 2 2 2 2 2 2 2" xfId="45586"/>
    <cellStyle name="Normal 3 2 2 7 3 2 2 2 2 2 3" xfId="33384"/>
    <cellStyle name="Normal 3 2 2 7 3 2 2 2 2 3" xfId="18223"/>
    <cellStyle name="Normal 3 2 2 7 3 2 2 2 2 3 2" xfId="42520"/>
    <cellStyle name="Normal 3 2 2 7 3 2 2 2 2 4" xfId="30318"/>
    <cellStyle name="Normal 3 2 2 7 3 2 2 2 3" xfId="7718"/>
    <cellStyle name="Normal 3 2 2 7 3 2 2 2 3 2" xfId="9088"/>
    <cellStyle name="Normal 3 2 2 7 3 2 2 2 3 2 2" xfId="21290"/>
    <cellStyle name="Normal 3 2 2 7 3 2 2 2 3 2 2 2" xfId="45587"/>
    <cellStyle name="Normal 3 2 2 7 3 2 2 2 3 2 3" xfId="33385"/>
    <cellStyle name="Normal 3 2 2 7 3 2 2 2 3 3" xfId="19920"/>
    <cellStyle name="Normal 3 2 2 7 3 2 2 2 3 3 2" xfId="44217"/>
    <cellStyle name="Normal 3 2 2 7 3 2 2 2 3 4" xfId="32015"/>
    <cellStyle name="Normal 3 2 2 7 3 2 2 2 4" xfId="9086"/>
    <cellStyle name="Normal 3 2 2 7 3 2 2 2 4 2" xfId="21288"/>
    <cellStyle name="Normal 3 2 2 7 3 2 2 2 4 2 2" xfId="45585"/>
    <cellStyle name="Normal 3 2 2 7 3 2 2 2 4 3" xfId="33383"/>
    <cellStyle name="Normal 3 2 2 7 3 2 2 2 5" xfId="15995"/>
    <cellStyle name="Normal 3 2 2 7 3 2 2 2 5 2" xfId="40292"/>
    <cellStyle name="Normal 3 2 2 7 3 2 2 2 6" xfId="27983"/>
    <cellStyle name="Normal 3 2 2 7 3 2 2 3" xfId="4212"/>
    <cellStyle name="Normal 3 2 2 7 3 2 2 3 2" xfId="9089"/>
    <cellStyle name="Normal 3 2 2 7 3 2 2 3 2 2" xfId="21291"/>
    <cellStyle name="Normal 3 2 2 7 3 2 2 3 2 2 2" xfId="45588"/>
    <cellStyle name="Normal 3 2 2 7 3 2 2 3 2 3" xfId="33386"/>
    <cellStyle name="Normal 3 2 2 7 3 2 2 3 3" xfId="16523"/>
    <cellStyle name="Normal 3 2 2 7 3 2 2 3 3 2" xfId="40820"/>
    <cellStyle name="Normal 3 2 2 7 3 2 2 3 4" xfId="28511"/>
    <cellStyle name="Normal 3 2 2 7 3 2 2 4" xfId="4852"/>
    <cellStyle name="Normal 3 2 2 7 3 2 2 4 2" xfId="9090"/>
    <cellStyle name="Normal 3 2 2 7 3 2 2 4 2 2" xfId="21292"/>
    <cellStyle name="Normal 3 2 2 7 3 2 2 4 2 2 2" xfId="45589"/>
    <cellStyle name="Normal 3 2 2 7 3 2 2 4 2 3" xfId="33387"/>
    <cellStyle name="Normal 3 2 2 7 3 2 2 4 3" xfId="17054"/>
    <cellStyle name="Normal 3 2 2 7 3 2 2 4 3 2" xfId="41351"/>
    <cellStyle name="Normal 3 2 2 7 3 2 2 4 4" xfId="29149"/>
    <cellStyle name="Normal 3 2 2 7 3 2 2 5" xfId="6549"/>
    <cellStyle name="Normal 3 2 2 7 3 2 2 5 2" xfId="9091"/>
    <cellStyle name="Normal 3 2 2 7 3 2 2 5 2 2" xfId="21293"/>
    <cellStyle name="Normal 3 2 2 7 3 2 2 5 2 2 2" xfId="45590"/>
    <cellStyle name="Normal 3 2 2 7 3 2 2 5 2 3" xfId="33388"/>
    <cellStyle name="Normal 3 2 2 7 3 2 2 5 3" xfId="18751"/>
    <cellStyle name="Normal 3 2 2 7 3 2 2 5 3 2" xfId="43048"/>
    <cellStyle name="Normal 3 2 2 7 3 2 2 5 4" xfId="30846"/>
    <cellStyle name="Normal 3 2 2 7 3 2 2 6" xfId="9085"/>
    <cellStyle name="Normal 3 2 2 7 3 2 2 6 2" xfId="21287"/>
    <cellStyle name="Normal 3 2 2 7 3 2 2 6 2 2" xfId="45584"/>
    <cellStyle name="Normal 3 2 2 7 3 2 2 6 3" xfId="33382"/>
    <cellStyle name="Normal 3 2 2 7 3 2 2 7" xfId="14826"/>
    <cellStyle name="Normal 3 2 2 7 3 2 2 7 2" xfId="39123"/>
    <cellStyle name="Normal 3 2 2 7 3 2 2 8" xfId="26814"/>
    <cellStyle name="Normal 3 2 2 7 3 2 2 9" xfId="51222"/>
    <cellStyle name="Normal 3 2 2 7 3 2 3" xfId="3042"/>
    <cellStyle name="Normal 3 2 2 7 3 2 3 2" xfId="5490"/>
    <cellStyle name="Normal 3 2 2 7 3 2 3 2 2" xfId="9093"/>
    <cellStyle name="Normal 3 2 2 7 3 2 3 2 2 2" xfId="21295"/>
    <cellStyle name="Normal 3 2 2 7 3 2 3 2 2 2 2" xfId="45592"/>
    <cellStyle name="Normal 3 2 2 7 3 2 3 2 2 3" xfId="33390"/>
    <cellStyle name="Normal 3 2 2 7 3 2 3 2 3" xfId="17692"/>
    <cellStyle name="Normal 3 2 2 7 3 2 3 2 3 2" xfId="41989"/>
    <cellStyle name="Normal 3 2 2 7 3 2 3 2 4" xfId="29787"/>
    <cellStyle name="Normal 3 2 2 7 3 2 3 3" xfId="7080"/>
    <cellStyle name="Normal 3 2 2 7 3 2 3 3 2" xfId="9094"/>
    <cellStyle name="Normal 3 2 2 7 3 2 3 3 2 2" xfId="21296"/>
    <cellStyle name="Normal 3 2 2 7 3 2 3 3 2 2 2" xfId="45593"/>
    <cellStyle name="Normal 3 2 2 7 3 2 3 3 2 3" xfId="33391"/>
    <cellStyle name="Normal 3 2 2 7 3 2 3 3 3" xfId="19282"/>
    <cellStyle name="Normal 3 2 2 7 3 2 3 3 3 2" xfId="43579"/>
    <cellStyle name="Normal 3 2 2 7 3 2 3 3 4" xfId="31377"/>
    <cellStyle name="Normal 3 2 2 7 3 2 3 4" xfId="9092"/>
    <cellStyle name="Normal 3 2 2 7 3 2 3 4 2" xfId="21294"/>
    <cellStyle name="Normal 3 2 2 7 3 2 3 4 2 2" xfId="45591"/>
    <cellStyle name="Normal 3 2 2 7 3 2 3 4 3" xfId="33389"/>
    <cellStyle name="Normal 3 2 2 7 3 2 3 5" xfId="15464"/>
    <cellStyle name="Normal 3 2 2 7 3 2 3 5 2" xfId="39761"/>
    <cellStyle name="Normal 3 2 2 7 3 2 3 6" xfId="27452"/>
    <cellStyle name="Normal 3 2 2 7 3 2 4" xfId="9084"/>
    <cellStyle name="Normal 3 2 2 7 3 2 4 2" xfId="21286"/>
    <cellStyle name="Normal 3 2 2 7 3 2 4 2 2" xfId="45583"/>
    <cellStyle name="Normal 3 2 2 7 3 2 4 3" xfId="33381"/>
    <cellStyle name="Normal 3 2 2 7 3 2 5" xfId="14292"/>
    <cellStyle name="Normal 3 2 2 7 3 2 5 2" xfId="26280"/>
    <cellStyle name="Normal 3 2 2 7 3 2 5 2 2" xfId="50577"/>
    <cellStyle name="Normal 3 2 2 7 3 2 5 3" xfId="38589"/>
    <cellStyle name="Normal 3 2 2 7 3 2 6" xfId="51751"/>
    <cellStyle name="Normal 3 2 2 7 3 2 7" xfId="52396"/>
    <cellStyle name="Normal 3 2 2 7 3 3" xfId="2274"/>
    <cellStyle name="Normal 3 2 2 7 3 3 10" xfId="52794"/>
    <cellStyle name="Normal 3 2 2 7 3 3 2" xfId="3440"/>
    <cellStyle name="Normal 3 2 2 7 3 3 2 2" xfId="5781"/>
    <cellStyle name="Normal 3 2 2 7 3 3 2 2 2" xfId="9097"/>
    <cellStyle name="Normal 3 2 2 7 3 3 2 2 2 2" xfId="21299"/>
    <cellStyle name="Normal 3 2 2 7 3 3 2 2 2 2 2" xfId="45596"/>
    <cellStyle name="Normal 3 2 2 7 3 3 2 2 2 3" xfId="33394"/>
    <cellStyle name="Normal 3 2 2 7 3 3 2 2 3" xfId="17983"/>
    <cellStyle name="Normal 3 2 2 7 3 3 2 2 3 2" xfId="42280"/>
    <cellStyle name="Normal 3 2 2 7 3 3 2 2 4" xfId="30078"/>
    <cellStyle name="Normal 3 2 2 7 3 3 2 3" xfId="7478"/>
    <cellStyle name="Normal 3 2 2 7 3 3 2 3 2" xfId="9098"/>
    <cellStyle name="Normal 3 2 2 7 3 3 2 3 2 2" xfId="21300"/>
    <cellStyle name="Normal 3 2 2 7 3 3 2 3 2 2 2" xfId="45597"/>
    <cellStyle name="Normal 3 2 2 7 3 3 2 3 2 3" xfId="33395"/>
    <cellStyle name="Normal 3 2 2 7 3 3 2 3 3" xfId="19680"/>
    <cellStyle name="Normal 3 2 2 7 3 3 2 3 3 2" xfId="43977"/>
    <cellStyle name="Normal 3 2 2 7 3 3 2 3 4" xfId="31775"/>
    <cellStyle name="Normal 3 2 2 7 3 3 2 4" xfId="9096"/>
    <cellStyle name="Normal 3 2 2 7 3 3 2 4 2" xfId="21298"/>
    <cellStyle name="Normal 3 2 2 7 3 3 2 4 2 2" xfId="45595"/>
    <cellStyle name="Normal 3 2 2 7 3 3 2 4 3" xfId="33393"/>
    <cellStyle name="Normal 3 2 2 7 3 3 2 5" xfId="15755"/>
    <cellStyle name="Normal 3 2 2 7 3 3 2 5 2" xfId="40052"/>
    <cellStyle name="Normal 3 2 2 7 3 3 2 6" xfId="27743"/>
    <cellStyle name="Normal 3 2 2 7 3 3 3" xfId="3972"/>
    <cellStyle name="Normal 3 2 2 7 3 3 3 2" xfId="9099"/>
    <cellStyle name="Normal 3 2 2 7 3 3 3 2 2" xfId="21301"/>
    <cellStyle name="Normal 3 2 2 7 3 3 3 2 2 2" xfId="45598"/>
    <cellStyle name="Normal 3 2 2 7 3 3 3 2 3" xfId="33396"/>
    <cellStyle name="Normal 3 2 2 7 3 3 3 3" xfId="16283"/>
    <cellStyle name="Normal 3 2 2 7 3 3 3 3 2" xfId="40580"/>
    <cellStyle name="Normal 3 2 2 7 3 3 3 4" xfId="28271"/>
    <cellStyle name="Normal 3 2 2 7 3 3 4" xfId="4612"/>
    <cellStyle name="Normal 3 2 2 7 3 3 4 2" xfId="9100"/>
    <cellStyle name="Normal 3 2 2 7 3 3 4 2 2" xfId="21302"/>
    <cellStyle name="Normal 3 2 2 7 3 3 4 2 2 2" xfId="45599"/>
    <cellStyle name="Normal 3 2 2 7 3 3 4 2 3" xfId="33397"/>
    <cellStyle name="Normal 3 2 2 7 3 3 4 3" xfId="16814"/>
    <cellStyle name="Normal 3 2 2 7 3 3 4 3 2" xfId="41111"/>
    <cellStyle name="Normal 3 2 2 7 3 3 4 4" xfId="28909"/>
    <cellStyle name="Normal 3 2 2 7 3 3 5" xfId="6309"/>
    <cellStyle name="Normal 3 2 2 7 3 3 5 2" xfId="9101"/>
    <cellStyle name="Normal 3 2 2 7 3 3 5 2 2" xfId="21303"/>
    <cellStyle name="Normal 3 2 2 7 3 3 5 2 2 2" xfId="45600"/>
    <cellStyle name="Normal 3 2 2 7 3 3 5 2 3" xfId="33398"/>
    <cellStyle name="Normal 3 2 2 7 3 3 5 3" xfId="18511"/>
    <cellStyle name="Normal 3 2 2 7 3 3 5 3 2" xfId="42808"/>
    <cellStyle name="Normal 3 2 2 7 3 3 5 4" xfId="30606"/>
    <cellStyle name="Normal 3 2 2 7 3 3 6" xfId="9095"/>
    <cellStyle name="Normal 3 2 2 7 3 3 6 2" xfId="21297"/>
    <cellStyle name="Normal 3 2 2 7 3 3 6 2 2" xfId="45594"/>
    <cellStyle name="Normal 3 2 2 7 3 3 6 3" xfId="33392"/>
    <cellStyle name="Normal 3 2 2 7 3 3 7" xfId="14586"/>
    <cellStyle name="Normal 3 2 2 7 3 3 7 2" xfId="38883"/>
    <cellStyle name="Normal 3 2 2 7 3 3 8" xfId="26574"/>
    <cellStyle name="Normal 3 2 2 7 3 3 9" xfId="50982"/>
    <cellStyle name="Normal 3 2 2 7 3 4" xfId="2802"/>
    <cellStyle name="Normal 3 2 2 7 3 4 2" xfId="5250"/>
    <cellStyle name="Normal 3 2 2 7 3 4 2 2" xfId="9103"/>
    <cellStyle name="Normal 3 2 2 7 3 4 2 2 2" xfId="21305"/>
    <cellStyle name="Normal 3 2 2 7 3 4 2 2 2 2" xfId="45602"/>
    <cellStyle name="Normal 3 2 2 7 3 4 2 2 3" xfId="33400"/>
    <cellStyle name="Normal 3 2 2 7 3 4 2 3" xfId="17452"/>
    <cellStyle name="Normal 3 2 2 7 3 4 2 3 2" xfId="41749"/>
    <cellStyle name="Normal 3 2 2 7 3 4 2 4" xfId="29547"/>
    <cellStyle name="Normal 3 2 2 7 3 4 3" xfId="6840"/>
    <cellStyle name="Normal 3 2 2 7 3 4 3 2" xfId="9104"/>
    <cellStyle name="Normal 3 2 2 7 3 4 3 2 2" xfId="21306"/>
    <cellStyle name="Normal 3 2 2 7 3 4 3 2 2 2" xfId="45603"/>
    <cellStyle name="Normal 3 2 2 7 3 4 3 2 3" xfId="33401"/>
    <cellStyle name="Normal 3 2 2 7 3 4 3 3" xfId="19042"/>
    <cellStyle name="Normal 3 2 2 7 3 4 3 3 2" xfId="43339"/>
    <cellStyle name="Normal 3 2 2 7 3 4 3 4" xfId="31137"/>
    <cellStyle name="Normal 3 2 2 7 3 4 4" xfId="9102"/>
    <cellStyle name="Normal 3 2 2 7 3 4 4 2" xfId="21304"/>
    <cellStyle name="Normal 3 2 2 7 3 4 4 2 2" xfId="45601"/>
    <cellStyle name="Normal 3 2 2 7 3 4 4 3" xfId="33399"/>
    <cellStyle name="Normal 3 2 2 7 3 4 5" xfId="15224"/>
    <cellStyle name="Normal 3 2 2 7 3 4 5 2" xfId="39521"/>
    <cellStyle name="Normal 3 2 2 7 3 4 6" xfId="27212"/>
    <cellStyle name="Normal 3 2 2 7 3 5" xfId="9083"/>
    <cellStyle name="Normal 3 2 2 7 3 5 2" xfId="21285"/>
    <cellStyle name="Normal 3 2 2 7 3 5 2 2" xfId="45582"/>
    <cellStyle name="Normal 3 2 2 7 3 5 3" xfId="33380"/>
    <cellStyle name="Normal 3 2 2 7 3 6" xfId="14052"/>
    <cellStyle name="Normal 3 2 2 7 3 6 2" xfId="26040"/>
    <cellStyle name="Normal 3 2 2 7 3 6 2 2" xfId="50337"/>
    <cellStyle name="Normal 3 2 2 7 3 6 3" xfId="38349"/>
    <cellStyle name="Normal 3 2 2 7 3 7" xfId="51740"/>
    <cellStyle name="Normal 3 2 2 7 3 8" xfId="52156"/>
    <cellStyle name="Normal 3 2 2 7 4" xfId="678"/>
    <cellStyle name="Normal 3 2 2 7 4 2" xfId="925"/>
    <cellStyle name="Normal 3 2 2 7 4 2 2" xfId="2418"/>
    <cellStyle name="Normal 3 2 2 7 4 2 2 10" xfId="52938"/>
    <cellStyle name="Normal 3 2 2 7 4 2 2 2" xfId="3584"/>
    <cellStyle name="Normal 3 2 2 7 4 2 2 2 2" xfId="5925"/>
    <cellStyle name="Normal 3 2 2 7 4 2 2 2 2 2" xfId="9109"/>
    <cellStyle name="Normal 3 2 2 7 4 2 2 2 2 2 2" xfId="21311"/>
    <cellStyle name="Normal 3 2 2 7 4 2 2 2 2 2 2 2" xfId="45608"/>
    <cellStyle name="Normal 3 2 2 7 4 2 2 2 2 2 3" xfId="33406"/>
    <cellStyle name="Normal 3 2 2 7 4 2 2 2 2 3" xfId="18127"/>
    <cellStyle name="Normal 3 2 2 7 4 2 2 2 2 3 2" xfId="42424"/>
    <cellStyle name="Normal 3 2 2 7 4 2 2 2 2 4" xfId="30222"/>
    <cellStyle name="Normal 3 2 2 7 4 2 2 2 3" xfId="7622"/>
    <cellStyle name="Normal 3 2 2 7 4 2 2 2 3 2" xfId="9110"/>
    <cellStyle name="Normal 3 2 2 7 4 2 2 2 3 2 2" xfId="21312"/>
    <cellStyle name="Normal 3 2 2 7 4 2 2 2 3 2 2 2" xfId="45609"/>
    <cellStyle name="Normal 3 2 2 7 4 2 2 2 3 2 3" xfId="33407"/>
    <cellStyle name="Normal 3 2 2 7 4 2 2 2 3 3" xfId="19824"/>
    <cellStyle name="Normal 3 2 2 7 4 2 2 2 3 3 2" xfId="44121"/>
    <cellStyle name="Normal 3 2 2 7 4 2 2 2 3 4" xfId="31919"/>
    <cellStyle name="Normal 3 2 2 7 4 2 2 2 4" xfId="9108"/>
    <cellStyle name="Normal 3 2 2 7 4 2 2 2 4 2" xfId="21310"/>
    <cellStyle name="Normal 3 2 2 7 4 2 2 2 4 2 2" xfId="45607"/>
    <cellStyle name="Normal 3 2 2 7 4 2 2 2 4 3" xfId="33405"/>
    <cellStyle name="Normal 3 2 2 7 4 2 2 2 5" xfId="15899"/>
    <cellStyle name="Normal 3 2 2 7 4 2 2 2 5 2" xfId="40196"/>
    <cellStyle name="Normal 3 2 2 7 4 2 2 2 6" xfId="27887"/>
    <cellStyle name="Normal 3 2 2 7 4 2 2 3" xfId="4116"/>
    <cellStyle name="Normal 3 2 2 7 4 2 2 3 2" xfId="9111"/>
    <cellStyle name="Normal 3 2 2 7 4 2 2 3 2 2" xfId="21313"/>
    <cellStyle name="Normal 3 2 2 7 4 2 2 3 2 2 2" xfId="45610"/>
    <cellStyle name="Normal 3 2 2 7 4 2 2 3 2 3" xfId="33408"/>
    <cellStyle name="Normal 3 2 2 7 4 2 2 3 3" xfId="16427"/>
    <cellStyle name="Normal 3 2 2 7 4 2 2 3 3 2" xfId="40724"/>
    <cellStyle name="Normal 3 2 2 7 4 2 2 3 4" xfId="28415"/>
    <cellStyle name="Normal 3 2 2 7 4 2 2 4" xfId="4756"/>
    <cellStyle name="Normal 3 2 2 7 4 2 2 4 2" xfId="9112"/>
    <cellStyle name="Normal 3 2 2 7 4 2 2 4 2 2" xfId="21314"/>
    <cellStyle name="Normal 3 2 2 7 4 2 2 4 2 2 2" xfId="45611"/>
    <cellStyle name="Normal 3 2 2 7 4 2 2 4 2 3" xfId="33409"/>
    <cellStyle name="Normal 3 2 2 7 4 2 2 4 3" xfId="16958"/>
    <cellStyle name="Normal 3 2 2 7 4 2 2 4 3 2" xfId="41255"/>
    <cellStyle name="Normal 3 2 2 7 4 2 2 4 4" xfId="29053"/>
    <cellStyle name="Normal 3 2 2 7 4 2 2 5" xfId="6453"/>
    <cellStyle name="Normal 3 2 2 7 4 2 2 5 2" xfId="9113"/>
    <cellStyle name="Normal 3 2 2 7 4 2 2 5 2 2" xfId="21315"/>
    <cellStyle name="Normal 3 2 2 7 4 2 2 5 2 2 2" xfId="45612"/>
    <cellStyle name="Normal 3 2 2 7 4 2 2 5 2 3" xfId="33410"/>
    <cellStyle name="Normal 3 2 2 7 4 2 2 5 3" xfId="18655"/>
    <cellStyle name="Normal 3 2 2 7 4 2 2 5 3 2" xfId="42952"/>
    <cellStyle name="Normal 3 2 2 7 4 2 2 5 4" xfId="30750"/>
    <cellStyle name="Normal 3 2 2 7 4 2 2 6" xfId="9107"/>
    <cellStyle name="Normal 3 2 2 7 4 2 2 6 2" xfId="21309"/>
    <cellStyle name="Normal 3 2 2 7 4 2 2 6 2 2" xfId="45606"/>
    <cellStyle name="Normal 3 2 2 7 4 2 2 6 3" xfId="33404"/>
    <cellStyle name="Normal 3 2 2 7 4 2 2 7" xfId="14730"/>
    <cellStyle name="Normal 3 2 2 7 4 2 2 7 2" xfId="39027"/>
    <cellStyle name="Normal 3 2 2 7 4 2 2 8" xfId="26718"/>
    <cellStyle name="Normal 3 2 2 7 4 2 2 9" xfId="51126"/>
    <cellStyle name="Normal 3 2 2 7 4 2 3" xfId="2946"/>
    <cellStyle name="Normal 3 2 2 7 4 2 3 2" xfId="5394"/>
    <cellStyle name="Normal 3 2 2 7 4 2 3 2 2" xfId="9115"/>
    <cellStyle name="Normal 3 2 2 7 4 2 3 2 2 2" xfId="21317"/>
    <cellStyle name="Normal 3 2 2 7 4 2 3 2 2 2 2" xfId="45614"/>
    <cellStyle name="Normal 3 2 2 7 4 2 3 2 2 3" xfId="33412"/>
    <cellStyle name="Normal 3 2 2 7 4 2 3 2 3" xfId="17596"/>
    <cellStyle name="Normal 3 2 2 7 4 2 3 2 3 2" xfId="41893"/>
    <cellStyle name="Normal 3 2 2 7 4 2 3 2 4" xfId="29691"/>
    <cellStyle name="Normal 3 2 2 7 4 2 3 3" xfId="6984"/>
    <cellStyle name="Normal 3 2 2 7 4 2 3 3 2" xfId="9116"/>
    <cellStyle name="Normal 3 2 2 7 4 2 3 3 2 2" xfId="21318"/>
    <cellStyle name="Normal 3 2 2 7 4 2 3 3 2 2 2" xfId="45615"/>
    <cellStyle name="Normal 3 2 2 7 4 2 3 3 2 3" xfId="33413"/>
    <cellStyle name="Normal 3 2 2 7 4 2 3 3 3" xfId="19186"/>
    <cellStyle name="Normal 3 2 2 7 4 2 3 3 3 2" xfId="43483"/>
    <cellStyle name="Normal 3 2 2 7 4 2 3 3 4" xfId="31281"/>
    <cellStyle name="Normal 3 2 2 7 4 2 3 4" xfId="9114"/>
    <cellStyle name="Normal 3 2 2 7 4 2 3 4 2" xfId="21316"/>
    <cellStyle name="Normal 3 2 2 7 4 2 3 4 2 2" xfId="45613"/>
    <cellStyle name="Normal 3 2 2 7 4 2 3 4 3" xfId="33411"/>
    <cellStyle name="Normal 3 2 2 7 4 2 3 5" xfId="15368"/>
    <cellStyle name="Normal 3 2 2 7 4 2 3 5 2" xfId="39665"/>
    <cellStyle name="Normal 3 2 2 7 4 2 3 6" xfId="27356"/>
    <cellStyle name="Normal 3 2 2 7 4 2 4" xfId="9106"/>
    <cellStyle name="Normal 3 2 2 7 4 2 4 2" xfId="21308"/>
    <cellStyle name="Normal 3 2 2 7 4 2 4 2 2" xfId="45605"/>
    <cellStyle name="Normal 3 2 2 7 4 2 4 3" xfId="33403"/>
    <cellStyle name="Normal 3 2 2 7 4 2 5" xfId="14196"/>
    <cellStyle name="Normal 3 2 2 7 4 2 5 2" xfId="26184"/>
    <cellStyle name="Normal 3 2 2 7 4 2 5 2 2" xfId="50481"/>
    <cellStyle name="Normal 3 2 2 7 4 2 5 3" xfId="38493"/>
    <cellStyle name="Normal 3 2 2 7 4 2 6" xfId="51653"/>
    <cellStyle name="Normal 3 2 2 7 4 2 7" xfId="52300"/>
    <cellStyle name="Normal 3 2 2 7 4 3" xfId="2178"/>
    <cellStyle name="Normal 3 2 2 7 4 3 10" xfId="52698"/>
    <cellStyle name="Normal 3 2 2 7 4 3 2" xfId="3344"/>
    <cellStyle name="Normal 3 2 2 7 4 3 2 2" xfId="5685"/>
    <cellStyle name="Normal 3 2 2 7 4 3 2 2 2" xfId="9119"/>
    <cellStyle name="Normal 3 2 2 7 4 3 2 2 2 2" xfId="21321"/>
    <cellStyle name="Normal 3 2 2 7 4 3 2 2 2 2 2" xfId="45618"/>
    <cellStyle name="Normal 3 2 2 7 4 3 2 2 2 3" xfId="33416"/>
    <cellStyle name="Normal 3 2 2 7 4 3 2 2 3" xfId="17887"/>
    <cellStyle name="Normal 3 2 2 7 4 3 2 2 3 2" xfId="42184"/>
    <cellStyle name="Normal 3 2 2 7 4 3 2 2 4" xfId="29982"/>
    <cellStyle name="Normal 3 2 2 7 4 3 2 3" xfId="7382"/>
    <cellStyle name="Normal 3 2 2 7 4 3 2 3 2" xfId="9120"/>
    <cellStyle name="Normal 3 2 2 7 4 3 2 3 2 2" xfId="21322"/>
    <cellStyle name="Normal 3 2 2 7 4 3 2 3 2 2 2" xfId="45619"/>
    <cellStyle name="Normal 3 2 2 7 4 3 2 3 2 3" xfId="33417"/>
    <cellStyle name="Normal 3 2 2 7 4 3 2 3 3" xfId="19584"/>
    <cellStyle name="Normal 3 2 2 7 4 3 2 3 3 2" xfId="43881"/>
    <cellStyle name="Normal 3 2 2 7 4 3 2 3 4" xfId="31679"/>
    <cellStyle name="Normal 3 2 2 7 4 3 2 4" xfId="9118"/>
    <cellStyle name="Normal 3 2 2 7 4 3 2 4 2" xfId="21320"/>
    <cellStyle name="Normal 3 2 2 7 4 3 2 4 2 2" xfId="45617"/>
    <cellStyle name="Normal 3 2 2 7 4 3 2 4 3" xfId="33415"/>
    <cellStyle name="Normal 3 2 2 7 4 3 2 5" xfId="15659"/>
    <cellStyle name="Normal 3 2 2 7 4 3 2 5 2" xfId="39956"/>
    <cellStyle name="Normal 3 2 2 7 4 3 2 6" xfId="27647"/>
    <cellStyle name="Normal 3 2 2 7 4 3 3" xfId="3876"/>
    <cellStyle name="Normal 3 2 2 7 4 3 3 2" xfId="9121"/>
    <cellStyle name="Normal 3 2 2 7 4 3 3 2 2" xfId="21323"/>
    <cellStyle name="Normal 3 2 2 7 4 3 3 2 2 2" xfId="45620"/>
    <cellStyle name="Normal 3 2 2 7 4 3 3 2 3" xfId="33418"/>
    <cellStyle name="Normal 3 2 2 7 4 3 3 3" xfId="16187"/>
    <cellStyle name="Normal 3 2 2 7 4 3 3 3 2" xfId="40484"/>
    <cellStyle name="Normal 3 2 2 7 4 3 3 4" xfId="28175"/>
    <cellStyle name="Normal 3 2 2 7 4 3 4" xfId="4516"/>
    <cellStyle name="Normal 3 2 2 7 4 3 4 2" xfId="9122"/>
    <cellStyle name="Normal 3 2 2 7 4 3 4 2 2" xfId="21324"/>
    <cellStyle name="Normal 3 2 2 7 4 3 4 2 2 2" xfId="45621"/>
    <cellStyle name="Normal 3 2 2 7 4 3 4 2 3" xfId="33419"/>
    <cellStyle name="Normal 3 2 2 7 4 3 4 3" xfId="16718"/>
    <cellStyle name="Normal 3 2 2 7 4 3 4 3 2" xfId="41015"/>
    <cellStyle name="Normal 3 2 2 7 4 3 4 4" xfId="28813"/>
    <cellStyle name="Normal 3 2 2 7 4 3 5" xfId="6213"/>
    <cellStyle name="Normal 3 2 2 7 4 3 5 2" xfId="9123"/>
    <cellStyle name="Normal 3 2 2 7 4 3 5 2 2" xfId="21325"/>
    <cellStyle name="Normal 3 2 2 7 4 3 5 2 2 2" xfId="45622"/>
    <cellStyle name="Normal 3 2 2 7 4 3 5 2 3" xfId="33420"/>
    <cellStyle name="Normal 3 2 2 7 4 3 5 3" xfId="18415"/>
    <cellStyle name="Normal 3 2 2 7 4 3 5 3 2" xfId="42712"/>
    <cellStyle name="Normal 3 2 2 7 4 3 5 4" xfId="30510"/>
    <cellStyle name="Normal 3 2 2 7 4 3 6" xfId="9117"/>
    <cellStyle name="Normal 3 2 2 7 4 3 6 2" xfId="21319"/>
    <cellStyle name="Normal 3 2 2 7 4 3 6 2 2" xfId="45616"/>
    <cellStyle name="Normal 3 2 2 7 4 3 6 3" xfId="33414"/>
    <cellStyle name="Normal 3 2 2 7 4 3 7" xfId="14490"/>
    <cellStyle name="Normal 3 2 2 7 4 3 7 2" xfId="38787"/>
    <cellStyle name="Normal 3 2 2 7 4 3 8" xfId="26478"/>
    <cellStyle name="Normal 3 2 2 7 4 3 9" xfId="50886"/>
    <cellStyle name="Normal 3 2 2 7 4 4" xfId="2706"/>
    <cellStyle name="Normal 3 2 2 7 4 4 2" xfId="5154"/>
    <cellStyle name="Normal 3 2 2 7 4 4 2 2" xfId="9125"/>
    <cellStyle name="Normal 3 2 2 7 4 4 2 2 2" xfId="21327"/>
    <cellStyle name="Normal 3 2 2 7 4 4 2 2 2 2" xfId="45624"/>
    <cellStyle name="Normal 3 2 2 7 4 4 2 2 3" xfId="33422"/>
    <cellStyle name="Normal 3 2 2 7 4 4 2 3" xfId="17356"/>
    <cellStyle name="Normal 3 2 2 7 4 4 2 3 2" xfId="41653"/>
    <cellStyle name="Normal 3 2 2 7 4 4 2 4" xfId="29451"/>
    <cellStyle name="Normal 3 2 2 7 4 4 3" xfId="6744"/>
    <cellStyle name="Normal 3 2 2 7 4 4 3 2" xfId="9126"/>
    <cellStyle name="Normal 3 2 2 7 4 4 3 2 2" xfId="21328"/>
    <cellStyle name="Normal 3 2 2 7 4 4 3 2 2 2" xfId="45625"/>
    <cellStyle name="Normal 3 2 2 7 4 4 3 2 3" xfId="33423"/>
    <cellStyle name="Normal 3 2 2 7 4 4 3 3" xfId="18946"/>
    <cellStyle name="Normal 3 2 2 7 4 4 3 3 2" xfId="43243"/>
    <cellStyle name="Normal 3 2 2 7 4 4 3 4" xfId="31041"/>
    <cellStyle name="Normal 3 2 2 7 4 4 4" xfId="9124"/>
    <cellStyle name="Normal 3 2 2 7 4 4 4 2" xfId="21326"/>
    <cellStyle name="Normal 3 2 2 7 4 4 4 2 2" xfId="45623"/>
    <cellStyle name="Normal 3 2 2 7 4 4 4 3" xfId="33421"/>
    <cellStyle name="Normal 3 2 2 7 4 4 5" xfId="15128"/>
    <cellStyle name="Normal 3 2 2 7 4 4 5 2" xfId="39425"/>
    <cellStyle name="Normal 3 2 2 7 4 4 6" xfId="27116"/>
    <cellStyle name="Normal 3 2 2 7 4 5" xfId="9105"/>
    <cellStyle name="Normal 3 2 2 7 4 5 2" xfId="21307"/>
    <cellStyle name="Normal 3 2 2 7 4 5 2 2" xfId="45604"/>
    <cellStyle name="Normal 3 2 2 7 4 5 3" xfId="33402"/>
    <cellStyle name="Normal 3 2 2 7 4 6" xfId="13956"/>
    <cellStyle name="Normal 3 2 2 7 4 6 2" xfId="25944"/>
    <cellStyle name="Normal 3 2 2 7 4 6 2 2" xfId="50241"/>
    <cellStyle name="Normal 3 2 2 7 4 6 3" xfId="38253"/>
    <cellStyle name="Normal 3 2 2 7 4 7" xfId="51693"/>
    <cellStyle name="Normal 3 2 2 7 4 8" xfId="52060"/>
    <cellStyle name="Normal 3 2 2 7 5" xfId="853"/>
    <cellStyle name="Normal 3 2 2 7 5 2" xfId="2346"/>
    <cellStyle name="Normal 3 2 2 7 5 2 10" xfId="52866"/>
    <cellStyle name="Normal 3 2 2 7 5 2 2" xfId="3512"/>
    <cellStyle name="Normal 3 2 2 7 5 2 2 2" xfId="5853"/>
    <cellStyle name="Normal 3 2 2 7 5 2 2 2 2" xfId="9130"/>
    <cellStyle name="Normal 3 2 2 7 5 2 2 2 2 2" xfId="21332"/>
    <cellStyle name="Normal 3 2 2 7 5 2 2 2 2 2 2" xfId="45629"/>
    <cellStyle name="Normal 3 2 2 7 5 2 2 2 2 3" xfId="33427"/>
    <cellStyle name="Normal 3 2 2 7 5 2 2 2 3" xfId="18055"/>
    <cellStyle name="Normal 3 2 2 7 5 2 2 2 3 2" xfId="42352"/>
    <cellStyle name="Normal 3 2 2 7 5 2 2 2 4" xfId="30150"/>
    <cellStyle name="Normal 3 2 2 7 5 2 2 3" xfId="7550"/>
    <cellStyle name="Normal 3 2 2 7 5 2 2 3 2" xfId="9131"/>
    <cellStyle name="Normal 3 2 2 7 5 2 2 3 2 2" xfId="21333"/>
    <cellStyle name="Normal 3 2 2 7 5 2 2 3 2 2 2" xfId="45630"/>
    <cellStyle name="Normal 3 2 2 7 5 2 2 3 2 3" xfId="33428"/>
    <cellStyle name="Normal 3 2 2 7 5 2 2 3 3" xfId="19752"/>
    <cellStyle name="Normal 3 2 2 7 5 2 2 3 3 2" xfId="44049"/>
    <cellStyle name="Normal 3 2 2 7 5 2 2 3 4" xfId="31847"/>
    <cellStyle name="Normal 3 2 2 7 5 2 2 4" xfId="9129"/>
    <cellStyle name="Normal 3 2 2 7 5 2 2 4 2" xfId="21331"/>
    <cellStyle name="Normal 3 2 2 7 5 2 2 4 2 2" xfId="45628"/>
    <cellStyle name="Normal 3 2 2 7 5 2 2 4 3" xfId="33426"/>
    <cellStyle name="Normal 3 2 2 7 5 2 2 5" xfId="15827"/>
    <cellStyle name="Normal 3 2 2 7 5 2 2 5 2" xfId="40124"/>
    <cellStyle name="Normal 3 2 2 7 5 2 2 6" xfId="27815"/>
    <cellStyle name="Normal 3 2 2 7 5 2 3" xfId="4044"/>
    <cellStyle name="Normal 3 2 2 7 5 2 3 2" xfId="9132"/>
    <cellStyle name="Normal 3 2 2 7 5 2 3 2 2" xfId="21334"/>
    <cellStyle name="Normal 3 2 2 7 5 2 3 2 2 2" xfId="45631"/>
    <cellStyle name="Normal 3 2 2 7 5 2 3 2 3" xfId="33429"/>
    <cellStyle name="Normal 3 2 2 7 5 2 3 3" xfId="16355"/>
    <cellStyle name="Normal 3 2 2 7 5 2 3 3 2" xfId="40652"/>
    <cellStyle name="Normal 3 2 2 7 5 2 3 4" xfId="28343"/>
    <cellStyle name="Normal 3 2 2 7 5 2 4" xfId="4684"/>
    <cellStyle name="Normal 3 2 2 7 5 2 4 2" xfId="9133"/>
    <cellStyle name="Normal 3 2 2 7 5 2 4 2 2" xfId="21335"/>
    <cellStyle name="Normal 3 2 2 7 5 2 4 2 2 2" xfId="45632"/>
    <cellStyle name="Normal 3 2 2 7 5 2 4 2 3" xfId="33430"/>
    <cellStyle name="Normal 3 2 2 7 5 2 4 3" xfId="16886"/>
    <cellStyle name="Normal 3 2 2 7 5 2 4 3 2" xfId="41183"/>
    <cellStyle name="Normal 3 2 2 7 5 2 4 4" xfId="28981"/>
    <cellStyle name="Normal 3 2 2 7 5 2 5" xfId="6381"/>
    <cellStyle name="Normal 3 2 2 7 5 2 5 2" xfId="9134"/>
    <cellStyle name="Normal 3 2 2 7 5 2 5 2 2" xfId="21336"/>
    <cellStyle name="Normal 3 2 2 7 5 2 5 2 2 2" xfId="45633"/>
    <cellStyle name="Normal 3 2 2 7 5 2 5 2 3" xfId="33431"/>
    <cellStyle name="Normal 3 2 2 7 5 2 5 3" xfId="18583"/>
    <cellStyle name="Normal 3 2 2 7 5 2 5 3 2" xfId="42880"/>
    <cellStyle name="Normal 3 2 2 7 5 2 5 4" xfId="30678"/>
    <cellStyle name="Normal 3 2 2 7 5 2 6" xfId="9128"/>
    <cellStyle name="Normal 3 2 2 7 5 2 6 2" xfId="21330"/>
    <cellStyle name="Normal 3 2 2 7 5 2 6 2 2" xfId="45627"/>
    <cellStyle name="Normal 3 2 2 7 5 2 6 3" xfId="33425"/>
    <cellStyle name="Normal 3 2 2 7 5 2 7" xfId="14658"/>
    <cellStyle name="Normal 3 2 2 7 5 2 7 2" xfId="38955"/>
    <cellStyle name="Normal 3 2 2 7 5 2 8" xfId="26646"/>
    <cellStyle name="Normal 3 2 2 7 5 2 9" xfId="51054"/>
    <cellStyle name="Normal 3 2 2 7 5 3" xfId="2874"/>
    <cellStyle name="Normal 3 2 2 7 5 3 2" xfId="5322"/>
    <cellStyle name="Normal 3 2 2 7 5 3 2 2" xfId="9136"/>
    <cellStyle name="Normal 3 2 2 7 5 3 2 2 2" xfId="21338"/>
    <cellStyle name="Normal 3 2 2 7 5 3 2 2 2 2" xfId="45635"/>
    <cellStyle name="Normal 3 2 2 7 5 3 2 2 3" xfId="33433"/>
    <cellStyle name="Normal 3 2 2 7 5 3 2 3" xfId="17524"/>
    <cellStyle name="Normal 3 2 2 7 5 3 2 3 2" xfId="41821"/>
    <cellStyle name="Normal 3 2 2 7 5 3 2 4" xfId="29619"/>
    <cellStyle name="Normal 3 2 2 7 5 3 3" xfId="6912"/>
    <cellStyle name="Normal 3 2 2 7 5 3 3 2" xfId="9137"/>
    <cellStyle name="Normal 3 2 2 7 5 3 3 2 2" xfId="21339"/>
    <cellStyle name="Normal 3 2 2 7 5 3 3 2 2 2" xfId="45636"/>
    <cellStyle name="Normal 3 2 2 7 5 3 3 2 3" xfId="33434"/>
    <cellStyle name="Normal 3 2 2 7 5 3 3 3" xfId="19114"/>
    <cellStyle name="Normal 3 2 2 7 5 3 3 3 2" xfId="43411"/>
    <cellStyle name="Normal 3 2 2 7 5 3 3 4" xfId="31209"/>
    <cellStyle name="Normal 3 2 2 7 5 3 4" xfId="9135"/>
    <cellStyle name="Normal 3 2 2 7 5 3 4 2" xfId="21337"/>
    <cellStyle name="Normal 3 2 2 7 5 3 4 2 2" xfId="45634"/>
    <cellStyle name="Normal 3 2 2 7 5 3 4 3" xfId="33432"/>
    <cellStyle name="Normal 3 2 2 7 5 3 5" xfId="15296"/>
    <cellStyle name="Normal 3 2 2 7 5 3 5 2" xfId="39593"/>
    <cellStyle name="Normal 3 2 2 7 5 3 6" xfId="27284"/>
    <cellStyle name="Normal 3 2 2 7 5 4" xfId="9127"/>
    <cellStyle name="Normal 3 2 2 7 5 4 2" xfId="21329"/>
    <cellStyle name="Normal 3 2 2 7 5 4 2 2" xfId="45626"/>
    <cellStyle name="Normal 3 2 2 7 5 4 3" xfId="33424"/>
    <cellStyle name="Normal 3 2 2 7 5 5" xfId="14124"/>
    <cellStyle name="Normal 3 2 2 7 5 5 2" xfId="26112"/>
    <cellStyle name="Normal 3 2 2 7 5 5 2 2" xfId="50409"/>
    <cellStyle name="Normal 3 2 2 7 5 5 3" xfId="38421"/>
    <cellStyle name="Normal 3 2 2 7 5 6" xfId="51646"/>
    <cellStyle name="Normal 3 2 2 7 5 7" xfId="52228"/>
    <cellStyle name="Normal 3 2 2 7 6" xfId="2082"/>
    <cellStyle name="Normal 3 2 2 7 6 10" xfId="52602"/>
    <cellStyle name="Normal 3 2 2 7 6 2" xfId="3248"/>
    <cellStyle name="Normal 3 2 2 7 6 2 2" xfId="5589"/>
    <cellStyle name="Normal 3 2 2 7 6 2 2 2" xfId="9140"/>
    <cellStyle name="Normal 3 2 2 7 6 2 2 2 2" xfId="21342"/>
    <cellStyle name="Normal 3 2 2 7 6 2 2 2 2 2" xfId="45639"/>
    <cellStyle name="Normal 3 2 2 7 6 2 2 2 3" xfId="33437"/>
    <cellStyle name="Normal 3 2 2 7 6 2 2 3" xfId="17791"/>
    <cellStyle name="Normal 3 2 2 7 6 2 2 3 2" xfId="42088"/>
    <cellStyle name="Normal 3 2 2 7 6 2 2 4" xfId="29886"/>
    <cellStyle name="Normal 3 2 2 7 6 2 3" xfId="7286"/>
    <cellStyle name="Normal 3 2 2 7 6 2 3 2" xfId="9141"/>
    <cellStyle name="Normal 3 2 2 7 6 2 3 2 2" xfId="21343"/>
    <cellStyle name="Normal 3 2 2 7 6 2 3 2 2 2" xfId="45640"/>
    <cellStyle name="Normal 3 2 2 7 6 2 3 2 3" xfId="33438"/>
    <cellStyle name="Normal 3 2 2 7 6 2 3 3" xfId="19488"/>
    <cellStyle name="Normal 3 2 2 7 6 2 3 3 2" xfId="43785"/>
    <cellStyle name="Normal 3 2 2 7 6 2 3 4" xfId="31583"/>
    <cellStyle name="Normal 3 2 2 7 6 2 4" xfId="9139"/>
    <cellStyle name="Normal 3 2 2 7 6 2 4 2" xfId="21341"/>
    <cellStyle name="Normal 3 2 2 7 6 2 4 2 2" xfId="45638"/>
    <cellStyle name="Normal 3 2 2 7 6 2 4 3" xfId="33436"/>
    <cellStyle name="Normal 3 2 2 7 6 2 5" xfId="15563"/>
    <cellStyle name="Normal 3 2 2 7 6 2 5 2" xfId="39860"/>
    <cellStyle name="Normal 3 2 2 7 6 2 6" xfId="27551"/>
    <cellStyle name="Normal 3 2 2 7 6 3" xfId="3780"/>
    <cellStyle name="Normal 3 2 2 7 6 3 2" xfId="9142"/>
    <cellStyle name="Normal 3 2 2 7 6 3 2 2" xfId="21344"/>
    <cellStyle name="Normal 3 2 2 7 6 3 2 2 2" xfId="45641"/>
    <cellStyle name="Normal 3 2 2 7 6 3 2 3" xfId="33439"/>
    <cellStyle name="Normal 3 2 2 7 6 3 3" xfId="16091"/>
    <cellStyle name="Normal 3 2 2 7 6 3 3 2" xfId="40388"/>
    <cellStyle name="Normal 3 2 2 7 6 3 4" xfId="28079"/>
    <cellStyle name="Normal 3 2 2 7 6 4" xfId="4420"/>
    <cellStyle name="Normal 3 2 2 7 6 4 2" xfId="9143"/>
    <cellStyle name="Normal 3 2 2 7 6 4 2 2" xfId="21345"/>
    <cellStyle name="Normal 3 2 2 7 6 4 2 2 2" xfId="45642"/>
    <cellStyle name="Normal 3 2 2 7 6 4 2 3" xfId="33440"/>
    <cellStyle name="Normal 3 2 2 7 6 4 3" xfId="16622"/>
    <cellStyle name="Normal 3 2 2 7 6 4 3 2" xfId="40919"/>
    <cellStyle name="Normal 3 2 2 7 6 4 4" xfId="28717"/>
    <cellStyle name="Normal 3 2 2 7 6 5" xfId="6117"/>
    <cellStyle name="Normal 3 2 2 7 6 5 2" xfId="9144"/>
    <cellStyle name="Normal 3 2 2 7 6 5 2 2" xfId="21346"/>
    <cellStyle name="Normal 3 2 2 7 6 5 2 2 2" xfId="45643"/>
    <cellStyle name="Normal 3 2 2 7 6 5 2 3" xfId="33441"/>
    <cellStyle name="Normal 3 2 2 7 6 5 3" xfId="18319"/>
    <cellStyle name="Normal 3 2 2 7 6 5 3 2" xfId="42616"/>
    <cellStyle name="Normal 3 2 2 7 6 5 4" xfId="30414"/>
    <cellStyle name="Normal 3 2 2 7 6 6" xfId="9138"/>
    <cellStyle name="Normal 3 2 2 7 6 6 2" xfId="21340"/>
    <cellStyle name="Normal 3 2 2 7 6 6 2 2" xfId="45637"/>
    <cellStyle name="Normal 3 2 2 7 6 6 3" xfId="33435"/>
    <cellStyle name="Normal 3 2 2 7 6 7" xfId="14394"/>
    <cellStyle name="Normal 3 2 2 7 6 7 2" xfId="38691"/>
    <cellStyle name="Normal 3 2 2 7 6 8" xfId="26382"/>
    <cellStyle name="Normal 3 2 2 7 6 9" xfId="50790"/>
    <cellStyle name="Normal 3 2 2 7 7" xfId="2610"/>
    <cellStyle name="Normal 3 2 2 7 7 2" xfId="5058"/>
    <cellStyle name="Normal 3 2 2 7 7 2 2" xfId="9146"/>
    <cellStyle name="Normal 3 2 2 7 7 2 2 2" xfId="21348"/>
    <cellStyle name="Normal 3 2 2 7 7 2 2 2 2" xfId="45645"/>
    <cellStyle name="Normal 3 2 2 7 7 2 2 3" xfId="33443"/>
    <cellStyle name="Normal 3 2 2 7 7 2 3" xfId="17260"/>
    <cellStyle name="Normal 3 2 2 7 7 2 3 2" xfId="41557"/>
    <cellStyle name="Normal 3 2 2 7 7 2 4" xfId="29355"/>
    <cellStyle name="Normal 3 2 2 7 7 3" xfId="6648"/>
    <cellStyle name="Normal 3 2 2 7 7 3 2" xfId="9147"/>
    <cellStyle name="Normal 3 2 2 7 7 3 2 2" xfId="21349"/>
    <cellStyle name="Normal 3 2 2 7 7 3 2 2 2" xfId="45646"/>
    <cellStyle name="Normal 3 2 2 7 7 3 2 3" xfId="33444"/>
    <cellStyle name="Normal 3 2 2 7 7 3 3" xfId="18850"/>
    <cellStyle name="Normal 3 2 2 7 7 3 3 2" xfId="43147"/>
    <cellStyle name="Normal 3 2 2 7 7 3 4" xfId="30945"/>
    <cellStyle name="Normal 3 2 2 7 7 4" xfId="9145"/>
    <cellStyle name="Normal 3 2 2 7 7 4 2" xfId="21347"/>
    <cellStyle name="Normal 3 2 2 7 7 4 2 2" xfId="45644"/>
    <cellStyle name="Normal 3 2 2 7 7 4 3" xfId="33442"/>
    <cellStyle name="Normal 3 2 2 7 7 5" xfId="15032"/>
    <cellStyle name="Normal 3 2 2 7 7 5 2" xfId="39329"/>
    <cellStyle name="Normal 3 2 2 7 7 6" xfId="27020"/>
    <cellStyle name="Normal 3 2 2 7 8" xfId="9016"/>
    <cellStyle name="Normal 3 2 2 7 8 2" xfId="21218"/>
    <cellStyle name="Normal 3 2 2 7 8 2 2" xfId="45515"/>
    <cellStyle name="Normal 3 2 2 7 8 3" xfId="33313"/>
    <cellStyle name="Normal 3 2 2 7 9" xfId="13860"/>
    <cellStyle name="Normal 3 2 2 7 9 2" xfId="25848"/>
    <cellStyle name="Normal 3 2 2 7 9 2 2" xfId="50145"/>
    <cellStyle name="Normal 3 2 2 7 9 3" xfId="38157"/>
    <cellStyle name="Normal 3 2 2 8" xfId="605"/>
    <cellStyle name="Normal 3 2 2 8 10" xfId="51988"/>
    <cellStyle name="Normal 3 2 2 8 2" xfId="800"/>
    <cellStyle name="Normal 3 2 2 8 2 2" xfId="1045"/>
    <cellStyle name="Normal 3 2 2 8 2 2 2" xfId="2538"/>
    <cellStyle name="Normal 3 2 2 8 2 2 2 10" xfId="53058"/>
    <cellStyle name="Normal 3 2 2 8 2 2 2 2" xfId="3704"/>
    <cellStyle name="Normal 3 2 2 8 2 2 2 2 2" xfId="6045"/>
    <cellStyle name="Normal 3 2 2 8 2 2 2 2 2 2" xfId="9153"/>
    <cellStyle name="Normal 3 2 2 8 2 2 2 2 2 2 2" xfId="21355"/>
    <cellStyle name="Normal 3 2 2 8 2 2 2 2 2 2 2 2" xfId="45652"/>
    <cellStyle name="Normal 3 2 2 8 2 2 2 2 2 2 3" xfId="33450"/>
    <cellStyle name="Normal 3 2 2 8 2 2 2 2 2 3" xfId="18247"/>
    <cellStyle name="Normal 3 2 2 8 2 2 2 2 2 3 2" xfId="42544"/>
    <cellStyle name="Normal 3 2 2 8 2 2 2 2 2 4" xfId="30342"/>
    <cellStyle name="Normal 3 2 2 8 2 2 2 2 3" xfId="7742"/>
    <cellStyle name="Normal 3 2 2 8 2 2 2 2 3 2" xfId="9154"/>
    <cellStyle name="Normal 3 2 2 8 2 2 2 2 3 2 2" xfId="21356"/>
    <cellStyle name="Normal 3 2 2 8 2 2 2 2 3 2 2 2" xfId="45653"/>
    <cellStyle name="Normal 3 2 2 8 2 2 2 2 3 2 3" xfId="33451"/>
    <cellStyle name="Normal 3 2 2 8 2 2 2 2 3 3" xfId="19944"/>
    <cellStyle name="Normal 3 2 2 8 2 2 2 2 3 3 2" xfId="44241"/>
    <cellStyle name="Normal 3 2 2 8 2 2 2 2 3 4" xfId="32039"/>
    <cellStyle name="Normal 3 2 2 8 2 2 2 2 4" xfId="9152"/>
    <cellStyle name="Normal 3 2 2 8 2 2 2 2 4 2" xfId="21354"/>
    <cellStyle name="Normal 3 2 2 8 2 2 2 2 4 2 2" xfId="45651"/>
    <cellStyle name="Normal 3 2 2 8 2 2 2 2 4 3" xfId="33449"/>
    <cellStyle name="Normal 3 2 2 8 2 2 2 2 5" xfId="16019"/>
    <cellStyle name="Normal 3 2 2 8 2 2 2 2 5 2" xfId="40316"/>
    <cellStyle name="Normal 3 2 2 8 2 2 2 2 6" xfId="28007"/>
    <cellStyle name="Normal 3 2 2 8 2 2 2 3" xfId="4236"/>
    <cellStyle name="Normal 3 2 2 8 2 2 2 3 2" xfId="9155"/>
    <cellStyle name="Normal 3 2 2 8 2 2 2 3 2 2" xfId="21357"/>
    <cellStyle name="Normal 3 2 2 8 2 2 2 3 2 2 2" xfId="45654"/>
    <cellStyle name="Normal 3 2 2 8 2 2 2 3 2 3" xfId="33452"/>
    <cellStyle name="Normal 3 2 2 8 2 2 2 3 3" xfId="16547"/>
    <cellStyle name="Normal 3 2 2 8 2 2 2 3 3 2" xfId="40844"/>
    <cellStyle name="Normal 3 2 2 8 2 2 2 3 4" xfId="28535"/>
    <cellStyle name="Normal 3 2 2 8 2 2 2 4" xfId="4876"/>
    <cellStyle name="Normal 3 2 2 8 2 2 2 4 2" xfId="9156"/>
    <cellStyle name="Normal 3 2 2 8 2 2 2 4 2 2" xfId="21358"/>
    <cellStyle name="Normal 3 2 2 8 2 2 2 4 2 2 2" xfId="45655"/>
    <cellStyle name="Normal 3 2 2 8 2 2 2 4 2 3" xfId="33453"/>
    <cellStyle name="Normal 3 2 2 8 2 2 2 4 3" xfId="17078"/>
    <cellStyle name="Normal 3 2 2 8 2 2 2 4 3 2" xfId="41375"/>
    <cellStyle name="Normal 3 2 2 8 2 2 2 4 4" xfId="29173"/>
    <cellStyle name="Normal 3 2 2 8 2 2 2 5" xfId="6573"/>
    <cellStyle name="Normal 3 2 2 8 2 2 2 5 2" xfId="9157"/>
    <cellStyle name="Normal 3 2 2 8 2 2 2 5 2 2" xfId="21359"/>
    <cellStyle name="Normal 3 2 2 8 2 2 2 5 2 2 2" xfId="45656"/>
    <cellStyle name="Normal 3 2 2 8 2 2 2 5 2 3" xfId="33454"/>
    <cellStyle name="Normal 3 2 2 8 2 2 2 5 3" xfId="18775"/>
    <cellStyle name="Normal 3 2 2 8 2 2 2 5 3 2" xfId="43072"/>
    <cellStyle name="Normal 3 2 2 8 2 2 2 5 4" xfId="30870"/>
    <cellStyle name="Normal 3 2 2 8 2 2 2 6" xfId="9151"/>
    <cellStyle name="Normal 3 2 2 8 2 2 2 6 2" xfId="21353"/>
    <cellStyle name="Normal 3 2 2 8 2 2 2 6 2 2" xfId="45650"/>
    <cellStyle name="Normal 3 2 2 8 2 2 2 6 3" xfId="33448"/>
    <cellStyle name="Normal 3 2 2 8 2 2 2 7" xfId="14850"/>
    <cellStyle name="Normal 3 2 2 8 2 2 2 7 2" xfId="39147"/>
    <cellStyle name="Normal 3 2 2 8 2 2 2 8" xfId="26838"/>
    <cellStyle name="Normal 3 2 2 8 2 2 2 9" xfId="51246"/>
    <cellStyle name="Normal 3 2 2 8 2 2 3" xfId="3066"/>
    <cellStyle name="Normal 3 2 2 8 2 2 3 2" xfId="5514"/>
    <cellStyle name="Normal 3 2 2 8 2 2 3 2 2" xfId="9159"/>
    <cellStyle name="Normal 3 2 2 8 2 2 3 2 2 2" xfId="21361"/>
    <cellStyle name="Normal 3 2 2 8 2 2 3 2 2 2 2" xfId="45658"/>
    <cellStyle name="Normal 3 2 2 8 2 2 3 2 2 3" xfId="33456"/>
    <cellStyle name="Normal 3 2 2 8 2 2 3 2 3" xfId="17716"/>
    <cellStyle name="Normal 3 2 2 8 2 2 3 2 3 2" xfId="42013"/>
    <cellStyle name="Normal 3 2 2 8 2 2 3 2 4" xfId="29811"/>
    <cellStyle name="Normal 3 2 2 8 2 2 3 3" xfId="7104"/>
    <cellStyle name="Normal 3 2 2 8 2 2 3 3 2" xfId="9160"/>
    <cellStyle name="Normal 3 2 2 8 2 2 3 3 2 2" xfId="21362"/>
    <cellStyle name="Normal 3 2 2 8 2 2 3 3 2 2 2" xfId="45659"/>
    <cellStyle name="Normal 3 2 2 8 2 2 3 3 2 3" xfId="33457"/>
    <cellStyle name="Normal 3 2 2 8 2 2 3 3 3" xfId="19306"/>
    <cellStyle name="Normal 3 2 2 8 2 2 3 3 3 2" xfId="43603"/>
    <cellStyle name="Normal 3 2 2 8 2 2 3 3 4" xfId="31401"/>
    <cellStyle name="Normal 3 2 2 8 2 2 3 4" xfId="9158"/>
    <cellStyle name="Normal 3 2 2 8 2 2 3 4 2" xfId="21360"/>
    <cellStyle name="Normal 3 2 2 8 2 2 3 4 2 2" xfId="45657"/>
    <cellStyle name="Normal 3 2 2 8 2 2 3 4 3" xfId="33455"/>
    <cellStyle name="Normal 3 2 2 8 2 2 3 5" xfId="15488"/>
    <cellStyle name="Normal 3 2 2 8 2 2 3 5 2" xfId="39785"/>
    <cellStyle name="Normal 3 2 2 8 2 2 3 6" xfId="27476"/>
    <cellStyle name="Normal 3 2 2 8 2 2 4" xfId="9150"/>
    <cellStyle name="Normal 3 2 2 8 2 2 4 2" xfId="21352"/>
    <cellStyle name="Normal 3 2 2 8 2 2 4 2 2" xfId="45649"/>
    <cellStyle name="Normal 3 2 2 8 2 2 4 3" xfId="33447"/>
    <cellStyle name="Normal 3 2 2 8 2 2 5" xfId="14316"/>
    <cellStyle name="Normal 3 2 2 8 2 2 5 2" xfId="26304"/>
    <cellStyle name="Normal 3 2 2 8 2 2 5 2 2" xfId="50601"/>
    <cellStyle name="Normal 3 2 2 8 2 2 5 3" xfId="38613"/>
    <cellStyle name="Normal 3 2 2 8 2 2 6" xfId="51444"/>
    <cellStyle name="Normal 3 2 2 8 2 2 7" xfId="52420"/>
    <cellStyle name="Normal 3 2 2 8 2 3" xfId="2298"/>
    <cellStyle name="Normal 3 2 2 8 2 3 10" xfId="52818"/>
    <cellStyle name="Normal 3 2 2 8 2 3 2" xfId="3464"/>
    <cellStyle name="Normal 3 2 2 8 2 3 2 2" xfId="5805"/>
    <cellStyle name="Normal 3 2 2 8 2 3 2 2 2" xfId="9163"/>
    <cellStyle name="Normal 3 2 2 8 2 3 2 2 2 2" xfId="21365"/>
    <cellStyle name="Normal 3 2 2 8 2 3 2 2 2 2 2" xfId="45662"/>
    <cellStyle name="Normal 3 2 2 8 2 3 2 2 2 3" xfId="33460"/>
    <cellStyle name="Normal 3 2 2 8 2 3 2 2 3" xfId="18007"/>
    <cellStyle name="Normal 3 2 2 8 2 3 2 2 3 2" xfId="42304"/>
    <cellStyle name="Normal 3 2 2 8 2 3 2 2 4" xfId="30102"/>
    <cellStyle name="Normal 3 2 2 8 2 3 2 3" xfId="7502"/>
    <cellStyle name="Normal 3 2 2 8 2 3 2 3 2" xfId="9164"/>
    <cellStyle name="Normal 3 2 2 8 2 3 2 3 2 2" xfId="21366"/>
    <cellStyle name="Normal 3 2 2 8 2 3 2 3 2 2 2" xfId="45663"/>
    <cellStyle name="Normal 3 2 2 8 2 3 2 3 2 3" xfId="33461"/>
    <cellStyle name="Normal 3 2 2 8 2 3 2 3 3" xfId="19704"/>
    <cellStyle name="Normal 3 2 2 8 2 3 2 3 3 2" xfId="44001"/>
    <cellStyle name="Normal 3 2 2 8 2 3 2 3 4" xfId="31799"/>
    <cellStyle name="Normal 3 2 2 8 2 3 2 4" xfId="9162"/>
    <cellStyle name="Normal 3 2 2 8 2 3 2 4 2" xfId="21364"/>
    <cellStyle name="Normal 3 2 2 8 2 3 2 4 2 2" xfId="45661"/>
    <cellStyle name="Normal 3 2 2 8 2 3 2 4 3" xfId="33459"/>
    <cellStyle name="Normal 3 2 2 8 2 3 2 5" xfId="15779"/>
    <cellStyle name="Normal 3 2 2 8 2 3 2 5 2" xfId="40076"/>
    <cellStyle name="Normal 3 2 2 8 2 3 2 6" xfId="27767"/>
    <cellStyle name="Normal 3 2 2 8 2 3 3" xfId="3996"/>
    <cellStyle name="Normal 3 2 2 8 2 3 3 2" xfId="9165"/>
    <cellStyle name="Normal 3 2 2 8 2 3 3 2 2" xfId="21367"/>
    <cellStyle name="Normal 3 2 2 8 2 3 3 2 2 2" xfId="45664"/>
    <cellStyle name="Normal 3 2 2 8 2 3 3 2 3" xfId="33462"/>
    <cellStyle name="Normal 3 2 2 8 2 3 3 3" xfId="16307"/>
    <cellStyle name="Normal 3 2 2 8 2 3 3 3 2" xfId="40604"/>
    <cellStyle name="Normal 3 2 2 8 2 3 3 4" xfId="28295"/>
    <cellStyle name="Normal 3 2 2 8 2 3 4" xfId="4636"/>
    <cellStyle name="Normal 3 2 2 8 2 3 4 2" xfId="9166"/>
    <cellStyle name="Normal 3 2 2 8 2 3 4 2 2" xfId="21368"/>
    <cellStyle name="Normal 3 2 2 8 2 3 4 2 2 2" xfId="45665"/>
    <cellStyle name="Normal 3 2 2 8 2 3 4 2 3" xfId="33463"/>
    <cellStyle name="Normal 3 2 2 8 2 3 4 3" xfId="16838"/>
    <cellStyle name="Normal 3 2 2 8 2 3 4 3 2" xfId="41135"/>
    <cellStyle name="Normal 3 2 2 8 2 3 4 4" xfId="28933"/>
    <cellStyle name="Normal 3 2 2 8 2 3 5" xfId="6333"/>
    <cellStyle name="Normal 3 2 2 8 2 3 5 2" xfId="9167"/>
    <cellStyle name="Normal 3 2 2 8 2 3 5 2 2" xfId="21369"/>
    <cellStyle name="Normal 3 2 2 8 2 3 5 2 2 2" xfId="45666"/>
    <cellStyle name="Normal 3 2 2 8 2 3 5 2 3" xfId="33464"/>
    <cellStyle name="Normal 3 2 2 8 2 3 5 3" xfId="18535"/>
    <cellStyle name="Normal 3 2 2 8 2 3 5 3 2" xfId="42832"/>
    <cellStyle name="Normal 3 2 2 8 2 3 5 4" xfId="30630"/>
    <cellStyle name="Normal 3 2 2 8 2 3 6" xfId="9161"/>
    <cellStyle name="Normal 3 2 2 8 2 3 6 2" xfId="21363"/>
    <cellStyle name="Normal 3 2 2 8 2 3 6 2 2" xfId="45660"/>
    <cellStyle name="Normal 3 2 2 8 2 3 6 3" xfId="33458"/>
    <cellStyle name="Normal 3 2 2 8 2 3 7" xfId="14610"/>
    <cellStyle name="Normal 3 2 2 8 2 3 7 2" xfId="38907"/>
    <cellStyle name="Normal 3 2 2 8 2 3 8" xfId="26598"/>
    <cellStyle name="Normal 3 2 2 8 2 3 9" xfId="51006"/>
    <cellStyle name="Normal 3 2 2 8 2 4" xfId="2826"/>
    <cellStyle name="Normal 3 2 2 8 2 4 2" xfId="5274"/>
    <cellStyle name="Normal 3 2 2 8 2 4 2 2" xfId="9169"/>
    <cellStyle name="Normal 3 2 2 8 2 4 2 2 2" xfId="21371"/>
    <cellStyle name="Normal 3 2 2 8 2 4 2 2 2 2" xfId="45668"/>
    <cellStyle name="Normal 3 2 2 8 2 4 2 2 3" xfId="33466"/>
    <cellStyle name="Normal 3 2 2 8 2 4 2 3" xfId="17476"/>
    <cellStyle name="Normal 3 2 2 8 2 4 2 3 2" xfId="41773"/>
    <cellStyle name="Normal 3 2 2 8 2 4 2 4" xfId="29571"/>
    <cellStyle name="Normal 3 2 2 8 2 4 3" xfId="6864"/>
    <cellStyle name="Normal 3 2 2 8 2 4 3 2" xfId="9170"/>
    <cellStyle name="Normal 3 2 2 8 2 4 3 2 2" xfId="21372"/>
    <cellStyle name="Normal 3 2 2 8 2 4 3 2 2 2" xfId="45669"/>
    <cellStyle name="Normal 3 2 2 8 2 4 3 2 3" xfId="33467"/>
    <cellStyle name="Normal 3 2 2 8 2 4 3 3" xfId="19066"/>
    <cellStyle name="Normal 3 2 2 8 2 4 3 3 2" xfId="43363"/>
    <cellStyle name="Normal 3 2 2 8 2 4 3 4" xfId="31161"/>
    <cellStyle name="Normal 3 2 2 8 2 4 4" xfId="9168"/>
    <cellStyle name="Normal 3 2 2 8 2 4 4 2" xfId="21370"/>
    <cellStyle name="Normal 3 2 2 8 2 4 4 2 2" xfId="45667"/>
    <cellStyle name="Normal 3 2 2 8 2 4 4 3" xfId="33465"/>
    <cellStyle name="Normal 3 2 2 8 2 4 5" xfId="15248"/>
    <cellStyle name="Normal 3 2 2 8 2 4 5 2" xfId="39545"/>
    <cellStyle name="Normal 3 2 2 8 2 4 6" xfId="27236"/>
    <cellStyle name="Normal 3 2 2 8 2 5" xfId="9149"/>
    <cellStyle name="Normal 3 2 2 8 2 5 2" xfId="21351"/>
    <cellStyle name="Normal 3 2 2 8 2 5 2 2" xfId="45648"/>
    <cellStyle name="Normal 3 2 2 8 2 5 3" xfId="33446"/>
    <cellStyle name="Normal 3 2 2 8 2 6" xfId="14076"/>
    <cellStyle name="Normal 3 2 2 8 2 6 2" xfId="26064"/>
    <cellStyle name="Normal 3 2 2 8 2 6 2 2" xfId="50361"/>
    <cellStyle name="Normal 3 2 2 8 2 6 3" xfId="38373"/>
    <cellStyle name="Normal 3 2 2 8 2 7" xfId="51806"/>
    <cellStyle name="Normal 3 2 2 8 2 8" xfId="52180"/>
    <cellStyle name="Normal 3 2 2 8 3" xfId="702"/>
    <cellStyle name="Normal 3 2 2 8 3 2" xfId="949"/>
    <cellStyle name="Normal 3 2 2 8 3 2 2" xfId="2442"/>
    <cellStyle name="Normal 3 2 2 8 3 2 2 10" xfId="52962"/>
    <cellStyle name="Normal 3 2 2 8 3 2 2 2" xfId="3608"/>
    <cellStyle name="Normal 3 2 2 8 3 2 2 2 2" xfId="5949"/>
    <cellStyle name="Normal 3 2 2 8 3 2 2 2 2 2" xfId="9175"/>
    <cellStyle name="Normal 3 2 2 8 3 2 2 2 2 2 2" xfId="21377"/>
    <cellStyle name="Normal 3 2 2 8 3 2 2 2 2 2 2 2" xfId="45674"/>
    <cellStyle name="Normal 3 2 2 8 3 2 2 2 2 2 3" xfId="33472"/>
    <cellStyle name="Normal 3 2 2 8 3 2 2 2 2 3" xfId="18151"/>
    <cellStyle name="Normal 3 2 2 8 3 2 2 2 2 3 2" xfId="42448"/>
    <cellStyle name="Normal 3 2 2 8 3 2 2 2 2 4" xfId="30246"/>
    <cellStyle name="Normal 3 2 2 8 3 2 2 2 3" xfId="7646"/>
    <cellStyle name="Normal 3 2 2 8 3 2 2 2 3 2" xfId="9176"/>
    <cellStyle name="Normal 3 2 2 8 3 2 2 2 3 2 2" xfId="21378"/>
    <cellStyle name="Normal 3 2 2 8 3 2 2 2 3 2 2 2" xfId="45675"/>
    <cellStyle name="Normal 3 2 2 8 3 2 2 2 3 2 3" xfId="33473"/>
    <cellStyle name="Normal 3 2 2 8 3 2 2 2 3 3" xfId="19848"/>
    <cellStyle name="Normal 3 2 2 8 3 2 2 2 3 3 2" xfId="44145"/>
    <cellStyle name="Normal 3 2 2 8 3 2 2 2 3 4" xfId="31943"/>
    <cellStyle name="Normal 3 2 2 8 3 2 2 2 4" xfId="9174"/>
    <cellStyle name="Normal 3 2 2 8 3 2 2 2 4 2" xfId="21376"/>
    <cellStyle name="Normal 3 2 2 8 3 2 2 2 4 2 2" xfId="45673"/>
    <cellStyle name="Normal 3 2 2 8 3 2 2 2 4 3" xfId="33471"/>
    <cellStyle name="Normal 3 2 2 8 3 2 2 2 5" xfId="15923"/>
    <cellStyle name="Normal 3 2 2 8 3 2 2 2 5 2" xfId="40220"/>
    <cellStyle name="Normal 3 2 2 8 3 2 2 2 6" xfId="27911"/>
    <cellStyle name="Normal 3 2 2 8 3 2 2 3" xfId="4140"/>
    <cellStyle name="Normal 3 2 2 8 3 2 2 3 2" xfId="9177"/>
    <cellStyle name="Normal 3 2 2 8 3 2 2 3 2 2" xfId="21379"/>
    <cellStyle name="Normal 3 2 2 8 3 2 2 3 2 2 2" xfId="45676"/>
    <cellStyle name="Normal 3 2 2 8 3 2 2 3 2 3" xfId="33474"/>
    <cellStyle name="Normal 3 2 2 8 3 2 2 3 3" xfId="16451"/>
    <cellStyle name="Normal 3 2 2 8 3 2 2 3 3 2" xfId="40748"/>
    <cellStyle name="Normal 3 2 2 8 3 2 2 3 4" xfId="28439"/>
    <cellStyle name="Normal 3 2 2 8 3 2 2 4" xfId="4780"/>
    <cellStyle name="Normal 3 2 2 8 3 2 2 4 2" xfId="9178"/>
    <cellStyle name="Normal 3 2 2 8 3 2 2 4 2 2" xfId="21380"/>
    <cellStyle name="Normal 3 2 2 8 3 2 2 4 2 2 2" xfId="45677"/>
    <cellStyle name="Normal 3 2 2 8 3 2 2 4 2 3" xfId="33475"/>
    <cellStyle name="Normal 3 2 2 8 3 2 2 4 3" xfId="16982"/>
    <cellStyle name="Normal 3 2 2 8 3 2 2 4 3 2" xfId="41279"/>
    <cellStyle name="Normal 3 2 2 8 3 2 2 4 4" xfId="29077"/>
    <cellStyle name="Normal 3 2 2 8 3 2 2 5" xfId="6477"/>
    <cellStyle name="Normal 3 2 2 8 3 2 2 5 2" xfId="9179"/>
    <cellStyle name="Normal 3 2 2 8 3 2 2 5 2 2" xfId="21381"/>
    <cellStyle name="Normal 3 2 2 8 3 2 2 5 2 2 2" xfId="45678"/>
    <cellStyle name="Normal 3 2 2 8 3 2 2 5 2 3" xfId="33476"/>
    <cellStyle name="Normal 3 2 2 8 3 2 2 5 3" xfId="18679"/>
    <cellStyle name="Normal 3 2 2 8 3 2 2 5 3 2" xfId="42976"/>
    <cellStyle name="Normal 3 2 2 8 3 2 2 5 4" xfId="30774"/>
    <cellStyle name="Normal 3 2 2 8 3 2 2 6" xfId="9173"/>
    <cellStyle name="Normal 3 2 2 8 3 2 2 6 2" xfId="21375"/>
    <cellStyle name="Normal 3 2 2 8 3 2 2 6 2 2" xfId="45672"/>
    <cellStyle name="Normal 3 2 2 8 3 2 2 6 3" xfId="33470"/>
    <cellStyle name="Normal 3 2 2 8 3 2 2 7" xfId="14754"/>
    <cellStyle name="Normal 3 2 2 8 3 2 2 7 2" xfId="39051"/>
    <cellStyle name="Normal 3 2 2 8 3 2 2 8" xfId="26742"/>
    <cellStyle name="Normal 3 2 2 8 3 2 2 9" xfId="51150"/>
    <cellStyle name="Normal 3 2 2 8 3 2 3" xfId="2970"/>
    <cellStyle name="Normal 3 2 2 8 3 2 3 2" xfId="5418"/>
    <cellStyle name="Normal 3 2 2 8 3 2 3 2 2" xfId="9181"/>
    <cellStyle name="Normal 3 2 2 8 3 2 3 2 2 2" xfId="21383"/>
    <cellStyle name="Normal 3 2 2 8 3 2 3 2 2 2 2" xfId="45680"/>
    <cellStyle name="Normal 3 2 2 8 3 2 3 2 2 3" xfId="33478"/>
    <cellStyle name="Normal 3 2 2 8 3 2 3 2 3" xfId="17620"/>
    <cellStyle name="Normal 3 2 2 8 3 2 3 2 3 2" xfId="41917"/>
    <cellStyle name="Normal 3 2 2 8 3 2 3 2 4" xfId="29715"/>
    <cellStyle name="Normal 3 2 2 8 3 2 3 3" xfId="7008"/>
    <cellStyle name="Normal 3 2 2 8 3 2 3 3 2" xfId="9182"/>
    <cellStyle name="Normal 3 2 2 8 3 2 3 3 2 2" xfId="21384"/>
    <cellStyle name="Normal 3 2 2 8 3 2 3 3 2 2 2" xfId="45681"/>
    <cellStyle name="Normal 3 2 2 8 3 2 3 3 2 3" xfId="33479"/>
    <cellStyle name="Normal 3 2 2 8 3 2 3 3 3" xfId="19210"/>
    <cellStyle name="Normal 3 2 2 8 3 2 3 3 3 2" xfId="43507"/>
    <cellStyle name="Normal 3 2 2 8 3 2 3 3 4" xfId="31305"/>
    <cellStyle name="Normal 3 2 2 8 3 2 3 4" xfId="9180"/>
    <cellStyle name="Normal 3 2 2 8 3 2 3 4 2" xfId="21382"/>
    <cellStyle name="Normal 3 2 2 8 3 2 3 4 2 2" xfId="45679"/>
    <cellStyle name="Normal 3 2 2 8 3 2 3 4 3" xfId="33477"/>
    <cellStyle name="Normal 3 2 2 8 3 2 3 5" xfId="15392"/>
    <cellStyle name="Normal 3 2 2 8 3 2 3 5 2" xfId="39689"/>
    <cellStyle name="Normal 3 2 2 8 3 2 3 6" xfId="27380"/>
    <cellStyle name="Normal 3 2 2 8 3 2 4" xfId="9172"/>
    <cellStyle name="Normal 3 2 2 8 3 2 4 2" xfId="21374"/>
    <cellStyle name="Normal 3 2 2 8 3 2 4 2 2" xfId="45671"/>
    <cellStyle name="Normal 3 2 2 8 3 2 4 3" xfId="33469"/>
    <cellStyle name="Normal 3 2 2 8 3 2 5" xfId="14220"/>
    <cellStyle name="Normal 3 2 2 8 3 2 5 2" xfId="26208"/>
    <cellStyle name="Normal 3 2 2 8 3 2 5 2 2" xfId="50505"/>
    <cellStyle name="Normal 3 2 2 8 3 2 5 3" xfId="38517"/>
    <cellStyle name="Normal 3 2 2 8 3 2 6" xfId="51898"/>
    <cellStyle name="Normal 3 2 2 8 3 2 7" xfId="52324"/>
    <cellStyle name="Normal 3 2 2 8 3 3" xfId="2202"/>
    <cellStyle name="Normal 3 2 2 8 3 3 10" xfId="52722"/>
    <cellStyle name="Normal 3 2 2 8 3 3 2" xfId="3368"/>
    <cellStyle name="Normal 3 2 2 8 3 3 2 2" xfId="5709"/>
    <cellStyle name="Normal 3 2 2 8 3 3 2 2 2" xfId="9185"/>
    <cellStyle name="Normal 3 2 2 8 3 3 2 2 2 2" xfId="21387"/>
    <cellStyle name="Normal 3 2 2 8 3 3 2 2 2 2 2" xfId="45684"/>
    <cellStyle name="Normal 3 2 2 8 3 3 2 2 2 3" xfId="33482"/>
    <cellStyle name="Normal 3 2 2 8 3 3 2 2 3" xfId="17911"/>
    <cellStyle name="Normal 3 2 2 8 3 3 2 2 3 2" xfId="42208"/>
    <cellStyle name="Normal 3 2 2 8 3 3 2 2 4" xfId="30006"/>
    <cellStyle name="Normal 3 2 2 8 3 3 2 3" xfId="7406"/>
    <cellStyle name="Normal 3 2 2 8 3 3 2 3 2" xfId="9186"/>
    <cellStyle name="Normal 3 2 2 8 3 3 2 3 2 2" xfId="21388"/>
    <cellStyle name="Normal 3 2 2 8 3 3 2 3 2 2 2" xfId="45685"/>
    <cellStyle name="Normal 3 2 2 8 3 3 2 3 2 3" xfId="33483"/>
    <cellStyle name="Normal 3 2 2 8 3 3 2 3 3" xfId="19608"/>
    <cellStyle name="Normal 3 2 2 8 3 3 2 3 3 2" xfId="43905"/>
    <cellStyle name="Normal 3 2 2 8 3 3 2 3 4" xfId="31703"/>
    <cellStyle name="Normal 3 2 2 8 3 3 2 4" xfId="9184"/>
    <cellStyle name="Normal 3 2 2 8 3 3 2 4 2" xfId="21386"/>
    <cellStyle name="Normal 3 2 2 8 3 3 2 4 2 2" xfId="45683"/>
    <cellStyle name="Normal 3 2 2 8 3 3 2 4 3" xfId="33481"/>
    <cellStyle name="Normal 3 2 2 8 3 3 2 5" xfId="15683"/>
    <cellStyle name="Normal 3 2 2 8 3 3 2 5 2" xfId="39980"/>
    <cellStyle name="Normal 3 2 2 8 3 3 2 6" xfId="27671"/>
    <cellStyle name="Normal 3 2 2 8 3 3 3" xfId="3900"/>
    <cellStyle name="Normal 3 2 2 8 3 3 3 2" xfId="9187"/>
    <cellStyle name="Normal 3 2 2 8 3 3 3 2 2" xfId="21389"/>
    <cellStyle name="Normal 3 2 2 8 3 3 3 2 2 2" xfId="45686"/>
    <cellStyle name="Normal 3 2 2 8 3 3 3 2 3" xfId="33484"/>
    <cellStyle name="Normal 3 2 2 8 3 3 3 3" xfId="16211"/>
    <cellStyle name="Normal 3 2 2 8 3 3 3 3 2" xfId="40508"/>
    <cellStyle name="Normal 3 2 2 8 3 3 3 4" xfId="28199"/>
    <cellStyle name="Normal 3 2 2 8 3 3 4" xfId="4540"/>
    <cellStyle name="Normal 3 2 2 8 3 3 4 2" xfId="9188"/>
    <cellStyle name="Normal 3 2 2 8 3 3 4 2 2" xfId="21390"/>
    <cellStyle name="Normal 3 2 2 8 3 3 4 2 2 2" xfId="45687"/>
    <cellStyle name="Normal 3 2 2 8 3 3 4 2 3" xfId="33485"/>
    <cellStyle name="Normal 3 2 2 8 3 3 4 3" xfId="16742"/>
    <cellStyle name="Normal 3 2 2 8 3 3 4 3 2" xfId="41039"/>
    <cellStyle name="Normal 3 2 2 8 3 3 4 4" xfId="28837"/>
    <cellStyle name="Normal 3 2 2 8 3 3 5" xfId="6237"/>
    <cellStyle name="Normal 3 2 2 8 3 3 5 2" xfId="9189"/>
    <cellStyle name="Normal 3 2 2 8 3 3 5 2 2" xfId="21391"/>
    <cellStyle name="Normal 3 2 2 8 3 3 5 2 2 2" xfId="45688"/>
    <cellStyle name="Normal 3 2 2 8 3 3 5 2 3" xfId="33486"/>
    <cellStyle name="Normal 3 2 2 8 3 3 5 3" xfId="18439"/>
    <cellStyle name="Normal 3 2 2 8 3 3 5 3 2" xfId="42736"/>
    <cellStyle name="Normal 3 2 2 8 3 3 5 4" xfId="30534"/>
    <cellStyle name="Normal 3 2 2 8 3 3 6" xfId="9183"/>
    <cellStyle name="Normal 3 2 2 8 3 3 6 2" xfId="21385"/>
    <cellStyle name="Normal 3 2 2 8 3 3 6 2 2" xfId="45682"/>
    <cellStyle name="Normal 3 2 2 8 3 3 6 3" xfId="33480"/>
    <cellStyle name="Normal 3 2 2 8 3 3 7" xfId="14514"/>
    <cellStyle name="Normal 3 2 2 8 3 3 7 2" xfId="38811"/>
    <cellStyle name="Normal 3 2 2 8 3 3 8" xfId="26502"/>
    <cellStyle name="Normal 3 2 2 8 3 3 9" xfId="50910"/>
    <cellStyle name="Normal 3 2 2 8 3 4" xfId="2730"/>
    <cellStyle name="Normal 3 2 2 8 3 4 2" xfId="5178"/>
    <cellStyle name="Normal 3 2 2 8 3 4 2 2" xfId="9191"/>
    <cellStyle name="Normal 3 2 2 8 3 4 2 2 2" xfId="21393"/>
    <cellStyle name="Normal 3 2 2 8 3 4 2 2 2 2" xfId="45690"/>
    <cellStyle name="Normal 3 2 2 8 3 4 2 2 3" xfId="33488"/>
    <cellStyle name="Normal 3 2 2 8 3 4 2 3" xfId="17380"/>
    <cellStyle name="Normal 3 2 2 8 3 4 2 3 2" xfId="41677"/>
    <cellStyle name="Normal 3 2 2 8 3 4 2 4" xfId="29475"/>
    <cellStyle name="Normal 3 2 2 8 3 4 3" xfId="6768"/>
    <cellStyle name="Normal 3 2 2 8 3 4 3 2" xfId="9192"/>
    <cellStyle name="Normal 3 2 2 8 3 4 3 2 2" xfId="21394"/>
    <cellStyle name="Normal 3 2 2 8 3 4 3 2 2 2" xfId="45691"/>
    <cellStyle name="Normal 3 2 2 8 3 4 3 2 3" xfId="33489"/>
    <cellStyle name="Normal 3 2 2 8 3 4 3 3" xfId="18970"/>
    <cellStyle name="Normal 3 2 2 8 3 4 3 3 2" xfId="43267"/>
    <cellStyle name="Normal 3 2 2 8 3 4 3 4" xfId="31065"/>
    <cellStyle name="Normal 3 2 2 8 3 4 4" xfId="9190"/>
    <cellStyle name="Normal 3 2 2 8 3 4 4 2" xfId="21392"/>
    <cellStyle name="Normal 3 2 2 8 3 4 4 2 2" xfId="45689"/>
    <cellStyle name="Normal 3 2 2 8 3 4 4 3" xfId="33487"/>
    <cellStyle name="Normal 3 2 2 8 3 4 5" xfId="15152"/>
    <cellStyle name="Normal 3 2 2 8 3 4 5 2" xfId="39449"/>
    <cellStyle name="Normal 3 2 2 8 3 4 6" xfId="27140"/>
    <cellStyle name="Normal 3 2 2 8 3 5" xfId="9171"/>
    <cellStyle name="Normal 3 2 2 8 3 5 2" xfId="21373"/>
    <cellStyle name="Normal 3 2 2 8 3 5 2 2" xfId="45670"/>
    <cellStyle name="Normal 3 2 2 8 3 5 3" xfId="33468"/>
    <cellStyle name="Normal 3 2 2 8 3 6" xfId="13980"/>
    <cellStyle name="Normal 3 2 2 8 3 6 2" xfId="25968"/>
    <cellStyle name="Normal 3 2 2 8 3 6 2 2" xfId="50265"/>
    <cellStyle name="Normal 3 2 2 8 3 6 3" xfId="38277"/>
    <cellStyle name="Normal 3 2 2 8 3 7" xfId="51659"/>
    <cellStyle name="Normal 3 2 2 8 3 8" xfId="52084"/>
    <cellStyle name="Normal 3 2 2 8 4" xfId="877"/>
    <cellStyle name="Normal 3 2 2 8 4 2" xfId="2370"/>
    <cellStyle name="Normal 3 2 2 8 4 2 10" xfId="52890"/>
    <cellStyle name="Normal 3 2 2 8 4 2 2" xfId="3536"/>
    <cellStyle name="Normal 3 2 2 8 4 2 2 2" xfId="5877"/>
    <cellStyle name="Normal 3 2 2 8 4 2 2 2 2" xfId="9196"/>
    <cellStyle name="Normal 3 2 2 8 4 2 2 2 2 2" xfId="21398"/>
    <cellStyle name="Normal 3 2 2 8 4 2 2 2 2 2 2" xfId="45695"/>
    <cellStyle name="Normal 3 2 2 8 4 2 2 2 2 3" xfId="33493"/>
    <cellStyle name="Normal 3 2 2 8 4 2 2 2 3" xfId="18079"/>
    <cellStyle name="Normal 3 2 2 8 4 2 2 2 3 2" xfId="42376"/>
    <cellStyle name="Normal 3 2 2 8 4 2 2 2 4" xfId="30174"/>
    <cellStyle name="Normal 3 2 2 8 4 2 2 3" xfId="7574"/>
    <cellStyle name="Normal 3 2 2 8 4 2 2 3 2" xfId="9197"/>
    <cellStyle name="Normal 3 2 2 8 4 2 2 3 2 2" xfId="21399"/>
    <cellStyle name="Normal 3 2 2 8 4 2 2 3 2 2 2" xfId="45696"/>
    <cellStyle name="Normal 3 2 2 8 4 2 2 3 2 3" xfId="33494"/>
    <cellStyle name="Normal 3 2 2 8 4 2 2 3 3" xfId="19776"/>
    <cellStyle name="Normal 3 2 2 8 4 2 2 3 3 2" xfId="44073"/>
    <cellStyle name="Normal 3 2 2 8 4 2 2 3 4" xfId="31871"/>
    <cellStyle name="Normal 3 2 2 8 4 2 2 4" xfId="9195"/>
    <cellStyle name="Normal 3 2 2 8 4 2 2 4 2" xfId="21397"/>
    <cellStyle name="Normal 3 2 2 8 4 2 2 4 2 2" xfId="45694"/>
    <cellStyle name="Normal 3 2 2 8 4 2 2 4 3" xfId="33492"/>
    <cellStyle name="Normal 3 2 2 8 4 2 2 5" xfId="15851"/>
    <cellStyle name="Normal 3 2 2 8 4 2 2 5 2" xfId="40148"/>
    <cellStyle name="Normal 3 2 2 8 4 2 2 6" xfId="27839"/>
    <cellStyle name="Normal 3 2 2 8 4 2 3" xfId="4068"/>
    <cellStyle name="Normal 3 2 2 8 4 2 3 2" xfId="9198"/>
    <cellStyle name="Normal 3 2 2 8 4 2 3 2 2" xfId="21400"/>
    <cellStyle name="Normal 3 2 2 8 4 2 3 2 2 2" xfId="45697"/>
    <cellStyle name="Normal 3 2 2 8 4 2 3 2 3" xfId="33495"/>
    <cellStyle name="Normal 3 2 2 8 4 2 3 3" xfId="16379"/>
    <cellStyle name="Normal 3 2 2 8 4 2 3 3 2" xfId="40676"/>
    <cellStyle name="Normal 3 2 2 8 4 2 3 4" xfId="28367"/>
    <cellStyle name="Normal 3 2 2 8 4 2 4" xfId="4708"/>
    <cellStyle name="Normal 3 2 2 8 4 2 4 2" xfId="9199"/>
    <cellStyle name="Normal 3 2 2 8 4 2 4 2 2" xfId="21401"/>
    <cellStyle name="Normal 3 2 2 8 4 2 4 2 2 2" xfId="45698"/>
    <cellStyle name="Normal 3 2 2 8 4 2 4 2 3" xfId="33496"/>
    <cellStyle name="Normal 3 2 2 8 4 2 4 3" xfId="16910"/>
    <cellStyle name="Normal 3 2 2 8 4 2 4 3 2" xfId="41207"/>
    <cellStyle name="Normal 3 2 2 8 4 2 4 4" xfId="29005"/>
    <cellStyle name="Normal 3 2 2 8 4 2 5" xfId="6405"/>
    <cellStyle name="Normal 3 2 2 8 4 2 5 2" xfId="9200"/>
    <cellStyle name="Normal 3 2 2 8 4 2 5 2 2" xfId="21402"/>
    <cellStyle name="Normal 3 2 2 8 4 2 5 2 2 2" xfId="45699"/>
    <cellStyle name="Normal 3 2 2 8 4 2 5 2 3" xfId="33497"/>
    <cellStyle name="Normal 3 2 2 8 4 2 5 3" xfId="18607"/>
    <cellStyle name="Normal 3 2 2 8 4 2 5 3 2" xfId="42904"/>
    <cellStyle name="Normal 3 2 2 8 4 2 5 4" xfId="30702"/>
    <cellStyle name="Normal 3 2 2 8 4 2 6" xfId="9194"/>
    <cellStyle name="Normal 3 2 2 8 4 2 6 2" xfId="21396"/>
    <cellStyle name="Normal 3 2 2 8 4 2 6 2 2" xfId="45693"/>
    <cellStyle name="Normal 3 2 2 8 4 2 6 3" xfId="33491"/>
    <cellStyle name="Normal 3 2 2 8 4 2 7" xfId="14682"/>
    <cellStyle name="Normal 3 2 2 8 4 2 7 2" xfId="38979"/>
    <cellStyle name="Normal 3 2 2 8 4 2 8" xfId="26670"/>
    <cellStyle name="Normal 3 2 2 8 4 2 9" xfId="51078"/>
    <cellStyle name="Normal 3 2 2 8 4 3" xfId="2898"/>
    <cellStyle name="Normal 3 2 2 8 4 3 2" xfId="5346"/>
    <cellStyle name="Normal 3 2 2 8 4 3 2 2" xfId="9202"/>
    <cellStyle name="Normal 3 2 2 8 4 3 2 2 2" xfId="21404"/>
    <cellStyle name="Normal 3 2 2 8 4 3 2 2 2 2" xfId="45701"/>
    <cellStyle name="Normal 3 2 2 8 4 3 2 2 3" xfId="33499"/>
    <cellStyle name="Normal 3 2 2 8 4 3 2 3" xfId="17548"/>
    <cellStyle name="Normal 3 2 2 8 4 3 2 3 2" xfId="41845"/>
    <cellStyle name="Normal 3 2 2 8 4 3 2 4" xfId="29643"/>
    <cellStyle name="Normal 3 2 2 8 4 3 3" xfId="6936"/>
    <cellStyle name="Normal 3 2 2 8 4 3 3 2" xfId="9203"/>
    <cellStyle name="Normal 3 2 2 8 4 3 3 2 2" xfId="21405"/>
    <cellStyle name="Normal 3 2 2 8 4 3 3 2 2 2" xfId="45702"/>
    <cellStyle name="Normal 3 2 2 8 4 3 3 2 3" xfId="33500"/>
    <cellStyle name="Normal 3 2 2 8 4 3 3 3" xfId="19138"/>
    <cellStyle name="Normal 3 2 2 8 4 3 3 3 2" xfId="43435"/>
    <cellStyle name="Normal 3 2 2 8 4 3 3 4" xfId="31233"/>
    <cellStyle name="Normal 3 2 2 8 4 3 4" xfId="9201"/>
    <cellStyle name="Normal 3 2 2 8 4 3 4 2" xfId="21403"/>
    <cellStyle name="Normal 3 2 2 8 4 3 4 2 2" xfId="45700"/>
    <cellStyle name="Normal 3 2 2 8 4 3 4 3" xfId="33498"/>
    <cellStyle name="Normal 3 2 2 8 4 3 5" xfId="15320"/>
    <cellStyle name="Normal 3 2 2 8 4 3 5 2" xfId="39617"/>
    <cellStyle name="Normal 3 2 2 8 4 3 6" xfId="27308"/>
    <cellStyle name="Normal 3 2 2 8 4 4" xfId="9193"/>
    <cellStyle name="Normal 3 2 2 8 4 4 2" xfId="21395"/>
    <cellStyle name="Normal 3 2 2 8 4 4 2 2" xfId="45692"/>
    <cellStyle name="Normal 3 2 2 8 4 4 3" xfId="33490"/>
    <cellStyle name="Normal 3 2 2 8 4 5" xfId="14148"/>
    <cellStyle name="Normal 3 2 2 8 4 5 2" xfId="26136"/>
    <cellStyle name="Normal 3 2 2 8 4 5 2 2" xfId="50433"/>
    <cellStyle name="Normal 3 2 2 8 4 5 3" xfId="38445"/>
    <cellStyle name="Normal 3 2 2 8 4 6" xfId="51762"/>
    <cellStyle name="Normal 3 2 2 8 4 7" xfId="52252"/>
    <cellStyle name="Normal 3 2 2 8 5" xfId="2106"/>
    <cellStyle name="Normal 3 2 2 8 5 10" xfId="52626"/>
    <cellStyle name="Normal 3 2 2 8 5 2" xfId="3272"/>
    <cellStyle name="Normal 3 2 2 8 5 2 2" xfId="5613"/>
    <cellStyle name="Normal 3 2 2 8 5 2 2 2" xfId="9206"/>
    <cellStyle name="Normal 3 2 2 8 5 2 2 2 2" xfId="21408"/>
    <cellStyle name="Normal 3 2 2 8 5 2 2 2 2 2" xfId="45705"/>
    <cellStyle name="Normal 3 2 2 8 5 2 2 2 3" xfId="33503"/>
    <cellStyle name="Normal 3 2 2 8 5 2 2 3" xfId="17815"/>
    <cellStyle name="Normal 3 2 2 8 5 2 2 3 2" xfId="42112"/>
    <cellStyle name="Normal 3 2 2 8 5 2 2 4" xfId="29910"/>
    <cellStyle name="Normal 3 2 2 8 5 2 3" xfId="7310"/>
    <cellStyle name="Normal 3 2 2 8 5 2 3 2" xfId="9207"/>
    <cellStyle name="Normal 3 2 2 8 5 2 3 2 2" xfId="21409"/>
    <cellStyle name="Normal 3 2 2 8 5 2 3 2 2 2" xfId="45706"/>
    <cellStyle name="Normal 3 2 2 8 5 2 3 2 3" xfId="33504"/>
    <cellStyle name="Normal 3 2 2 8 5 2 3 3" xfId="19512"/>
    <cellStyle name="Normal 3 2 2 8 5 2 3 3 2" xfId="43809"/>
    <cellStyle name="Normal 3 2 2 8 5 2 3 4" xfId="31607"/>
    <cellStyle name="Normal 3 2 2 8 5 2 4" xfId="9205"/>
    <cellStyle name="Normal 3 2 2 8 5 2 4 2" xfId="21407"/>
    <cellStyle name="Normal 3 2 2 8 5 2 4 2 2" xfId="45704"/>
    <cellStyle name="Normal 3 2 2 8 5 2 4 3" xfId="33502"/>
    <cellStyle name="Normal 3 2 2 8 5 2 5" xfId="15587"/>
    <cellStyle name="Normal 3 2 2 8 5 2 5 2" xfId="39884"/>
    <cellStyle name="Normal 3 2 2 8 5 2 6" xfId="27575"/>
    <cellStyle name="Normal 3 2 2 8 5 3" xfId="3804"/>
    <cellStyle name="Normal 3 2 2 8 5 3 2" xfId="9208"/>
    <cellStyle name="Normal 3 2 2 8 5 3 2 2" xfId="21410"/>
    <cellStyle name="Normal 3 2 2 8 5 3 2 2 2" xfId="45707"/>
    <cellStyle name="Normal 3 2 2 8 5 3 2 3" xfId="33505"/>
    <cellStyle name="Normal 3 2 2 8 5 3 3" xfId="16115"/>
    <cellStyle name="Normal 3 2 2 8 5 3 3 2" xfId="40412"/>
    <cellStyle name="Normal 3 2 2 8 5 3 4" xfId="28103"/>
    <cellStyle name="Normal 3 2 2 8 5 4" xfId="4444"/>
    <cellStyle name="Normal 3 2 2 8 5 4 2" xfId="9209"/>
    <cellStyle name="Normal 3 2 2 8 5 4 2 2" xfId="21411"/>
    <cellStyle name="Normal 3 2 2 8 5 4 2 2 2" xfId="45708"/>
    <cellStyle name="Normal 3 2 2 8 5 4 2 3" xfId="33506"/>
    <cellStyle name="Normal 3 2 2 8 5 4 3" xfId="16646"/>
    <cellStyle name="Normal 3 2 2 8 5 4 3 2" xfId="40943"/>
    <cellStyle name="Normal 3 2 2 8 5 4 4" xfId="28741"/>
    <cellStyle name="Normal 3 2 2 8 5 5" xfId="6141"/>
    <cellStyle name="Normal 3 2 2 8 5 5 2" xfId="9210"/>
    <cellStyle name="Normal 3 2 2 8 5 5 2 2" xfId="21412"/>
    <cellStyle name="Normal 3 2 2 8 5 5 2 2 2" xfId="45709"/>
    <cellStyle name="Normal 3 2 2 8 5 5 2 3" xfId="33507"/>
    <cellStyle name="Normal 3 2 2 8 5 5 3" xfId="18343"/>
    <cellStyle name="Normal 3 2 2 8 5 5 3 2" xfId="42640"/>
    <cellStyle name="Normal 3 2 2 8 5 5 4" xfId="30438"/>
    <cellStyle name="Normal 3 2 2 8 5 6" xfId="9204"/>
    <cellStyle name="Normal 3 2 2 8 5 6 2" xfId="21406"/>
    <cellStyle name="Normal 3 2 2 8 5 6 2 2" xfId="45703"/>
    <cellStyle name="Normal 3 2 2 8 5 6 3" xfId="33501"/>
    <cellStyle name="Normal 3 2 2 8 5 7" xfId="14418"/>
    <cellStyle name="Normal 3 2 2 8 5 7 2" xfId="38715"/>
    <cellStyle name="Normal 3 2 2 8 5 8" xfId="26406"/>
    <cellStyle name="Normal 3 2 2 8 5 9" xfId="50814"/>
    <cellStyle name="Normal 3 2 2 8 6" xfId="2634"/>
    <cellStyle name="Normal 3 2 2 8 6 2" xfId="5082"/>
    <cellStyle name="Normal 3 2 2 8 6 2 2" xfId="9212"/>
    <cellStyle name="Normal 3 2 2 8 6 2 2 2" xfId="21414"/>
    <cellStyle name="Normal 3 2 2 8 6 2 2 2 2" xfId="45711"/>
    <cellStyle name="Normal 3 2 2 8 6 2 2 3" xfId="33509"/>
    <cellStyle name="Normal 3 2 2 8 6 2 3" xfId="17284"/>
    <cellStyle name="Normal 3 2 2 8 6 2 3 2" xfId="41581"/>
    <cellStyle name="Normal 3 2 2 8 6 2 4" xfId="29379"/>
    <cellStyle name="Normal 3 2 2 8 6 3" xfId="6672"/>
    <cellStyle name="Normal 3 2 2 8 6 3 2" xfId="9213"/>
    <cellStyle name="Normal 3 2 2 8 6 3 2 2" xfId="21415"/>
    <cellStyle name="Normal 3 2 2 8 6 3 2 2 2" xfId="45712"/>
    <cellStyle name="Normal 3 2 2 8 6 3 2 3" xfId="33510"/>
    <cellStyle name="Normal 3 2 2 8 6 3 3" xfId="18874"/>
    <cellStyle name="Normal 3 2 2 8 6 3 3 2" xfId="43171"/>
    <cellStyle name="Normal 3 2 2 8 6 3 4" xfId="30969"/>
    <cellStyle name="Normal 3 2 2 8 6 4" xfId="9211"/>
    <cellStyle name="Normal 3 2 2 8 6 4 2" xfId="21413"/>
    <cellStyle name="Normal 3 2 2 8 6 4 2 2" xfId="45710"/>
    <cellStyle name="Normal 3 2 2 8 6 4 3" xfId="33508"/>
    <cellStyle name="Normal 3 2 2 8 6 5" xfId="15056"/>
    <cellStyle name="Normal 3 2 2 8 6 5 2" xfId="39353"/>
    <cellStyle name="Normal 3 2 2 8 6 6" xfId="27044"/>
    <cellStyle name="Normal 3 2 2 8 7" xfId="9148"/>
    <cellStyle name="Normal 3 2 2 8 7 2" xfId="21350"/>
    <cellStyle name="Normal 3 2 2 8 7 2 2" xfId="45647"/>
    <cellStyle name="Normal 3 2 2 8 7 3" xfId="33445"/>
    <cellStyle name="Normal 3 2 2 8 8" xfId="13884"/>
    <cellStyle name="Normal 3 2 2 8 8 2" xfId="25872"/>
    <cellStyle name="Normal 3 2 2 8 8 2 2" xfId="50169"/>
    <cellStyle name="Normal 3 2 2 8 8 3" xfId="38181"/>
    <cellStyle name="Normal 3 2 2 8 9" xfId="51742"/>
    <cellStyle name="Normal 3 2 2 9" xfId="752"/>
    <cellStyle name="Normal 3 2 2 9 2" xfId="997"/>
    <cellStyle name="Normal 3 2 2 9 2 2" xfId="2490"/>
    <cellStyle name="Normal 3 2 2 9 2 2 10" xfId="53010"/>
    <cellStyle name="Normal 3 2 2 9 2 2 2" xfId="3656"/>
    <cellStyle name="Normal 3 2 2 9 2 2 2 2" xfId="5997"/>
    <cellStyle name="Normal 3 2 2 9 2 2 2 2 2" xfId="9218"/>
    <cellStyle name="Normal 3 2 2 9 2 2 2 2 2 2" xfId="21420"/>
    <cellStyle name="Normal 3 2 2 9 2 2 2 2 2 2 2" xfId="45717"/>
    <cellStyle name="Normal 3 2 2 9 2 2 2 2 2 3" xfId="33515"/>
    <cellStyle name="Normal 3 2 2 9 2 2 2 2 3" xfId="18199"/>
    <cellStyle name="Normal 3 2 2 9 2 2 2 2 3 2" xfId="42496"/>
    <cellStyle name="Normal 3 2 2 9 2 2 2 2 4" xfId="30294"/>
    <cellStyle name="Normal 3 2 2 9 2 2 2 3" xfId="7694"/>
    <cellStyle name="Normal 3 2 2 9 2 2 2 3 2" xfId="9219"/>
    <cellStyle name="Normal 3 2 2 9 2 2 2 3 2 2" xfId="21421"/>
    <cellStyle name="Normal 3 2 2 9 2 2 2 3 2 2 2" xfId="45718"/>
    <cellStyle name="Normal 3 2 2 9 2 2 2 3 2 3" xfId="33516"/>
    <cellStyle name="Normal 3 2 2 9 2 2 2 3 3" xfId="19896"/>
    <cellStyle name="Normal 3 2 2 9 2 2 2 3 3 2" xfId="44193"/>
    <cellStyle name="Normal 3 2 2 9 2 2 2 3 4" xfId="31991"/>
    <cellStyle name="Normal 3 2 2 9 2 2 2 4" xfId="9217"/>
    <cellStyle name="Normal 3 2 2 9 2 2 2 4 2" xfId="21419"/>
    <cellStyle name="Normal 3 2 2 9 2 2 2 4 2 2" xfId="45716"/>
    <cellStyle name="Normal 3 2 2 9 2 2 2 4 3" xfId="33514"/>
    <cellStyle name="Normal 3 2 2 9 2 2 2 5" xfId="15971"/>
    <cellStyle name="Normal 3 2 2 9 2 2 2 5 2" xfId="40268"/>
    <cellStyle name="Normal 3 2 2 9 2 2 2 6" xfId="27959"/>
    <cellStyle name="Normal 3 2 2 9 2 2 3" xfId="4188"/>
    <cellStyle name="Normal 3 2 2 9 2 2 3 2" xfId="9220"/>
    <cellStyle name="Normal 3 2 2 9 2 2 3 2 2" xfId="21422"/>
    <cellStyle name="Normal 3 2 2 9 2 2 3 2 2 2" xfId="45719"/>
    <cellStyle name="Normal 3 2 2 9 2 2 3 2 3" xfId="33517"/>
    <cellStyle name="Normal 3 2 2 9 2 2 3 3" xfId="16499"/>
    <cellStyle name="Normal 3 2 2 9 2 2 3 3 2" xfId="40796"/>
    <cellStyle name="Normal 3 2 2 9 2 2 3 4" xfId="28487"/>
    <cellStyle name="Normal 3 2 2 9 2 2 4" xfId="4828"/>
    <cellStyle name="Normal 3 2 2 9 2 2 4 2" xfId="9221"/>
    <cellStyle name="Normal 3 2 2 9 2 2 4 2 2" xfId="21423"/>
    <cellStyle name="Normal 3 2 2 9 2 2 4 2 2 2" xfId="45720"/>
    <cellStyle name="Normal 3 2 2 9 2 2 4 2 3" xfId="33518"/>
    <cellStyle name="Normal 3 2 2 9 2 2 4 3" xfId="17030"/>
    <cellStyle name="Normal 3 2 2 9 2 2 4 3 2" xfId="41327"/>
    <cellStyle name="Normal 3 2 2 9 2 2 4 4" xfId="29125"/>
    <cellStyle name="Normal 3 2 2 9 2 2 5" xfId="6525"/>
    <cellStyle name="Normal 3 2 2 9 2 2 5 2" xfId="9222"/>
    <cellStyle name="Normal 3 2 2 9 2 2 5 2 2" xfId="21424"/>
    <cellStyle name="Normal 3 2 2 9 2 2 5 2 2 2" xfId="45721"/>
    <cellStyle name="Normal 3 2 2 9 2 2 5 2 3" xfId="33519"/>
    <cellStyle name="Normal 3 2 2 9 2 2 5 3" xfId="18727"/>
    <cellStyle name="Normal 3 2 2 9 2 2 5 3 2" xfId="43024"/>
    <cellStyle name="Normal 3 2 2 9 2 2 5 4" xfId="30822"/>
    <cellStyle name="Normal 3 2 2 9 2 2 6" xfId="9216"/>
    <cellStyle name="Normal 3 2 2 9 2 2 6 2" xfId="21418"/>
    <cellStyle name="Normal 3 2 2 9 2 2 6 2 2" xfId="45715"/>
    <cellStyle name="Normal 3 2 2 9 2 2 6 3" xfId="33513"/>
    <cellStyle name="Normal 3 2 2 9 2 2 7" xfId="14802"/>
    <cellStyle name="Normal 3 2 2 9 2 2 7 2" xfId="39099"/>
    <cellStyle name="Normal 3 2 2 9 2 2 8" xfId="26790"/>
    <cellStyle name="Normal 3 2 2 9 2 2 9" xfId="51198"/>
    <cellStyle name="Normal 3 2 2 9 2 3" xfId="3018"/>
    <cellStyle name="Normal 3 2 2 9 2 3 2" xfId="5466"/>
    <cellStyle name="Normal 3 2 2 9 2 3 2 2" xfId="9224"/>
    <cellStyle name="Normal 3 2 2 9 2 3 2 2 2" xfId="21426"/>
    <cellStyle name="Normal 3 2 2 9 2 3 2 2 2 2" xfId="45723"/>
    <cellStyle name="Normal 3 2 2 9 2 3 2 2 3" xfId="33521"/>
    <cellStyle name="Normal 3 2 2 9 2 3 2 3" xfId="17668"/>
    <cellStyle name="Normal 3 2 2 9 2 3 2 3 2" xfId="41965"/>
    <cellStyle name="Normal 3 2 2 9 2 3 2 4" xfId="29763"/>
    <cellStyle name="Normal 3 2 2 9 2 3 3" xfId="7056"/>
    <cellStyle name="Normal 3 2 2 9 2 3 3 2" xfId="9225"/>
    <cellStyle name="Normal 3 2 2 9 2 3 3 2 2" xfId="21427"/>
    <cellStyle name="Normal 3 2 2 9 2 3 3 2 2 2" xfId="45724"/>
    <cellStyle name="Normal 3 2 2 9 2 3 3 2 3" xfId="33522"/>
    <cellStyle name="Normal 3 2 2 9 2 3 3 3" xfId="19258"/>
    <cellStyle name="Normal 3 2 2 9 2 3 3 3 2" xfId="43555"/>
    <cellStyle name="Normal 3 2 2 9 2 3 3 4" xfId="31353"/>
    <cellStyle name="Normal 3 2 2 9 2 3 4" xfId="9223"/>
    <cellStyle name="Normal 3 2 2 9 2 3 4 2" xfId="21425"/>
    <cellStyle name="Normal 3 2 2 9 2 3 4 2 2" xfId="45722"/>
    <cellStyle name="Normal 3 2 2 9 2 3 4 3" xfId="33520"/>
    <cellStyle name="Normal 3 2 2 9 2 3 5" xfId="15440"/>
    <cellStyle name="Normal 3 2 2 9 2 3 5 2" xfId="39737"/>
    <cellStyle name="Normal 3 2 2 9 2 3 6" xfId="27428"/>
    <cellStyle name="Normal 3 2 2 9 2 4" xfId="9215"/>
    <cellStyle name="Normal 3 2 2 9 2 4 2" xfId="21417"/>
    <cellStyle name="Normal 3 2 2 9 2 4 2 2" xfId="45714"/>
    <cellStyle name="Normal 3 2 2 9 2 4 3" xfId="33512"/>
    <cellStyle name="Normal 3 2 2 9 2 5" xfId="14268"/>
    <cellStyle name="Normal 3 2 2 9 2 5 2" xfId="26256"/>
    <cellStyle name="Normal 3 2 2 9 2 5 2 2" xfId="50553"/>
    <cellStyle name="Normal 3 2 2 9 2 5 3" xfId="38565"/>
    <cellStyle name="Normal 3 2 2 9 2 6" xfId="51577"/>
    <cellStyle name="Normal 3 2 2 9 2 7" xfId="52372"/>
    <cellStyle name="Normal 3 2 2 9 3" xfId="2250"/>
    <cellStyle name="Normal 3 2 2 9 3 10" xfId="52770"/>
    <cellStyle name="Normal 3 2 2 9 3 2" xfId="3416"/>
    <cellStyle name="Normal 3 2 2 9 3 2 2" xfId="5757"/>
    <cellStyle name="Normal 3 2 2 9 3 2 2 2" xfId="9228"/>
    <cellStyle name="Normal 3 2 2 9 3 2 2 2 2" xfId="21430"/>
    <cellStyle name="Normal 3 2 2 9 3 2 2 2 2 2" xfId="45727"/>
    <cellStyle name="Normal 3 2 2 9 3 2 2 2 3" xfId="33525"/>
    <cellStyle name="Normal 3 2 2 9 3 2 2 3" xfId="17959"/>
    <cellStyle name="Normal 3 2 2 9 3 2 2 3 2" xfId="42256"/>
    <cellStyle name="Normal 3 2 2 9 3 2 2 4" xfId="30054"/>
    <cellStyle name="Normal 3 2 2 9 3 2 3" xfId="7454"/>
    <cellStyle name="Normal 3 2 2 9 3 2 3 2" xfId="9229"/>
    <cellStyle name="Normal 3 2 2 9 3 2 3 2 2" xfId="21431"/>
    <cellStyle name="Normal 3 2 2 9 3 2 3 2 2 2" xfId="45728"/>
    <cellStyle name="Normal 3 2 2 9 3 2 3 2 3" xfId="33526"/>
    <cellStyle name="Normal 3 2 2 9 3 2 3 3" xfId="19656"/>
    <cellStyle name="Normal 3 2 2 9 3 2 3 3 2" xfId="43953"/>
    <cellStyle name="Normal 3 2 2 9 3 2 3 4" xfId="31751"/>
    <cellStyle name="Normal 3 2 2 9 3 2 4" xfId="9227"/>
    <cellStyle name="Normal 3 2 2 9 3 2 4 2" xfId="21429"/>
    <cellStyle name="Normal 3 2 2 9 3 2 4 2 2" xfId="45726"/>
    <cellStyle name="Normal 3 2 2 9 3 2 4 3" xfId="33524"/>
    <cellStyle name="Normal 3 2 2 9 3 2 5" xfId="15731"/>
    <cellStyle name="Normal 3 2 2 9 3 2 5 2" xfId="40028"/>
    <cellStyle name="Normal 3 2 2 9 3 2 6" xfId="27719"/>
    <cellStyle name="Normal 3 2 2 9 3 3" xfId="3948"/>
    <cellStyle name="Normal 3 2 2 9 3 3 2" xfId="9230"/>
    <cellStyle name="Normal 3 2 2 9 3 3 2 2" xfId="21432"/>
    <cellStyle name="Normal 3 2 2 9 3 3 2 2 2" xfId="45729"/>
    <cellStyle name="Normal 3 2 2 9 3 3 2 3" xfId="33527"/>
    <cellStyle name="Normal 3 2 2 9 3 3 3" xfId="16259"/>
    <cellStyle name="Normal 3 2 2 9 3 3 3 2" xfId="40556"/>
    <cellStyle name="Normal 3 2 2 9 3 3 4" xfId="28247"/>
    <cellStyle name="Normal 3 2 2 9 3 4" xfId="4588"/>
    <cellStyle name="Normal 3 2 2 9 3 4 2" xfId="9231"/>
    <cellStyle name="Normal 3 2 2 9 3 4 2 2" xfId="21433"/>
    <cellStyle name="Normal 3 2 2 9 3 4 2 2 2" xfId="45730"/>
    <cellStyle name="Normal 3 2 2 9 3 4 2 3" xfId="33528"/>
    <cellStyle name="Normal 3 2 2 9 3 4 3" xfId="16790"/>
    <cellStyle name="Normal 3 2 2 9 3 4 3 2" xfId="41087"/>
    <cellStyle name="Normal 3 2 2 9 3 4 4" xfId="28885"/>
    <cellStyle name="Normal 3 2 2 9 3 5" xfId="6285"/>
    <cellStyle name="Normal 3 2 2 9 3 5 2" xfId="9232"/>
    <cellStyle name="Normal 3 2 2 9 3 5 2 2" xfId="21434"/>
    <cellStyle name="Normal 3 2 2 9 3 5 2 2 2" xfId="45731"/>
    <cellStyle name="Normal 3 2 2 9 3 5 2 3" xfId="33529"/>
    <cellStyle name="Normal 3 2 2 9 3 5 3" xfId="18487"/>
    <cellStyle name="Normal 3 2 2 9 3 5 3 2" xfId="42784"/>
    <cellStyle name="Normal 3 2 2 9 3 5 4" xfId="30582"/>
    <cellStyle name="Normal 3 2 2 9 3 6" xfId="9226"/>
    <cellStyle name="Normal 3 2 2 9 3 6 2" xfId="21428"/>
    <cellStyle name="Normal 3 2 2 9 3 6 2 2" xfId="45725"/>
    <cellStyle name="Normal 3 2 2 9 3 6 3" xfId="33523"/>
    <cellStyle name="Normal 3 2 2 9 3 7" xfId="14562"/>
    <cellStyle name="Normal 3 2 2 9 3 7 2" xfId="38859"/>
    <cellStyle name="Normal 3 2 2 9 3 8" xfId="26550"/>
    <cellStyle name="Normal 3 2 2 9 3 9" xfId="50958"/>
    <cellStyle name="Normal 3 2 2 9 4" xfId="2778"/>
    <cellStyle name="Normal 3 2 2 9 4 2" xfId="5226"/>
    <cellStyle name="Normal 3 2 2 9 4 2 2" xfId="9234"/>
    <cellStyle name="Normal 3 2 2 9 4 2 2 2" xfId="21436"/>
    <cellStyle name="Normal 3 2 2 9 4 2 2 2 2" xfId="45733"/>
    <cellStyle name="Normal 3 2 2 9 4 2 2 3" xfId="33531"/>
    <cellStyle name="Normal 3 2 2 9 4 2 3" xfId="17428"/>
    <cellStyle name="Normal 3 2 2 9 4 2 3 2" xfId="41725"/>
    <cellStyle name="Normal 3 2 2 9 4 2 4" xfId="29523"/>
    <cellStyle name="Normal 3 2 2 9 4 3" xfId="6816"/>
    <cellStyle name="Normal 3 2 2 9 4 3 2" xfId="9235"/>
    <cellStyle name="Normal 3 2 2 9 4 3 2 2" xfId="21437"/>
    <cellStyle name="Normal 3 2 2 9 4 3 2 2 2" xfId="45734"/>
    <cellStyle name="Normal 3 2 2 9 4 3 2 3" xfId="33532"/>
    <cellStyle name="Normal 3 2 2 9 4 3 3" xfId="19018"/>
    <cellStyle name="Normal 3 2 2 9 4 3 3 2" xfId="43315"/>
    <cellStyle name="Normal 3 2 2 9 4 3 4" xfId="31113"/>
    <cellStyle name="Normal 3 2 2 9 4 4" xfId="9233"/>
    <cellStyle name="Normal 3 2 2 9 4 4 2" xfId="21435"/>
    <cellStyle name="Normal 3 2 2 9 4 4 2 2" xfId="45732"/>
    <cellStyle name="Normal 3 2 2 9 4 4 3" xfId="33530"/>
    <cellStyle name="Normal 3 2 2 9 4 5" xfId="15200"/>
    <cellStyle name="Normal 3 2 2 9 4 5 2" xfId="39497"/>
    <cellStyle name="Normal 3 2 2 9 4 6" xfId="27188"/>
    <cellStyle name="Normal 3 2 2 9 5" xfId="9214"/>
    <cellStyle name="Normal 3 2 2 9 5 2" xfId="21416"/>
    <cellStyle name="Normal 3 2 2 9 5 2 2" xfId="45713"/>
    <cellStyle name="Normal 3 2 2 9 5 3" xfId="33511"/>
    <cellStyle name="Normal 3 2 2 9 6" xfId="14028"/>
    <cellStyle name="Normal 3 2 2 9 6 2" xfId="26016"/>
    <cellStyle name="Normal 3 2 2 9 6 2 2" xfId="50313"/>
    <cellStyle name="Normal 3 2 2 9 6 3" xfId="38325"/>
    <cellStyle name="Normal 3 2 2 9 7" xfId="51779"/>
    <cellStyle name="Normal 3 2 2 9 8" xfId="52132"/>
    <cellStyle name="Normal 3 2 3" xfId="168"/>
    <cellStyle name="Normal 3 2 3 2" xfId="252"/>
    <cellStyle name="Normal 3 2 3 3" xfId="363"/>
    <cellStyle name="Normal 3 2 3 4" xfId="251"/>
    <cellStyle name="Normal 3 2 4" xfId="253"/>
    <cellStyle name="Normal 3 2 4 2" xfId="254"/>
    <cellStyle name="Normal 3 2 4 3" xfId="368"/>
    <cellStyle name="Normal 3 2 5" xfId="255"/>
    <cellStyle name="Normal 3 2 5 2" xfId="256"/>
    <cellStyle name="Normal 3 2 5 3" xfId="390"/>
    <cellStyle name="Normal 3 2 6" xfId="257"/>
    <cellStyle name="Normal 3 2 6 2" xfId="566"/>
    <cellStyle name="Normal 3 2 6 3" xfId="562"/>
    <cellStyle name="Normal 3 2 7" xfId="244"/>
    <cellStyle name="Normal 3 2 8" xfId="398"/>
    <cellStyle name="Normal 3 2 9" xfId="199"/>
    <cellStyle name="Normal 3 20" xfId="1091"/>
    <cellStyle name="Normal 3 21" xfId="1723"/>
    <cellStyle name="Normal 3 21 2" xfId="1763"/>
    <cellStyle name="Normal 3 22" xfId="1721"/>
    <cellStyle name="Normal 3 23" xfId="1827"/>
    <cellStyle name="Normal 3 3" xfId="137"/>
    <cellStyle name="Normal 3 3 10" xfId="653"/>
    <cellStyle name="Normal 3 3 10 2" xfId="2154"/>
    <cellStyle name="Normal 3 3 10 2 10" xfId="52674"/>
    <cellStyle name="Normal 3 3 10 2 2" xfId="3320"/>
    <cellStyle name="Normal 3 3 10 2 2 2" xfId="5661"/>
    <cellStyle name="Normal 3 3 10 2 2 2 2" xfId="9240"/>
    <cellStyle name="Normal 3 3 10 2 2 2 2 2" xfId="21442"/>
    <cellStyle name="Normal 3 3 10 2 2 2 2 2 2" xfId="45739"/>
    <cellStyle name="Normal 3 3 10 2 2 2 2 3" xfId="33537"/>
    <cellStyle name="Normal 3 3 10 2 2 2 3" xfId="17863"/>
    <cellStyle name="Normal 3 3 10 2 2 2 3 2" xfId="42160"/>
    <cellStyle name="Normal 3 3 10 2 2 2 4" xfId="29958"/>
    <cellStyle name="Normal 3 3 10 2 2 3" xfId="7358"/>
    <cellStyle name="Normal 3 3 10 2 2 3 2" xfId="9241"/>
    <cellStyle name="Normal 3 3 10 2 2 3 2 2" xfId="21443"/>
    <cellStyle name="Normal 3 3 10 2 2 3 2 2 2" xfId="45740"/>
    <cellStyle name="Normal 3 3 10 2 2 3 2 3" xfId="33538"/>
    <cellStyle name="Normal 3 3 10 2 2 3 3" xfId="19560"/>
    <cellStyle name="Normal 3 3 10 2 2 3 3 2" xfId="43857"/>
    <cellStyle name="Normal 3 3 10 2 2 3 4" xfId="31655"/>
    <cellStyle name="Normal 3 3 10 2 2 4" xfId="9239"/>
    <cellStyle name="Normal 3 3 10 2 2 4 2" xfId="21441"/>
    <cellStyle name="Normal 3 3 10 2 2 4 2 2" xfId="45738"/>
    <cellStyle name="Normal 3 3 10 2 2 4 3" xfId="33536"/>
    <cellStyle name="Normal 3 3 10 2 2 5" xfId="15635"/>
    <cellStyle name="Normal 3 3 10 2 2 5 2" xfId="39932"/>
    <cellStyle name="Normal 3 3 10 2 2 6" xfId="27623"/>
    <cellStyle name="Normal 3 3 10 2 3" xfId="3852"/>
    <cellStyle name="Normal 3 3 10 2 3 2" xfId="9242"/>
    <cellStyle name="Normal 3 3 10 2 3 2 2" xfId="21444"/>
    <cellStyle name="Normal 3 3 10 2 3 2 2 2" xfId="45741"/>
    <cellStyle name="Normal 3 3 10 2 3 2 3" xfId="33539"/>
    <cellStyle name="Normal 3 3 10 2 3 3" xfId="16163"/>
    <cellStyle name="Normal 3 3 10 2 3 3 2" xfId="40460"/>
    <cellStyle name="Normal 3 3 10 2 3 4" xfId="28151"/>
    <cellStyle name="Normal 3 3 10 2 4" xfId="4492"/>
    <cellStyle name="Normal 3 3 10 2 4 2" xfId="9243"/>
    <cellStyle name="Normal 3 3 10 2 4 2 2" xfId="21445"/>
    <cellStyle name="Normal 3 3 10 2 4 2 2 2" xfId="45742"/>
    <cellStyle name="Normal 3 3 10 2 4 2 3" xfId="33540"/>
    <cellStyle name="Normal 3 3 10 2 4 3" xfId="16694"/>
    <cellStyle name="Normal 3 3 10 2 4 3 2" xfId="40991"/>
    <cellStyle name="Normal 3 3 10 2 4 4" xfId="28789"/>
    <cellStyle name="Normal 3 3 10 2 5" xfId="6189"/>
    <cellStyle name="Normal 3 3 10 2 5 2" xfId="9244"/>
    <cellStyle name="Normal 3 3 10 2 5 2 2" xfId="21446"/>
    <cellStyle name="Normal 3 3 10 2 5 2 2 2" xfId="45743"/>
    <cellStyle name="Normal 3 3 10 2 5 2 3" xfId="33541"/>
    <cellStyle name="Normal 3 3 10 2 5 3" xfId="18391"/>
    <cellStyle name="Normal 3 3 10 2 5 3 2" xfId="42688"/>
    <cellStyle name="Normal 3 3 10 2 5 4" xfId="30486"/>
    <cellStyle name="Normal 3 3 10 2 6" xfId="9238"/>
    <cellStyle name="Normal 3 3 10 2 6 2" xfId="21440"/>
    <cellStyle name="Normal 3 3 10 2 6 2 2" xfId="45737"/>
    <cellStyle name="Normal 3 3 10 2 6 3" xfId="33535"/>
    <cellStyle name="Normal 3 3 10 2 7" xfId="14466"/>
    <cellStyle name="Normal 3 3 10 2 7 2" xfId="38763"/>
    <cellStyle name="Normal 3 3 10 2 8" xfId="26454"/>
    <cellStyle name="Normal 3 3 10 2 9" xfId="50862"/>
    <cellStyle name="Normal 3 3 10 3" xfId="2682"/>
    <cellStyle name="Normal 3 3 10 3 2" xfId="5130"/>
    <cellStyle name="Normal 3 3 10 3 2 2" xfId="9246"/>
    <cellStyle name="Normal 3 3 10 3 2 2 2" xfId="21448"/>
    <cellStyle name="Normal 3 3 10 3 2 2 2 2" xfId="45745"/>
    <cellStyle name="Normal 3 3 10 3 2 2 3" xfId="33543"/>
    <cellStyle name="Normal 3 3 10 3 2 3" xfId="17332"/>
    <cellStyle name="Normal 3 3 10 3 2 3 2" xfId="41629"/>
    <cellStyle name="Normal 3 3 10 3 2 4" xfId="29427"/>
    <cellStyle name="Normal 3 3 10 3 3" xfId="6720"/>
    <cellStyle name="Normal 3 3 10 3 3 2" xfId="9247"/>
    <cellStyle name="Normal 3 3 10 3 3 2 2" xfId="21449"/>
    <cellStyle name="Normal 3 3 10 3 3 2 2 2" xfId="45746"/>
    <cellStyle name="Normal 3 3 10 3 3 2 3" xfId="33544"/>
    <cellStyle name="Normal 3 3 10 3 3 3" xfId="18922"/>
    <cellStyle name="Normal 3 3 10 3 3 3 2" xfId="43219"/>
    <cellStyle name="Normal 3 3 10 3 3 4" xfId="31017"/>
    <cellStyle name="Normal 3 3 10 3 4" xfId="9245"/>
    <cellStyle name="Normal 3 3 10 3 4 2" xfId="21447"/>
    <cellStyle name="Normal 3 3 10 3 4 2 2" xfId="45744"/>
    <cellStyle name="Normal 3 3 10 3 4 3" xfId="33542"/>
    <cellStyle name="Normal 3 3 10 3 5" xfId="15104"/>
    <cellStyle name="Normal 3 3 10 3 5 2" xfId="39401"/>
    <cellStyle name="Normal 3 3 10 3 6" xfId="27092"/>
    <cellStyle name="Normal 3 3 10 4" xfId="9237"/>
    <cellStyle name="Normal 3 3 10 4 2" xfId="21439"/>
    <cellStyle name="Normal 3 3 10 4 2 2" xfId="45736"/>
    <cellStyle name="Normal 3 3 10 4 3" xfId="33534"/>
    <cellStyle name="Normal 3 3 10 5" xfId="13932"/>
    <cellStyle name="Normal 3 3 10 5 2" xfId="25920"/>
    <cellStyle name="Normal 3 3 10 5 2 2" xfId="50217"/>
    <cellStyle name="Normal 3 3 10 5 3" xfId="38229"/>
    <cellStyle name="Normal 3 3 10 6" xfId="51625"/>
    <cellStyle name="Normal 3 3 10 7" xfId="52036"/>
    <cellStyle name="Normal 3 3 11" xfId="1737"/>
    <cellStyle name="Normal 3 3 11 10" xfId="52573"/>
    <cellStyle name="Normal 3 3 11 11" xfId="2053"/>
    <cellStyle name="Normal 3 3 11 2" xfId="1768"/>
    <cellStyle name="Normal 3 3 11 2 2" xfId="5560"/>
    <cellStyle name="Normal 3 3 11 2 2 2" xfId="9250"/>
    <cellStyle name="Normal 3 3 11 2 2 2 2" xfId="21452"/>
    <cellStyle name="Normal 3 3 11 2 2 2 2 2" xfId="45749"/>
    <cellStyle name="Normal 3 3 11 2 2 2 3" xfId="33547"/>
    <cellStyle name="Normal 3 3 11 2 2 3" xfId="17762"/>
    <cellStyle name="Normal 3 3 11 2 2 3 2" xfId="42059"/>
    <cellStyle name="Normal 3 3 11 2 2 4" xfId="29857"/>
    <cellStyle name="Normal 3 3 11 2 3" xfId="7257"/>
    <cellStyle name="Normal 3 3 11 2 3 2" xfId="9251"/>
    <cellStyle name="Normal 3 3 11 2 3 2 2" xfId="21453"/>
    <cellStyle name="Normal 3 3 11 2 3 2 2 2" xfId="45750"/>
    <cellStyle name="Normal 3 3 11 2 3 2 3" xfId="33548"/>
    <cellStyle name="Normal 3 3 11 2 3 3" xfId="19459"/>
    <cellStyle name="Normal 3 3 11 2 3 3 2" xfId="43756"/>
    <cellStyle name="Normal 3 3 11 2 3 4" xfId="31554"/>
    <cellStyle name="Normal 3 3 11 2 4" xfId="9249"/>
    <cellStyle name="Normal 3 3 11 2 4 2" xfId="21451"/>
    <cellStyle name="Normal 3 3 11 2 4 2 2" xfId="45748"/>
    <cellStyle name="Normal 3 3 11 2 4 3" xfId="33546"/>
    <cellStyle name="Normal 3 3 11 2 5" xfId="15534"/>
    <cellStyle name="Normal 3 3 11 2 5 2" xfId="39831"/>
    <cellStyle name="Normal 3 3 11 2 6" xfId="27522"/>
    <cellStyle name="Normal 3 3 11 2 7" xfId="3219"/>
    <cellStyle name="Normal 3 3 11 3" xfId="3751"/>
    <cellStyle name="Normal 3 3 11 3 2" xfId="9252"/>
    <cellStyle name="Normal 3 3 11 3 2 2" xfId="21454"/>
    <cellStyle name="Normal 3 3 11 3 2 2 2" xfId="45751"/>
    <cellStyle name="Normal 3 3 11 3 2 3" xfId="33549"/>
    <cellStyle name="Normal 3 3 11 3 3" xfId="16062"/>
    <cellStyle name="Normal 3 3 11 3 3 2" xfId="40359"/>
    <cellStyle name="Normal 3 3 11 3 4" xfId="28050"/>
    <cellStyle name="Normal 3 3 11 4" xfId="4391"/>
    <cellStyle name="Normal 3 3 11 4 2" xfId="9253"/>
    <cellStyle name="Normal 3 3 11 4 2 2" xfId="21455"/>
    <cellStyle name="Normal 3 3 11 4 2 2 2" xfId="45752"/>
    <cellStyle name="Normal 3 3 11 4 2 3" xfId="33550"/>
    <cellStyle name="Normal 3 3 11 4 3" xfId="16593"/>
    <cellStyle name="Normal 3 3 11 4 3 2" xfId="40890"/>
    <cellStyle name="Normal 3 3 11 4 4" xfId="28688"/>
    <cellStyle name="Normal 3 3 11 5" xfId="6088"/>
    <cellStyle name="Normal 3 3 11 5 2" xfId="9254"/>
    <cellStyle name="Normal 3 3 11 5 2 2" xfId="21456"/>
    <cellStyle name="Normal 3 3 11 5 2 2 2" xfId="45753"/>
    <cellStyle name="Normal 3 3 11 5 2 3" xfId="33551"/>
    <cellStyle name="Normal 3 3 11 5 3" xfId="18290"/>
    <cellStyle name="Normal 3 3 11 5 3 2" xfId="42587"/>
    <cellStyle name="Normal 3 3 11 5 4" xfId="30385"/>
    <cellStyle name="Normal 3 3 11 6" xfId="9248"/>
    <cellStyle name="Normal 3 3 11 6 2" xfId="21450"/>
    <cellStyle name="Normal 3 3 11 6 2 2" xfId="45747"/>
    <cellStyle name="Normal 3 3 11 6 3" xfId="33545"/>
    <cellStyle name="Normal 3 3 11 7" xfId="14365"/>
    <cellStyle name="Normal 3 3 11 7 2" xfId="38662"/>
    <cellStyle name="Normal 3 3 11 8" xfId="26353"/>
    <cellStyle name="Normal 3 3 11 9" xfId="50761"/>
    <cellStyle name="Normal 3 3 12" xfId="1976"/>
    <cellStyle name="Normal 3 3 12 2" xfId="5029"/>
    <cellStyle name="Normal 3 3 12 2 2" xfId="9256"/>
    <cellStyle name="Normal 3 3 12 2 2 2" xfId="21458"/>
    <cellStyle name="Normal 3 3 12 2 2 2 2" xfId="45755"/>
    <cellStyle name="Normal 3 3 12 2 2 3" xfId="33553"/>
    <cellStyle name="Normal 3 3 12 2 3" xfId="17231"/>
    <cellStyle name="Normal 3 3 12 2 3 2" xfId="41528"/>
    <cellStyle name="Normal 3 3 12 2 4" xfId="29326"/>
    <cellStyle name="Normal 3 3 12 3" xfId="6619"/>
    <cellStyle name="Normal 3 3 12 3 2" xfId="9257"/>
    <cellStyle name="Normal 3 3 12 3 2 2" xfId="21459"/>
    <cellStyle name="Normal 3 3 12 3 2 2 2" xfId="45756"/>
    <cellStyle name="Normal 3 3 12 3 2 3" xfId="33554"/>
    <cellStyle name="Normal 3 3 12 3 3" xfId="18821"/>
    <cellStyle name="Normal 3 3 12 3 3 2" xfId="43118"/>
    <cellStyle name="Normal 3 3 12 3 4" xfId="30916"/>
    <cellStyle name="Normal 3 3 12 4" xfId="9255"/>
    <cellStyle name="Normal 3 3 12 4 2" xfId="21457"/>
    <cellStyle name="Normal 3 3 12 4 2 2" xfId="45754"/>
    <cellStyle name="Normal 3 3 12 4 3" xfId="33552"/>
    <cellStyle name="Normal 3 3 12 5" xfId="15003"/>
    <cellStyle name="Normal 3 3 12 5 2" xfId="39300"/>
    <cellStyle name="Normal 3 3 12 6" xfId="26991"/>
    <cellStyle name="Normal 3 3 12 7" xfId="2581"/>
    <cellStyle name="Normal 3 3 13" xfId="9236"/>
    <cellStyle name="Normal 3 3 13 2" xfId="21438"/>
    <cellStyle name="Normal 3 3 13 2 2" xfId="45735"/>
    <cellStyle name="Normal 3 3 13 3" xfId="33533"/>
    <cellStyle name="Normal 3 3 14" xfId="13831"/>
    <cellStyle name="Normal 3 3 14 2" xfId="25819"/>
    <cellStyle name="Normal 3 3 14 2 2" xfId="50116"/>
    <cellStyle name="Normal 3 3 14 3" xfId="38128"/>
    <cellStyle name="Normal 3 3 15" xfId="51921"/>
    <cellStyle name="Normal 3 3 16" xfId="51935"/>
    <cellStyle name="Normal 3 3 2" xfId="173"/>
    <cellStyle name="Normal 3 3 2 10" xfId="2065"/>
    <cellStyle name="Normal 3 3 2 10 10" xfId="52585"/>
    <cellStyle name="Normal 3 3 2 10 2" xfId="3231"/>
    <cellStyle name="Normal 3 3 2 10 2 2" xfId="5572"/>
    <cellStyle name="Normal 3 3 2 10 2 2 2" xfId="9261"/>
    <cellStyle name="Normal 3 3 2 10 2 2 2 2" xfId="21463"/>
    <cellStyle name="Normal 3 3 2 10 2 2 2 2 2" xfId="45760"/>
    <cellStyle name="Normal 3 3 2 10 2 2 2 3" xfId="33558"/>
    <cellStyle name="Normal 3 3 2 10 2 2 3" xfId="17774"/>
    <cellStyle name="Normal 3 3 2 10 2 2 3 2" xfId="42071"/>
    <cellStyle name="Normal 3 3 2 10 2 2 4" xfId="29869"/>
    <cellStyle name="Normal 3 3 2 10 2 3" xfId="7269"/>
    <cellStyle name="Normal 3 3 2 10 2 3 2" xfId="9262"/>
    <cellStyle name="Normal 3 3 2 10 2 3 2 2" xfId="21464"/>
    <cellStyle name="Normal 3 3 2 10 2 3 2 2 2" xfId="45761"/>
    <cellStyle name="Normal 3 3 2 10 2 3 2 3" xfId="33559"/>
    <cellStyle name="Normal 3 3 2 10 2 3 3" xfId="19471"/>
    <cellStyle name="Normal 3 3 2 10 2 3 3 2" xfId="43768"/>
    <cellStyle name="Normal 3 3 2 10 2 3 4" xfId="31566"/>
    <cellStyle name="Normal 3 3 2 10 2 4" xfId="9260"/>
    <cellStyle name="Normal 3 3 2 10 2 4 2" xfId="21462"/>
    <cellStyle name="Normal 3 3 2 10 2 4 2 2" xfId="45759"/>
    <cellStyle name="Normal 3 3 2 10 2 4 3" xfId="33557"/>
    <cellStyle name="Normal 3 3 2 10 2 5" xfId="15546"/>
    <cellStyle name="Normal 3 3 2 10 2 5 2" xfId="39843"/>
    <cellStyle name="Normal 3 3 2 10 2 6" xfId="27534"/>
    <cellStyle name="Normal 3 3 2 10 3" xfId="3763"/>
    <cellStyle name="Normal 3 3 2 10 3 2" xfId="9263"/>
    <cellStyle name="Normal 3 3 2 10 3 2 2" xfId="21465"/>
    <cellStyle name="Normal 3 3 2 10 3 2 2 2" xfId="45762"/>
    <cellStyle name="Normal 3 3 2 10 3 2 3" xfId="33560"/>
    <cellStyle name="Normal 3 3 2 10 3 3" xfId="16074"/>
    <cellStyle name="Normal 3 3 2 10 3 3 2" xfId="40371"/>
    <cellStyle name="Normal 3 3 2 10 3 4" xfId="28062"/>
    <cellStyle name="Normal 3 3 2 10 4" xfId="4403"/>
    <cellStyle name="Normal 3 3 2 10 4 2" xfId="9264"/>
    <cellStyle name="Normal 3 3 2 10 4 2 2" xfId="21466"/>
    <cellStyle name="Normal 3 3 2 10 4 2 2 2" xfId="45763"/>
    <cellStyle name="Normal 3 3 2 10 4 2 3" xfId="33561"/>
    <cellStyle name="Normal 3 3 2 10 4 3" xfId="16605"/>
    <cellStyle name="Normal 3 3 2 10 4 3 2" xfId="40902"/>
    <cellStyle name="Normal 3 3 2 10 4 4" xfId="28700"/>
    <cellStyle name="Normal 3 3 2 10 5" xfId="6100"/>
    <cellStyle name="Normal 3 3 2 10 5 2" xfId="9265"/>
    <cellStyle name="Normal 3 3 2 10 5 2 2" xfId="21467"/>
    <cellStyle name="Normal 3 3 2 10 5 2 2 2" xfId="45764"/>
    <cellStyle name="Normal 3 3 2 10 5 2 3" xfId="33562"/>
    <cellStyle name="Normal 3 3 2 10 5 3" xfId="18302"/>
    <cellStyle name="Normal 3 3 2 10 5 3 2" xfId="42599"/>
    <cellStyle name="Normal 3 3 2 10 5 4" xfId="30397"/>
    <cellStyle name="Normal 3 3 2 10 6" xfId="9259"/>
    <cellStyle name="Normal 3 3 2 10 6 2" xfId="21461"/>
    <cellStyle name="Normal 3 3 2 10 6 2 2" xfId="45758"/>
    <cellStyle name="Normal 3 3 2 10 6 3" xfId="33556"/>
    <cellStyle name="Normal 3 3 2 10 7" xfId="14377"/>
    <cellStyle name="Normal 3 3 2 10 7 2" xfId="38674"/>
    <cellStyle name="Normal 3 3 2 10 8" xfId="26365"/>
    <cellStyle name="Normal 3 3 2 10 9" xfId="50773"/>
    <cellStyle name="Normal 3 3 2 11" xfId="2593"/>
    <cellStyle name="Normal 3 3 2 11 2" xfId="5041"/>
    <cellStyle name="Normal 3 3 2 11 2 2" xfId="9267"/>
    <cellStyle name="Normal 3 3 2 11 2 2 2" xfId="21469"/>
    <cellStyle name="Normal 3 3 2 11 2 2 2 2" xfId="45766"/>
    <cellStyle name="Normal 3 3 2 11 2 2 3" xfId="33564"/>
    <cellStyle name="Normal 3 3 2 11 2 3" xfId="17243"/>
    <cellStyle name="Normal 3 3 2 11 2 3 2" xfId="41540"/>
    <cellStyle name="Normal 3 3 2 11 2 4" xfId="29338"/>
    <cellStyle name="Normal 3 3 2 11 3" xfId="6631"/>
    <cellStyle name="Normal 3 3 2 11 3 2" xfId="9268"/>
    <cellStyle name="Normal 3 3 2 11 3 2 2" xfId="21470"/>
    <cellStyle name="Normal 3 3 2 11 3 2 2 2" xfId="45767"/>
    <cellStyle name="Normal 3 3 2 11 3 2 3" xfId="33565"/>
    <cellStyle name="Normal 3 3 2 11 3 3" xfId="18833"/>
    <cellStyle name="Normal 3 3 2 11 3 3 2" xfId="43130"/>
    <cellStyle name="Normal 3 3 2 11 3 4" xfId="30928"/>
    <cellStyle name="Normal 3 3 2 11 4" xfId="9266"/>
    <cellStyle name="Normal 3 3 2 11 4 2" xfId="21468"/>
    <cellStyle name="Normal 3 3 2 11 4 2 2" xfId="45765"/>
    <cellStyle name="Normal 3 3 2 11 4 3" xfId="33563"/>
    <cellStyle name="Normal 3 3 2 11 5" xfId="15015"/>
    <cellStyle name="Normal 3 3 2 11 5 2" xfId="39312"/>
    <cellStyle name="Normal 3 3 2 11 6" xfId="27003"/>
    <cellStyle name="Normal 3 3 2 12" xfId="9258"/>
    <cellStyle name="Normal 3 3 2 12 2" xfId="21460"/>
    <cellStyle name="Normal 3 3 2 12 2 2" xfId="45757"/>
    <cellStyle name="Normal 3 3 2 12 3" xfId="33555"/>
    <cellStyle name="Normal 3 3 2 13" xfId="13843"/>
    <cellStyle name="Normal 3 3 2 13 2" xfId="25831"/>
    <cellStyle name="Normal 3 3 2 13 2 2" xfId="50128"/>
    <cellStyle name="Normal 3 3 2 13 3" xfId="38140"/>
    <cellStyle name="Normal 3 3 2 14" xfId="51929"/>
    <cellStyle name="Normal 3 3 2 15" xfId="51947"/>
    <cellStyle name="Normal 3 3 2 2" xfId="260"/>
    <cellStyle name="Normal 3 3 2 2 2" xfId="261"/>
    <cellStyle name="Normal 3 3 2 2 3" xfId="399"/>
    <cellStyle name="Normal 3 3 2 3" xfId="262"/>
    <cellStyle name="Normal 3 3 2 4" xfId="372"/>
    <cellStyle name="Normal 3 3 2 5" xfId="259"/>
    <cellStyle name="Normal 3 3 2 6" xfId="588"/>
    <cellStyle name="Normal 3 3 2 6 10" xfId="51584"/>
    <cellStyle name="Normal 3 3 2 6 11" xfId="51971"/>
    <cellStyle name="Normal 3 3 2 6 2" xfId="636"/>
    <cellStyle name="Normal 3 3 2 6 2 10" xfId="52019"/>
    <cellStyle name="Normal 3 3 2 6 2 2" xfId="831"/>
    <cellStyle name="Normal 3 3 2 6 2 2 2" xfId="1076"/>
    <cellStyle name="Normal 3 3 2 6 2 2 2 2" xfId="2569"/>
    <cellStyle name="Normal 3 3 2 6 2 2 2 2 10" xfId="53089"/>
    <cellStyle name="Normal 3 3 2 6 2 2 2 2 2" xfId="3735"/>
    <cellStyle name="Normal 3 3 2 6 2 2 2 2 2 2" xfId="6076"/>
    <cellStyle name="Normal 3 3 2 6 2 2 2 2 2 2 2" xfId="9275"/>
    <cellStyle name="Normal 3 3 2 6 2 2 2 2 2 2 2 2" xfId="21477"/>
    <cellStyle name="Normal 3 3 2 6 2 2 2 2 2 2 2 2 2" xfId="45774"/>
    <cellStyle name="Normal 3 3 2 6 2 2 2 2 2 2 2 3" xfId="33572"/>
    <cellStyle name="Normal 3 3 2 6 2 2 2 2 2 2 3" xfId="18278"/>
    <cellStyle name="Normal 3 3 2 6 2 2 2 2 2 2 3 2" xfId="42575"/>
    <cellStyle name="Normal 3 3 2 6 2 2 2 2 2 2 4" xfId="30373"/>
    <cellStyle name="Normal 3 3 2 6 2 2 2 2 2 3" xfId="7773"/>
    <cellStyle name="Normal 3 3 2 6 2 2 2 2 2 3 2" xfId="9276"/>
    <cellStyle name="Normal 3 3 2 6 2 2 2 2 2 3 2 2" xfId="21478"/>
    <cellStyle name="Normal 3 3 2 6 2 2 2 2 2 3 2 2 2" xfId="45775"/>
    <cellStyle name="Normal 3 3 2 6 2 2 2 2 2 3 2 3" xfId="33573"/>
    <cellStyle name="Normal 3 3 2 6 2 2 2 2 2 3 3" xfId="19975"/>
    <cellStyle name="Normal 3 3 2 6 2 2 2 2 2 3 3 2" xfId="44272"/>
    <cellStyle name="Normal 3 3 2 6 2 2 2 2 2 3 4" xfId="32070"/>
    <cellStyle name="Normal 3 3 2 6 2 2 2 2 2 4" xfId="9274"/>
    <cellStyle name="Normal 3 3 2 6 2 2 2 2 2 4 2" xfId="21476"/>
    <cellStyle name="Normal 3 3 2 6 2 2 2 2 2 4 2 2" xfId="45773"/>
    <cellStyle name="Normal 3 3 2 6 2 2 2 2 2 4 3" xfId="33571"/>
    <cellStyle name="Normal 3 3 2 6 2 2 2 2 2 5" xfId="16050"/>
    <cellStyle name="Normal 3 3 2 6 2 2 2 2 2 5 2" xfId="40347"/>
    <cellStyle name="Normal 3 3 2 6 2 2 2 2 2 6" xfId="28038"/>
    <cellStyle name="Normal 3 3 2 6 2 2 2 2 3" xfId="4267"/>
    <cellStyle name="Normal 3 3 2 6 2 2 2 2 3 2" xfId="9277"/>
    <cellStyle name="Normal 3 3 2 6 2 2 2 2 3 2 2" xfId="21479"/>
    <cellStyle name="Normal 3 3 2 6 2 2 2 2 3 2 2 2" xfId="45776"/>
    <cellStyle name="Normal 3 3 2 6 2 2 2 2 3 2 3" xfId="33574"/>
    <cellStyle name="Normal 3 3 2 6 2 2 2 2 3 3" xfId="16578"/>
    <cellStyle name="Normal 3 3 2 6 2 2 2 2 3 3 2" xfId="40875"/>
    <cellStyle name="Normal 3 3 2 6 2 2 2 2 3 4" xfId="28566"/>
    <cellStyle name="Normal 3 3 2 6 2 2 2 2 4" xfId="4907"/>
    <cellStyle name="Normal 3 3 2 6 2 2 2 2 4 2" xfId="9278"/>
    <cellStyle name="Normal 3 3 2 6 2 2 2 2 4 2 2" xfId="21480"/>
    <cellStyle name="Normal 3 3 2 6 2 2 2 2 4 2 2 2" xfId="45777"/>
    <cellStyle name="Normal 3 3 2 6 2 2 2 2 4 2 3" xfId="33575"/>
    <cellStyle name="Normal 3 3 2 6 2 2 2 2 4 3" xfId="17109"/>
    <cellStyle name="Normal 3 3 2 6 2 2 2 2 4 3 2" xfId="41406"/>
    <cellStyle name="Normal 3 3 2 6 2 2 2 2 4 4" xfId="29204"/>
    <cellStyle name="Normal 3 3 2 6 2 2 2 2 5" xfId="6604"/>
    <cellStyle name="Normal 3 3 2 6 2 2 2 2 5 2" xfId="9279"/>
    <cellStyle name="Normal 3 3 2 6 2 2 2 2 5 2 2" xfId="21481"/>
    <cellStyle name="Normal 3 3 2 6 2 2 2 2 5 2 2 2" xfId="45778"/>
    <cellStyle name="Normal 3 3 2 6 2 2 2 2 5 2 3" xfId="33576"/>
    <cellStyle name="Normal 3 3 2 6 2 2 2 2 5 3" xfId="18806"/>
    <cellStyle name="Normal 3 3 2 6 2 2 2 2 5 3 2" xfId="43103"/>
    <cellStyle name="Normal 3 3 2 6 2 2 2 2 5 4" xfId="30901"/>
    <cellStyle name="Normal 3 3 2 6 2 2 2 2 6" xfId="9273"/>
    <cellStyle name="Normal 3 3 2 6 2 2 2 2 6 2" xfId="21475"/>
    <cellStyle name="Normal 3 3 2 6 2 2 2 2 6 2 2" xfId="45772"/>
    <cellStyle name="Normal 3 3 2 6 2 2 2 2 6 3" xfId="33570"/>
    <cellStyle name="Normal 3 3 2 6 2 2 2 2 7" xfId="14881"/>
    <cellStyle name="Normal 3 3 2 6 2 2 2 2 7 2" xfId="39178"/>
    <cellStyle name="Normal 3 3 2 6 2 2 2 2 8" xfId="26869"/>
    <cellStyle name="Normal 3 3 2 6 2 2 2 2 9" xfId="51277"/>
    <cellStyle name="Normal 3 3 2 6 2 2 2 3" xfId="3097"/>
    <cellStyle name="Normal 3 3 2 6 2 2 2 3 2" xfId="5545"/>
    <cellStyle name="Normal 3 3 2 6 2 2 2 3 2 2" xfId="9281"/>
    <cellStyle name="Normal 3 3 2 6 2 2 2 3 2 2 2" xfId="21483"/>
    <cellStyle name="Normal 3 3 2 6 2 2 2 3 2 2 2 2" xfId="45780"/>
    <cellStyle name="Normal 3 3 2 6 2 2 2 3 2 2 3" xfId="33578"/>
    <cellStyle name="Normal 3 3 2 6 2 2 2 3 2 3" xfId="17747"/>
    <cellStyle name="Normal 3 3 2 6 2 2 2 3 2 3 2" xfId="42044"/>
    <cellStyle name="Normal 3 3 2 6 2 2 2 3 2 4" xfId="29842"/>
    <cellStyle name="Normal 3 3 2 6 2 2 2 3 3" xfId="7135"/>
    <cellStyle name="Normal 3 3 2 6 2 2 2 3 3 2" xfId="9282"/>
    <cellStyle name="Normal 3 3 2 6 2 2 2 3 3 2 2" xfId="21484"/>
    <cellStyle name="Normal 3 3 2 6 2 2 2 3 3 2 2 2" xfId="45781"/>
    <cellStyle name="Normal 3 3 2 6 2 2 2 3 3 2 3" xfId="33579"/>
    <cellStyle name="Normal 3 3 2 6 2 2 2 3 3 3" xfId="19337"/>
    <cellStyle name="Normal 3 3 2 6 2 2 2 3 3 3 2" xfId="43634"/>
    <cellStyle name="Normal 3 3 2 6 2 2 2 3 3 4" xfId="31432"/>
    <cellStyle name="Normal 3 3 2 6 2 2 2 3 4" xfId="9280"/>
    <cellStyle name="Normal 3 3 2 6 2 2 2 3 4 2" xfId="21482"/>
    <cellStyle name="Normal 3 3 2 6 2 2 2 3 4 2 2" xfId="45779"/>
    <cellStyle name="Normal 3 3 2 6 2 2 2 3 4 3" xfId="33577"/>
    <cellStyle name="Normal 3 3 2 6 2 2 2 3 5" xfId="15519"/>
    <cellStyle name="Normal 3 3 2 6 2 2 2 3 5 2" xfId="39816"/>
    <cellStyle name="Normal 3 3 2 6 2 2 2 3 6" xfId="27507"/>
    <cellStyle name="Normal 3 3 2 6 2 2 2 4" xfId="9272"/>
    <cellStyle name="Normal 3 3 2 6 2 2 2 4 2" xfId="21474"/>
    <cellStyle name="Normal 3 3 2 6 2 2 2 4 2 2" xfId="45771"/>
    <cellStyle name="Normal 3 3 2 6 2 2 2 4 3" xfId="33569"/>
    <cellStyle name="Normal 3 3 2 6 2 2 2 5" xfId="14347"/>
    <cellStyle name="Normal 3 3 2 6 2 2 2 5 2" xfId="26335"/>
    <cellStyle name="Normal 3 3 2 6 2 2 2 5 2 2" xfId="50632"/>
    <cellStyle name="Normal 3 3 2 6 2 2 2 5 3" xfId="38644"/>
    <cellStyle name="Normal 3 3 2 6 2 2 2 6" xfId="51438"/>
    <cellStyle name="Normal 3 3 2 6 2 2 2 7" xfId="52451"/>
    <cellStyle name="Normal 3 3 2 6 2 2 3" xfId="2329"/>
    <cellStyle name="Normal 3 3 2 6 2 2 3 10" xfId="52849"/>
    <cellStyle name="Normal 3 3 2 6 2 2 3 2" xfId="3495"/>
    <cellStyle name="Normal 3 3 2 6 2 2 3 2 2" xfId="5836"/>
    <cellStyle name="Normal 3 3 2 6 2 2 3 2 2 2" xfId="9285"/>
    <cellStyle name="Normal 3 3 2 6 2 2 3 2 2 2 2" xfId="21487"/>
    <cellStyle name="Normal 3 3 2 6 2 2 3 2 2 2 2 2" xfId="45784"/>
    <cellStyle name="Normal 3 3 2 6 2 2 3 2 2 2 3" xfId="33582"/>
    <cellStyle name="Normal 3 3 2 6 2 2 3 2 2 3" xfId="18038"/>
    <cellStyle name="Normal 3 3 2 6 2 2 3 2 2 3 2" xfId="42335"/>
    <cellStyle name="Normal 3 3 2 6 2 2 3 2 2 4" xfId="30133"/>
    <cellStyle name="Normal 3 3 2 6 2 2 3 2 3" xfId="7533"/>
    <cellStyle name="Normal 3 3 2 6 2 2 3 2 3 2" xfId="9286"/>
    <cellStyle name="Normal 3 3 2 6 2 2 3 2 3 2 2" xfId="21488"/>
    <cellStyle name="Normal 3 3 2 6 2 2 3 2 3 2 2 2" xfId="45785"/>
    <cellStyle name="Normal 3 3 2 6 2 2 3 2 3 2 3" xfId="33583"/>
    <cellStyle name="Normal 3 3 2 6 2 2 3 2 3 3" xfId="19735"/>
    <cellStyle name="Normal 3 3 2 6 2 2 3 2 3 3 2" xfId="44032"/>
    <cellStyle name="Normal 3 3 2 6 2 2 3 2 3 4" xfId="31830"/>
    <cellStyle name="Normal 3 3 2 6 2 2 3 2 4" xfId="9284"/>
    <cellStyle name="Normal 3 3 2 6 2 2 3 2 4 2" xfId="21486"/>
    <cellStyle name="Normal 3 3 2 6 2 2 3 2 4 2 2" xfId="45783"/>
    <cellStyle name="Normal 3 3 2 6 2 2 3 2 4 3" xfId="33581"/>
    <cellStyle name="Normal 3 3 2 6 2 2 3 2 5" xfId="15810"/>
    <cellStyle name="Normal 3 3 2 6 2 2 3 2 5 2" xfId="40107"/>
    <cellStyle name="Normal 3 3 2 6 2 2 3 2 6" xfId="27798"/>
    <cellStyle name="Normal 3 3 2 6 2 2 3 3" xfId="4027"/>
    <cellStyle name="Normal 3 3 2 6 2 2 3 3 2" xfId="9287"/>
    <cellStyle name="Normal 3 3 2 6 2 2 3 3 2 2" xfId="21489"/>
    <cellStyle name="Normal 3 3 2 6 2 2 3 3 2 2 2" xfId="45786"/>
    <cellStyle name="Normal 3 3 2 6 2 2 3 3 2 3" xfId="33584"/>
    <cellStyle name="Normal 3 3 2 6 2 2 3 3 3" xfId="16338"/>
    <cellStyle name="Normal 3 3 2 6 2 2 3 3 3 2" xfId="40635"/>
    <cellStyle name="Normal 3 3 2 6 2 2 3 3 4" xfId="28326"/>
    <cellStyle name="Normal 3 3 2 6 2 2 3 4" xfId="4667"/>
    <cellStyle name="Normal 3 3 2 6 2 2 3 4 2" xfId="9288"/>
    <cellStyle name="Normal 3 3 2 6 2 2 3 4 2 2" xfId="21490"/>
    <cellStyle name="Normal 3 3 2 6 2 2 3 4 2 2 2" xfId="45787"/>
    <cellStyle name="Normal 3 3 2 6 2 2 3 4 2 3" xfId="33585"/>
    <cellStyle name="Normal 3 3 2 6 2 2 3 4 3" xfId="16869"/>
    <cellStyle name="Normal 3 3 2 6 2 2 3 4 3 2" xfId="41166"/>
    <cellStyle name="Normal 3 3 2 6 2 2 3 4 4" xfId="28964"/>
    <cellStyle name="Normal 3 3 2 6 2 2 3 5" xfId="6364"/>
    <cellStyle name="Normal 3 3 2 6 2 2 3 5 2" xfId="9289"/>
    <cellStyle name="Normal 3 3 2 6 2 2 3 5 2 2" xfId="21491"/>
    <cellStyle name="Normal 3 3 2 6 2 2 3 5 2 2 2" xfId="45788"/>
    <cellStyle name="Normal 3 3 2 6 2 2 3 5 2 3" xfId="33586"/>
    <cellStyle name="Normal 3 3 2 6 2 2 3 5 3" xfId="18566"/>
    <cellStyle name="Normal 3 3 2 6 2 2 3 5 3 2" xfId="42863"/>
    <cellStyle name="Normal 3 3 2 6 2 2 3 5 4" xfId="30661"/>
    <cellStyle name="Normal 3 3 2 6 2 2 3 6" xfId="9283"/>
    <cellStyle name="Normal 3 3 2 6 2 2 3 6 2" xfId="21485"/>
    <cellStyle name="Normal 3 3 2 6 2 2 3 6 2 2" xfId="45782"/>
    <cellStyle name="Normal 3 3 2 6 2 2 3 6 3" xfId="33580"/>
    <cellStyle name="Normal 3 3 2 6 2 2 3 7" xfId="14641"/>
    <cellStyle name="Normal 3 3 2 6 2 2 3 7 2" xfId="38938"/>
    <cellStyle name="Normal 3 3 2 6 2 2 3 8" xfId="26629"/>
    <cellStyle name="Normal 3 3 2 6 2 2 3 9" xfId="51037"/>
    <cellStyle name="Normal 3 3 2 6 2 2 4" xfId="2857"/>
    <cellStyle name="Normal 3 3 2 6 2 2 4 2" xfId="5305"/>
    <cellStyle name="Normal 3 3 2 6 2 2 4 2 2" xfId="9291"/>
    <cellStyle name="Normal 3 3 2 6 2 2 4 2 2 2" xfId="21493"/>
    <cellStyle name="Normal 3 3 2 6 2 2 4 2 2 2 2" xfId="45790"/>
    <cellStyle name="Normal 3 3 2 6 2 2 4 2 2 3" xfId="33588"/>
    <cellStyle name="Normal 3 3 2 6 2 2 4 2 3" xfId="17507"/>
    <cellStyle name="Normal 3 3 2 6 2 2 4 2 3 2" xfId="41804"/>
    <cellStyle name="Normal 3 3 2 6 2 2 4 2 4" xfId="29602"/>
    <cellStyle name="Normal 3 3 2 6 2 2 4 3" xfId="6895"/>
    <cellStyle name="Normal 3 3 2 6 2 2 4 3 2" xfId="9292"/>
    <cellStyle name="Normal 3 3 2 6 2 2 4 3 2 2" xfId="21494"/>
    <cellStyle name="Normal 3 3 2 6 2 2 4 3 2 2 2" xfId="45791"/>
    <cellStyle name="Normal 3 3 2 6 2 2 4 3 2 3" xfId="33589"/>
    <cellStyle name="Normal 3 3 2 6 2 2 4 3 3" xfId="19097"/>
    <cellStyle name="Normal 3 3 2 6 2 2 4 3 3 2" xfId="43394"/>
    <cellStyle name="Normal 3 3 2 6 2 2 4 3 4" xfId="31192"/>
    <cellStyle name="Normal 3 3 2 6 2 2 4 4" xfId="9290"/>
    <cellStyle name="Normal 3 3 2 6 2 2 4 4 2" xfId="21492"/>
    <cellStyle name="Normal 3 3 2 6 2 2 4 4 2 2" xfId="45789"/>
    <cellStyle name="Normal 3 3 2 6 2 2 4 4 3" xfId="33587"/>
    <cellStyle name="Normal 3 3 2 6 2 2 4 5" xfId="15279"/>
    <cellStyle name="Normal 3 3 2 6 2 2 4 5 2" xfId="39576"/>
    <cellStyle name="Normal 3 3 2 6 2 2 4 6" xfId="27267"/>
    <cellStyle name="Normal 3 3 2 6 2 2 5" xfId="9271"/>
    <cellStyle name="Normal 3 3 2 6 2 2 5 2" xfId="21473"/>
    <cellStyle name="Normal 3 3 2 6 2 2 5 2 2" xfId="45770"/>
    <cellStyle name="Normal 3 3 2 6 2 2 5 3" xfId="33568"/>
    <cellStyle name="Normal 3 3 2 6 2 2 6" xfId="14107"/>
    <cellStyle name="Normal 3 3 2 6 2 2 6 2" xfId="26095"/>
    <cellStyle name="Normal 3 3 2 6 2 2 6 2 2" xfId="50392"/>
    <cellStyle name="Normal 3 3 2 6 2 2 6 3" xfId="38404"/>
    <cellStyle name="Normal 3 3 2 6 2 2 7" xfId="51473"/>
    <cellStyle name="Normal 3 3 2 6 2 2 8" xfId="52211"/>
    <cellStyle name="Normal 3 3 2 6 2 3" xfId="733"/>
    <cellStyle name="Normal 3 3 2 6 2 3 2" xfId="980"/>
    <cellStyle name="Normal 3 3 2 6 2 3 2 2" xfId="2473"/>
    <cellStyle name="Normal 3 3 2 6 2 3 2 2 10" xfId="52993"/>
    <cellStyle name="Normal 3 3 2 6 2 3 2 2 2" xfId="3639"/>
    <cellStyle name="Normal 3 3 2 6 2 3 2 2 2 2" xfId="5980"/>
    <cellStyle name="Normal 3 3 2 6 2 3 2 2 2 2 2" xfId="9297"/>
    <cellStyle name="Normal 3 3 2 6 2 3 2 2 2 2 2 2" xfId="21499"/>
    <cellStyle name="Normal 3 3 2 6 2 3 2 2 2 2 2 2 2" xfId="45796"/>
    <cellStyle name="Normal 3 3 2 6 2 3 2 2 2 2 2 3" xfId="33594"/>
    <cellStyle name="Normal 3 3 2 6 2 3 2 2 2 2 3" xfId="18182"/>
    <cellStyle name="Normal 3 3 2 6 2 3 2 2 2 2 3 2" xfId="42479"/>
    <cellStyle name="Normal 3 3 2 6 2 3 2 2 2 2 4" xfId="30277"/>
    <cellStyle name="Normal 3 3 2 6 2 3 2 2 2 3" xfId="7677"/>
    <cellStyle name="Normal 3 3 2 6 2 3 2 2 2 3 2" xfId="9298"/>
    <cellStyle name="Normal 3 3 2 6 2 3 2 2 2 3 2 2" xfId="21500"/>
    <cellStyle name="Normal 3 3 2 6 2 3 2 2 2 3 2 2 2" xfId="45797"/>
    <cellStyle name="Normal 3 3 2 6 2 3 2 2 2 3 2 3" xfId="33595"/>
    <cellStyle name="Normal 3 3 2 6 2 3 2 2 2 3 3" xfId="19879"/>
    <cellStyle name="Normal 3 3 2 6 2 3 2 2 2 3 3 2" xfId="44176"/>
    <cellStyle name="Normal 3 3 2 6 2 3 2 2 2 3 4" xfId="31974"/>
    <cellStyle name="Normal 3 3 2 6 2 3 2 2 2 4" xfId="9296"/>
    <cellStyle name="Normal 3 3 2 6 2 3 2 2 2 4 2" xfId="21498"/>
    <cellStyle name="Normal 3 3 2 6 2 3 2 2 2 4 2 2" xfId="45795"/>
    <cellStyle name="Normal 3 3 2 6 2 3 2 2 2 4 3" xfId="33593"/>
    <cellStyle name="Normal 3 3 2 6 2 3 2 2 2 5" xfId="15954"/>
    <cellStyle name="Normal 3 3 2 6 2 3 2 2 2 5 2" xfId="40251"/>
    <cellStyle name="Normal 3 3 2 6 2 3 2 2 2 6" xfId="27942"/>
    <cellStyle name="Normal 3 3 2 6 2 3 2 2 3" xfId="4171"/>
    <cellStyle name="Normal 3 3 2 6 2 3 2 2 3 2" xfId="9299"/>
    <cellStyle name="Normal 3 3 2 6 2 3 2 2 3 2 2" xfId="21501"/>
    <cellStyle name="Normal 3 3 2 6 2 3 2 2 3 2 2 2" xfId="45798"/>
    <cellStyle name="Normal 3 3 2 6 2 3 2 2 3 2 3" xfId="33596"/>
    <cellStyle name="Normal 3 3 2 6 2 3 2 2 3 3" xfId="16482"/>
    <cellStyle name="Normal 3 3 2 6 2 3 2 2 3 3 2" xfId="40779"/>
    <cellStyle name="Normal 3 3 2 6 2 3 2 2 3 4" xfId="28470"/>
    <cellStyle name="Normal 3 3 2 6 2 3 2 2 4" xfId="4811"/>
    <cellStyle name="Normal 3 3 2 6 2 3 2 2 4 2" xfId="9300"/>
    <cellStyle name="Normal 3 3 2 6 2 3 2 2 4 2 2" xfId="21502"/>
    <cellStyle name="Normal 3 3 2 6 2 3 2 2 4 2 2 2" xfId="45799"/>
    <cellStyle name="Normal 3 3 2 6 2 3 2 2 4 2 3" xfId="33597"/>
    <cellStyle name="Normal 3 3 2 6 2 3 2 2 4 3" xfId="17013"/>
    <cellStyle name="Normal 3 3 2 6 2 3 2 2 4 3 2" xfId="41310"/>
    <cellStyle name="Normal 3 3 2 6 2 3 2 2 4 4" xfId="29108"/>
    <cellStyle name="Normal 3 3 2 6 2 3 2 2 5" xfId="6508"/>
    <cellStyle name="Normal 3 3 2 6 2 3 2 2 5 2" xfId="9301"/>
    <cellStyle name="Normal 3 3 2 6 2 3 2 2 5 2 2" xfId="21503"/>
    <cellStyle name="Normal 3 3 2 6 2 3 2 2 5 2 2 2" xfId="45800"/>
    <cellStyle name="Normal 3 3 2 6 2 3 2 2 5 2 3" xfId="33598"/>
    <cellStyle name="Normal 3 3 2 6 2 3 2 2 5 3" xfId="18710"/>
    <cellStyle name="Normal 3 3 2 6 2 3 2 2 5 3 2" xfId="43007"/>
    <cellStyle name="Normal 3 3 2 6 2 3 2 2 5 4" xfId="30805"/>
    <cellStyle name="Normal 3 3 2 6 2 3 2 2 6" xfId="9295"/>
    <cellStyle name="Normal 3 3 2 6 2 3 2 2 6 2" xfId="21497"/>
    <cellStyle name="Normal 3 3 2 6 2 3 2 2 6 2 2" xfId="45794"/>
    <cellStyle name="Normal 3 3 2 6 2 3 2 2 6 3" xfId="33592"/>
    <cellStyle name="Normal 3 3 2 6 2 3 2 2 7" xfId="14785"/>
    <cellStyle name="Normal 3 3 2 6 2 3 2 2 7 2" xfId="39082"/>
    <cellStyle name="Normal 3 3 2 6 2 3 2 2 8" xfId="26773"/>
    <cellStyle name="Normal 3 3 2 6 2 3 2 2 9" xfId="51181"/>
    <cellStyle name="Normal 3 3 2 6 2 3 2 3" xfId="3001"/>
    <cellStyle name="Normal 3 3 2 6 2 3 2 3 2" xfId="5449"/>
    <cellStyle name="Normal 3 3 2 6 2 3 2 3 2 2" xfId="9303"/>
    <cellStyle name="Normal 3 3 2 6 2 3 2 3 2 2 2" xfId="21505"/>
    <cellStyle name="Normal 3 3 2 6 2 3 2 3 2 2 2 2" xfId="45802"/>
    <cellStyle name="Normal 3 3 2 6 2 3 2 3 2 2 3" xfId="33600"/>
    <cellStyle name="Normal 3 3 2 6 2 3 2 3 2 3" xfId="17651"/>
    <cellStyle name="Normal 3 3 2 6 2 3 2 3 2 3 2" xfId="41948"/>
    <cellStyle name="Normal 3 3 2 6 2 3 2 3 2 4" xfId="29746"/>
    <cellStyle name="Normal 3 3 2 6 2 3 2 3 3" xfId="7039"/>
    <cellStyle name="Normal 3 3 2 6 2 3 2 3 3 2" xfId="9304"/>
    <cellStyle name="Normal 3 3 2 6 2 3 2 3 3 2 2" xfId="21506"/>
    <cellStyle name="Normal 3 3 2 6 2 3 2 3 3 2 2 2" xfId="45803"/>
    <cellStyle name="Normal 3 3 2 6 2 3 2 3 3 2 3" xfId="33601"/>
    <cellStyle name="Normal 3 3 2 6 2 3 2 3 3 3" xfId="19241"/>
    <cellStyle name="Normal 3 3 2 6 2 3 2 3 3 3 2" xfId="43538"/>
    <cellStyle name="Normal 3 3 2 6 2 3 2 3 3 4" xfId="31336"/>
    <cellStyle name="Normal 3 3 2 6 2 3 2 3 4" xfId="9302"/>
    <cellStyle name="Normal 3 3 2 6 2 3 2 3 4 2" xfId="21504"/>
    <cellStyle name="Normal 3 3 2 6 2 3 2 3 4 2 2" xfId="45801"/>
    <cellStyle name="Normal 3 3 2 6 2 3 2 3 4 3" xfId="33599"/>
    <cellStyle name="Normal 3 3 2 6 2 3 2 3 5" xfId="15423"/>
    <cellStyle name="Normal 3 3 2 6 2 3 2 3 5 2" xfId="39720"/>
    <cellStyle name="Normal 3 3 2 6 2 3 2 3 6" xfId="27411"/>
    <cellStyle name="Normal 3 3 2 6 2 3 2 4" xfId="9294"/>
    <cellStyle name="Normal 3 3 2 6 2 3 2 4 2" xfId="21496"/>
    <cellStyle name="Normal 3 3 2 6 2 3 2 4 2 2" xfId="45793"/>
    <cellStyle name="Normal 3 3 2 6 2 3 2 4 3" xfId="33591"/>
    <cellStyle name="Normal 3 3 2 6 2 3 2 5" xfId="14251"/>
    <cellStyle name="Normal 3 3 2 6 2 3 2 5 2" xfId="26239"/>
    <cellStyle name="Normal 3 3 2 6 2 3 2 5 2 2" xfId="50536"/>
    <cellStyle name="Normal 3 3 2 6 2 3 2 5 3" xfId="38548"/>
    <cellStyle name="Normal 3 3 2 6 2 3 2 6" xfId="51652"/>
    <cellStyle name="Normal 3 3 2 6 2 3 2 7" xfId="52355"/>
    <cellStyle name="Normal 3 3 2 6 2 3 3" xfId="2233"/>
    <cellStyle name="Normal 3 3 2 6 2 3 3 10" xfId="52753"/>
    <cellStyle name="Normal 3 3 2 6 2 3 3 2" xfId="3399"/>
    <cellStyle name="Normal 3 3 2 6 2 3 3 2 2" xfId="5740"/>
    <cellStyle name="Normal 3 3 2 6 2 3 3 2 2 2" xfId="9307"/>
    <cellStyle name="Normal 3 3 2 6 2 3 3 2 2 2 2" xfId="21509"/>
    <cellStyle name="Normal 3 3 2 6 2 3 3 2 2 2 2 2" xfId="45806"/>
    <cellStyle name="Normal 3 3 2 6 2 3 3 2 2 2 3" xfId="33604"/>
    <cellStyle name="Normal 3 3 2 6 2 3 3 2 2 3" xfId="17942"/>
    <cellStyle name="Normal 3 3 2 6 2 3 3 2 2 3 2" xfId="42239"/>
    <cellStyle name="Normal 3 3 2 6 2 3 3 2 2 4" xfId="30037"/>
    <cellStyle name="Normal 3 3 2 6 2 3 3 2 3" xfId="7437"/>
    <cellStyle name="Normal 3 3 2 6 2 3 3 2 3 2" xfId="9308"/>
    <cellStyle name="Normal 3 3 2 6 2 3 3 2 3 2 2" xfId="21510"/>
    <cellStyle name="Normal 3 3 2 6 2 3 3 2 3 2 2 2" xfId="45807"/>
    <cellStyle name="Normal 3 3 2 6 2 3 3 2 3 2 3" xfId="33605"/>
    <cellStyle name="Normal 3 3 2 6 2 3 3 2 3 3" xfId="19639"/>
    <cellStyle name="Normal 3 3 2 6 2 3 3 2 3 3 2" xfId="43936"/>
    <cellStyle name="Normal 3 3 2 6 2 3 3 2 3 4" xfId="31734"/>
    <cellStyle name="Normal 3 3 2 6 2 3 3 2 4" xfId="9306"/>
    <cellStyle name="Normal 3 3 2 6 2 3 3 2 4 2" xfId="21508"/>
    <cellStyle name="Normal 3 3 2 6 2 3 3 2 4 2 2" xfId="45805"/>
    <cellStyle name="Normal 3 3 2 6 2 3 3 2 4 3" xfId="33603"/>
    <cellStyle name="Normal 3 3 2 6 2 3 3 2 5" xfId="15714"/>
    <cellStyle name="Normal 3 3 2 6 2 3 3 2 5 2" xfId="40011"/>
    <cellStyle name="Normal 3 3 2 6 2 3 3 2 6" xfId="27702"/>
    <cellStyle name="Normal 3 3 2 6 2 3 3 3" xfId="3931"/>
    <cellStyle name="Normal 3 3 2 6 2 3 3 3 2" xfId="9309"/>
    <cellStyle name="Normal 3 3 2 6 2 3 3 3 2 2" xfId="21511"/>
    <cellStyle name="Normal 3 3 2 6 2 3 3 3 2 2 2" xfId="45808"/>
    <cellStyle name="Normal 3 3 2 6 2 3 3 3 2 3" xfId="33606"/>
    <cellStyle name="Normal 3 3 2 6 2 3 3 3 3" xfId="16242"/>
    <cellStyle name="Normal 3 3 2 6 2 3 3 3 3 2" xfId="40539"/>
    <cellStyle name="Normal 3 3 2 6 2 3 3 3 4" xfId="28230"/>
    <cellStyle name="Normal 3 3 2 6 2 3 3 4" xfId="4571"/>
    <cellStyle name="Normal 3 3 2 6 2 3 3 4 2" xfId="9310"/>
    <cellStyle name="Normal 3 3 2 6 2 3 3 4 2 2" xfId="21512"/>
    <cellStyle name="Normal 3 3 2 6 2 3 3 4 2 2 2" xfId="45809"/>
    <cellStyle name="Normal 3 3 2 6 2 3 3 4 2 3" xfId="33607"/>
    <cellStyle name="Normal 3 3 2 6 2 3 3 4 3" xfId="16773"/>
    <cellStyle name="Normal 3 3 2 6 2 3 3 4 3 2" xfId="41070"/>
    <cellStyle name="Normal 3 3 2 6 2 3 3 4 4" xfId="28868"/>
    <cellStyle name="Normal 3 3 2 6 2 3 3 5" xfId="6268"/>
    <cellStyle name="Normal 3 3 2 6 2 3 3 5 2" xfId="9311"/>
    <cellStyle name="Normal 3 3 2 6 2 3 3 5 2 2" xfId="21513"/>
    <cellStyle name="Normal 3 3 2 6 2 3 3 5 2 2 2" xfId="45810"/>
    <cellStyle name="Normal 3 3 2 6 2 3 3 5 2 3" xfId="33608"/>
    <cellStyle name="Normal 3 3 2 6 2 3 3 5 3" xfId="18470"/>
    <cellStyle name="Normal 3 3 2 6 2 3 3 5 3 2" xfId="42767"/>
    <cellStyle name="Normal 3 3 2 6 2 3 3 5 4" xfId="30565"/>
    <cellStyle name="Normal 3 3 2 6 2 3 3 6" xfId="9305"/>
    <cellStyle name="Normal 3 3 2 6 2 3 3 6 2" xfId="21507"/>
    <cellStyle name="Normal 3 3 2 6 2 3 3 6 2 2" xfId="45804"/>
    <cellStyle name="Normal 3 3 2 6 2 3 3 6 3" xfId="33602"/>
    <cellStyle name="Normal 3 3 2 6 2 3 3 7" xfId="14545"/>
    <cellStyle name="Normal 3 3 2 6 2 3 3 7 2" xfId="38842"/>
    <cellStyle name="Normal 3 3 2 6 2 3 3 8" xfId="26533"/>
    <cellStyle name="Normal 3 3 2 6 2 3 3 9" xfId="50941"/>
    <cellStyle name="Normal 3 3 2 6 2 3 4" xfId="2761"/>
    <cellStyle name="Normal 3 3 2 6 2 3 4 2" xfId="5209"/>
    <cellStyle name="Normal 3 3 2 6 2 3 4 2 2" xfId="9313"/>
    <cellStyle name="Normal 3 3 2 6 2 3 4 2 2 2" xfId="21515"/>
    <cellStyle name="Normal 3 3 2 6 2 3 4 2 2 2 2" xfId="45812"/>
    <cellStyle name="Normal 3 3 2 6 2 3 4 2 2 3" xfId="33610"/>
    <cellStyle name="Normal 3 3 2 6 2 3 4 2 3" xfId="17411"/>
    <cellStyle name="Normal 3 3 2 6 2 3 4 2 3 2" xfId="41708"/>
    <cellStyle name="Normal 3 3 2 6 2 3 4 2 4" xfId="29506"/>
    <cellStyle name="Normal 3 3 2 6 2 3 4 3" xfId="6799"/>
    <cellStyle name="Normal 3 3 2 6 2 3 4 3 2" xfId="9314"/>
    <cellStyle name="Normal 3 3 2 6 2 3 4 3 2 2" xfId="21516"/>
    <cellStyle name="Normal 3 3 2 6 2 3 4 3 2 2 2" xfId="45813"/>
    <cellStyle name="Normal 3 3 2 6 2 3 4 3 2 3" xfId="33611"/>
    <cellStyle name="Normal 3 3 2 6 2 3 4 3 3" xfId="19001"/>
    <cellStyle name="Normal 3 3 2 6 2 3 4 3 3 2" xfId="43298"/>
    <cellStyle name="Normal 3 3 2 6 2 3 4 3 4" xfId="31096"/>
    <cellStyle name="Normal 3 3 2 6 2 3 4 4" xfId="9312"/>
    <cellStyle name="Normal 3 3 2 6 2 3 4 4 2" xfId="21514"/>
    <cellStyle name="Normal 3 3 2 6 2 3 4 4 2 2" xfId="45811"/>
    <cellStyle name="Normal 3 3 2 6 2 3 4 4 3" xfId="33609"/>
    <cellStyle name="Normal 3 3 2 6 2 3 4 5" xfId="15183"/>
    <cellStyle name="Normal 3 3 2 6 2 3 4 5 2" xfId="39480"/>
    <cellStyle name="Normal 3 3 2 6 2 3 4 6" xfId="27171"/>
    <cellStyle name="Normal 3 3 2 6 2 3 5" xfId="9293"/>
    <cellStyle name="Normal 3 3 2 6 2 3 5 2" xfId="21495"/>
    <cellStyle name="Normal 3 3 2 6 2 3 5 2 2" xfId="45792"/>
    <cellStyle name="Normal 3 3 2 6 2 3 5 3" xfId="33590"/>
    <cellStyle name="Normal 3 3 2 6 2 3 6" xfId="14011"/>
    <cellStyle name="Normal 3 3 2 6 2 3 6 2" xfId="25999"/>
    <cellStyle name="Normal 3 3 2 6 2 3 6 2 2" xfId="50296"/>
    <cellStyle name="Normal 3 3 2 6 2 3 6 3" xfId="38308"/>
    <cellStyle name="Normal 3 3 2 6 2 3 7" xfId="51771"/>
    <cellStyle name="Normal 3 3 2 6 2 3 8" xfId="52115"/>
    <cellStyle name="Normal 3 3 2 6 2 4" xfId="908"/>
    <cellStyle name="Normal 3 3 2 6 2 4 2" xfId="2401"/>
    <cellStyle name="Normal 3 3 2 6 2 4 2 10" xfId="52921"/>
    <cellStyle name="Normal 3 3 2 6 2 4 2 2" xfId="3567"/>
    <cellStyle name="Normal 3 3 2 6 2 4 2 2 2" xfId="5908"/>
    <cellStyle name="Normal 3 3 2 6 2 4 2 2 2 2" xfId="9318"/>
    <cellStyle name="Normal 3 3 2 6 2 4 2 2 2 2 2" xfId="21520"/>
    <cellStyle name="Normal 3 3 2 6 2 4 2 2 2 2 2 2" xfId="45817"/>
    <cellStyle name="Normal 3 3 2 6 2 4 2 2 2 2 3" xfId="33615"/>
    <cellStyle name="Normal 3 3 2 6 2 4 2 2 2 3" xfId="18110"/>
    <cellStyle name="Normal 3 3 2 6 2 4 2 2 2 3 2" xfId="42407"/>
    <cellStyle name="Normal 3 3 2 6 2 4 2 2 2 4" xfId="30205"/>
    <cellStyle name="Normal 3 3 2 6 2 4 2 2 3" xfId="7605"/>
    <cellStyle name="Normal 3 3 2 6 2 4 2 2 3 2" xfId="9319"/>
    <cellStyle name="Normal 3 3 2 6 2 4 2 2 3 2 2" xfId="21521"/>
    <cellStyle name="Normal 3 3 2 6 2 4 2 2 3 2 2 2" xfId="45818"/>
    <cellStyle name="Normal 3 3 2 6 2 4 2 2 3 2 3" xfId="33616"/>
    <cellStyle name="Normal 3 3 2 6 2 4 2 2 3 3" xfId="19807"/>
    <cellStyle name="Normal 3 3 2 6 2 4 2 2 3 3 2" xfId="44104"/>
    <cellStyle name="Normal 3 3 2 6 2 4 2 2 3 4" xfId="31902"/>
    <cellStyle name="Normal 3 3 2 6 2 4 2 2 4" xfId="9317"/>
    <cellStyle name="Normal 3 3 2 6 2 4 2 2 4 2" xfId="21519"/>
    <cellStyle name="Normal 3 3 2 6 2 4 2 2 4 2 2" xfId="45816"/>
    <cellStyle name="Normal 3 3 2 6 2 4 2 2 4 3" xfId="33614"/>
    <cellStyle name="Normal 3 3 2 6 2 4 2 2 5" xfId="15882"/>
    <cellStyle name="Normal 3 3 2 6 2 4 2 2 5 2" xfId="40179"/>
    <cellStyle name="Normal 3 3 2 6 2 4 2 2 6" xfId="27870"/>
    <cellStyle name="Normal 3 3 2 6 2 4 2 3" xfId="4099"/>
    <cellStyle name="Normal 3 3 2 6 2 4 2 3 2" xfId="9320"/>
    <cellStyle name="Normal 3 3 2 6 2 4 2 3 2 2" xfId="21522"/>
    <cellStyle name="Normal 3 3 2 6 2 4 2 3 2 2 2" xfId="45819"/>
    <cellStyle name="Normal 3 3 2 6 2 4 2 3 2 3" xfId="33617"/>
    <cellStyle name="Normal 3 3 2 6 2 4 2 3 3" xfId="16410"/>
    <cellStyle name="Normal 3 3 2 6 2 4 2 3 3 2" xfId="40707"/>
    <cellStyle name="Normal 3 3 2 6 2 4 2 3 4" xfId="28398"/>
    <cellStyle name="Normal 3 3 2 6 2 4 2 4" xfId="4739"/>
    <cellStyle name="Normal 3 3 2 6 2 4 2 4 2" xfId="9321"/>
    <cellStyle name="Normal 3 3 2 6 2 4 2 4 2 2" xfId="21523"/>
    <cellStyle name="Normal 3 3 2 6 2 4 2 4 2 2 2" xfId="45820"/>
    <cellStyle name="Normal 3 3 2 6 2 4 2 4 2 3" xfId="33618"/>
    <cellStyle name="Normal 3 3 2 6 2 4 2 4 3" xfId="16941"/>
    <cellStyle name="Normal 3 3 2 6 2 4 2 4 3 2" xfId="41238"/>
    <cellStyle name="Normal 3 3 2 6 2 4 2 4 4" xfId="29036"/>
    <cellStyle name="Normal 3 3 2 6 2 4 2 5" xfId="6436"/>
    <cellStyle name="Normal 3 3 2 6 2 4 2 5 2" xfId="9322"/>
    <cellStyle name="Normal 3 3 2 6 2 4 2 5 2 2" xfId="21524"/>
    <cellStyle name="Normal 3 3 2 6 2 4 2 5 2 2 2" xfId="45821"/>
    <cellStyle name="Normal 3 3 2 6 2 4 2 5 2 3" xfId="33619"/>
    <cellStyle name="Normal 3 3 2 6 2 4 2 5 3" xfId="18638"/>
    <cellStyle name="Normal 3 3 2 6 2 4 2 5 3 2" xfId="42935"/>
    <cellStyle name="Normal 3 3 2 6 2 4 2 5 4" xfId="30733"/>
    <cellStyle name="Normal 3 3 2 6 2 4 2 6" xfId="9316"/>
    <cellStyle name="Normal 3 3 2 6 2 4 2 6 2" xfId="21518"/>
    <cellStyle name="Normal 3 3 2 6 2 4 2 6 2 2" xfId="45815"/>
    <cellStyle name="Normal 3 3 2 6 2 4 2 6 3" xfId="33613"/>
    <cellStyle name="Normal 3 3 2 6 2 4 2 7" xfId="14713"/>
    <cellStyle name="Normal 3 3 2 6 2 4 2 7 2" xfId="39010"/>
    <cellStyle name="Normal 3 3 2 6 2 4 2 8" xfId="26701"/>
    <cellStyle name="Normal 3 3 2 6 2 4 2 9" xfId="51109"/>
    <cellStyle name="Normal 3 3 2 6 2 4 3" xfId="2929"/>
    <cellStyle name="Normal 3 3 2 6 2 4 3 2" xfId="5377"/>
    <cellStyle name="Normal 3 3 2 6 2 4 3 2 2" xfId="9324"/>
    <cellStyle name="Normal 3 3 2 6 2 4 3 2 2 2" xfId="21526"/>
    <cellStyle name="Normal 3 3 2 6 2 4 3 2 2 2 2" xfId="45823"/>
    <cellStyle name="Normal 3 3 2 6 2 4 3 2 2 3" xfId="33621"/>
    <cellStyle name="Normal 3 3 2 6 2 4 3 2 3" xfId="17579"/>
    <cellStyle name="Normal 3 3 2 6 2 4 3 2 3 2" xfId="41876"/>
    <cellStyle name="Normal 3 3 2 6 2 4 3 2 4" xfId="29674"/>
    <cellStyle name="Normal 3 3 2 6 2 4 3 3" xfId="6967"/>
    <cellStyle name="Normal 3 3 2 6 2 4 3 3 2" xfId="9325"/>
    <cellStyle name="Normal 3 3 2 6 2 4 3 3 2 2" xfId="21527"/>
    <cellStyle name="Normal 3 3 2 6 2 4 3 3 2 2 2" xfId="45824"/>
    <cellStyle name="Normal 3 3 2 6 2 4 3 3 2 3" xfId="33622"/>
    <cellStyle name="Normal 3 3 2 6 2 4 3 3 3" xfId="19169"/>
    <cellStyle name="Normal 3 3 2 6 2 4 3 3 3 2" xfId="43466"/>
    <cellStyle name="Normal 3 3 2 6 2 4 3 3 4" xfId="31264"/>
    <cellStyle name="Normal 3 3 2 6 2 4 3 4" xfId="9323"/>
    <cellStyle name="Normal 3 3 2 6 2 4 3 4 2" xfId="21525"/>
    <cellStyle name="Normal 3 3 2 6 2 4 3 4 2 2" xfId="45822"/>
    <cellStyle name="Normal 3 3 2 6 2 4 3 4 3" xfId="33620"/>
    <cellStyle name="Normal 3 3 2 6 2 4 3 5" xfId="15351"/>
    <cellStyle name="Normal 3 3 2 6 2 4 3 5 2" xfId="39648"/>
    <cellStyle name="Normal 3 3 2 6 2 4 3 6" xfId="27339"/>
    <cellStyle name="Normal 3 3 2 6 2 4 4" xfId="9315"/>
    <cellStyle name="Normal 3 3 2 6 2 4 4 2" xfId="21517"/>
    <cellStyle name="Normal 3 3 2 6 2 4 4 2 2" xfId="45814"/>
    <cellStyle name="Normal 3 3 2 6 2 4 4 3" xfId="33612"/>
    <cellStyle name="Normal 3 3 2 6 2 4 5" xfId="14179"/>
    <cellStyle name="Normal 3 3 2 6 2 4 5 2" xfId="26167"/>
    <cellStyle name="Normal 3 3 2 6 2 4 5 2 2" xfId="50464"/>
    <cellStyle name="Normal 3 3 2 6 2 4 5 3" xfId="38476"/>
    <cellStyle name="Normal 3 3 2 6 2 4 6" xfId="51862"/>
    <cellStyle name="Normal 3 3 2 6 2 4 7" xfId="52283"/>
    <cellStyle name="Normal 3 3 2 6 2 5" xfId="2137"/>
    <cellStyle name="Normal 3 3 2 6 2 5 10" xfId="52657"/>
    <cellStyle name="Normal 3 3 2 6 2 5 2" xfId="3303"/>
    <cellStyle name="Normal 3 3 2 6 2 5 2 2" xfId="5644"/>
    <cellStyle name="Normal 3 3 2 6 2 5 2 2 2" xfId="9328"/>
    <cellStyle name="Normal 3 3 2 6 2 5 2 2 2 2" xfId="21530"/>
    <cellStyle name="Normal 3 3 2 6 2 5 2 2 2 2 2" xfId="45827"/>
    <cellStyle name="Normal 3 3 2 6 2 5 2 2 2 3" xfId="33625"/>
    <cellStyle name="Normal 3 3 2 6 2 5 2 2 3" xfId="17846"/>
    <cellStyle name="Normal 3 3 2 6 2 5 2 2 3 2" xfId="42143"/>
    <cellStyle name="Normal 3 3 2 6 2 5 2 2 4" xfId="29941"/>
    <cellStyle name="Normal 3 3 2 6 2 5 2 3" xfId="7341"/>
    <cellStyle name="Normal 3 3 2 6 2 5 2 3 2" xfId="9329"/>
    <cellStyle name="Normal 3 3 2 6 2 5 2 3 2 2" xfId="21531"/>
    <cellStyle name="Normal 3 3 2 6 2 5 2 3 2 2 2" xfId="45828"/>
    <cellStyle name="Normal 3 3 2 6 2 5 2 3 2 3" xfId="33626"/>
    <cellStyle name="Normal 3 3 2 6 2 5 2 3 3" xfId="19543"/>
    <cellStyle name="Normal 3 3 2 6 2 5 2 3 3 2" xfId="43840"/>
    <cellStyle name="Normal 3 3 2 6 2 5 2 3 4" xfId="31638"/>
    <cellStyle name="Normal 3 3 2 6 2 5 2 4" xfId="9327"/>
    <cellStyle name="Normal 3 3 2 6 2 5 2 4 2" xfId="21529"/>
    <cellStyle name="Normal 3 3 2 6 2 5 2 4 2 2" xfId="45826"/>
    <cellStyle name="Normal 3 3 2 6 2 5 2 4 3" xfId="33624"/>
    <cellStyle name="Normal 3 3 2 6 2 5 2 5" xfId="15618"/>
    <cellStyle name="Normal 3 3 2 6 2 5 2 5 2" xfId="39915"/>
    <cellStyle name="Normal 3 3 2 6 2 5 2 6" xfId="27606"/>
    <cellStyle name="Normal 3 3 2 6 2 5 3" xfId="3835"/>
    <cellStyle name="Normal 3 3 2 6 2 5 3 2" xfId="9330"/>
    <cellStyle name="Normal 3 3 2 6 2 5 3 2 2" xfId="21532"/>
    <cellStyle name="Normal 3 3 2 6 2 5 3 2 2 2" xfId="45829"/>
    <cellStyle name="Normal 3 3 2 6 2 5 3 2 3" xfId="33627"/>
    <cellStyle name="Normal 3 3 2 6 2 5 3 3" xfId="16146"/>
    <cellStyle name="Normal 3 3 2 6 2 5 3 3 2" xfId="40443"/>
    <cellStyle name="Normal 3 3 2 6 2 5 3 4" xfId="28134"/>
    <cellStyle name="Normal 3 3 2 6 2 5 4" xfId="4475"/>
    <cellStyle name="Normal 3 3 2 6 2 5 4 2" xfId="9331"/>
    <cellStyle name="Normal 3 3 2 6 2 5 4 2 2" xfId="21533"/>
    <cellStyle name="Normal 3 3 2 6 2 5 4 2 2 2" xfId="45830"/>
    <cellStyle name="Normal 3 3 2 6 2 5 4 2 3" xfId="33628"/>
    <cellStyle name="Normal 3 3 2 6 2 5 4 3" xfId="16677"/>
    <cellStyle name="Normal 3 3 2 6 2 5 4 3 2" xfId="40974"/>
    <cellStyle name="Normal 3 3 2 6 2 5 4 4" xfId="28772"/>
    <cellStyle name="Normal 3 3 2 6 2 5 5" xfId="6172"/>
    <cellStyle name="Normal 3 3 2 6 2 5 5 2" xfId="9332"/>
    <cellStyle name="Normal 3 3 2 6 2 5 5 2 2" xfId="21534"/>
    <cellStyle name="Normal 3 3 2 6 2 5 5 2 2 2" xfId="45831"/>
    <cellStyle name="Normal 3 3 2 6 2 5 5 2 3" xfId="33629"/>
    <cellStyle name="Normal 3 3 2 6 2 5 5 3" xfId="18374"/>
    <cellStyle name="Normal 3 3 2 6 2 5 5 3 2" xfId="42671"/>
    <cellStyle name="Normal 3 3 2 6 2 5 5 4" xfId="30469"/>
    <cellStyle name="Normal 3 3 2 6 2 5 6" xfId="9326"/>
    <cellStyle name="Normal 3 3 2 6 2 5 6 2" xfId="21528"/>
    <cellStyle name="Normal 3 3 2 6 2 5 6 2 2" xfId="45825"/>
    <cellStyle name="Normal 3 3 2 6 2 5 6 3" xfId="33623"/>
    <cellStyle name="Normal 3 3 2 6 2 5 7" xfId="14449"/>
    <cellStyle name="Normal 3 3 2 6 2 5 7 2" xfId="38746"/>
    <cellStyle name="Normal 3 3 2 6 2 5 8" xfId="26437"/>
    <cellStyle name="Normal 3 3 2 6 2 5 9" xfId="50845"/>
    <cellStyle name="Normal 3 3 2 6 2 6" xfId="2665"/>
    <cellStyle name="Normal 3 3 2 6 2 6 2" xfId="5113"/>
    <cellStyle name="Normal 3 3 2 6 2 6 2 2" xfId="9334"/>
    <cellStyle name="Normal 3 3 2 6 2 6 2 2 2" xfId="21536"/>
    <cellStyle name="Normal 3 3 2 6 2 6 2 2 2 2" xfId="45833"/>
    <cellStyle name="Normal 3 3 2 6 2 6 2 2 3" xfId="33631"/>
    <cellStyle name="Normal 3 3 2 6 2 6 2 3" xfId="17315"/>
    <cellStyle name="Normal 3 3 2 6 2 6 2 3 2" xfId="41612"/>
    <cellStyle name="Normal 3 3 2 6 2 6 2 4" xfId="29410"/>
    <cellStyle name="Normal 3 3 2 6 2 6 3" xfId="6703"/>
    <cellStyle name="Normal 3 3 2 6 2 6 3 2" xfId="9335"/>
    <cellStyle name="Normal 3 3 2 6 2 6 3 2 2" xfId="21537"/>
    <cellStyle name="Normal 3 3 2 6 2 6 3 2 2 2" xfId="45834"/>
    <cellStyle name="Normal 3 3 2 6 2 6 3 2 3" xfId="33632"/>
    <cellStyle name="Normal 3 3 2 6 2 6 3 3" xfId="18905"/>
    <cellStyle name="Normal 3 3 2 6 2 6 3 3 2" xfId="43202"/>
    <cellStyle name="Normal 3 3 2 6 2 6 3 4" xfId="31000"/>
    <cellStyle name="Normal 3 3 2 6 2 6 4" xfId="9333"/>
    <cellStyle name="Normal 3 3 2 6 2 6 4 2" xfId="21535"/>
    <cellStyle name="Normal 3 3 2 6 2 6 4 2 2" xfId="45832"/>
    <cellStyle name="Normal 3 3 2 6 2 6 4 3" xfId="33630"/>
    <cellStyle name="Normal 3 3 2 6 2 6 5" xfId="15087"/>
    <cellStyle name="Normal 3 3 2 6 2 6 5 2" xfId="39384"/>
    <cellStyle name="Normal 3 3 2 6 2 6 6" xfId="27075"/>
    <cellStyle name="Normal 3 3 2 6 2 7" xfId="9270"/>
    <cellStyle name="Normal 3 3 2 6 2 7 2" xfId="21472"/>
    <cellStyle name="Normal 3 3 2 6 2 7 2 2" xfId="45769"/>
    <cellStyle name="Normal 3 3 2 6 2 7 3" xfId="33567"/>
    <cellStyle name="Normal 3 3 2 6 2 8" xfId="13915"/>
    <cellStyle name="Normal 3 3 2 6 2 8 2" xfId="25903"/>
    <cellStyle name="Normal 3 3 2 6 2 8 2 2" xfId="50200"/>
    <cellStyle name="Normal 3 3 2 6 2 8 3" xfId="38212"/>
    <cellStyle name="Normal 3 3 2 6 2 9" xfId="51489"/>
    <cellStyle name="Normal 3 3 2 6 3" xfId="783"/>
    <cellStyle name="Normal 3 3 2 6 3 2" xfId="1028"/>
    <cellStyle name="Normal 3 3 2 6 3 2 2" xfId="2521"/>
    <cellStyle name="Normal 3 3 2 6 3 2 2 10" xfId="53041"/>
    <cellStyle name="Normal 3 3 2 6 3 2 2 2" xfId="3687"/>
    <cellStyle name="Normal 3 3 2 6 3 2 2 2 2" xfId="6028"/>
    <cellStyle name="Normal 3 3 2 6 3 2 2 2 2 2" xfId="9340"/>
    <cellStyle name="Normal 3 3 2 6 3 2 2 2 2 2 2" xfId="21542"/>
    <cellStyle name="Normal 3 3 2 6 3 2 2 2 2 2 2 2" xfId="45839"/>
    <cellStyle name="Normal 3 3 2 6 3 2 2 2 2 2 3" xfId="33637"/>
    <cellStyle name="Normal 3 3 2 6 3 2 2 2 2 3" xfId="18230"/>
    <cellStyle name="Normal 3 3 2 6 3 2 2 2 2 3 2" xfId="42527"/>
    <cellStyle name="Normal 3 3 2 6 3 2 2 2 2 4" xfId="30325"/>
    <cellStyle name="Normal 3 3 2 6 3 2 2 2 3" xfId="7725"/>
    <cellStyle name="Normal 3 3 2 6 3 2 2 2 3 2" xfId="9341"/>
    <cellStyle name="Normal 3 3 2 6 3 2 2 2 3 2 2" xfId="21543"/>
    <cellStyle name="Normal 3 3 2 6 3 2 2 2 3 2 2 2" xfId="45840"/>
    <cellStyle name="Normal 3 3 2 6 3 2 2 2 3 2 3" xfId="33638"/>
    <cellStyle name="Normal 3 3 2 6 3 2 2 2 3 3" xfId="19927"/>
    <cellStyle name="Normal 3 3 2 6 3 2 2 2 3 3 2" xfId="44224"/>
    <cellStyle name="Normal 3 3 2 6 3 2 2 2 3 4" xfId="32022"/>
    <cellStyle name="Normal 3 3 2 6 3 2 2 2 4" xfId="9339"/>
    <cellStyle name="Normal 3 3 2 6 3 2 2 2 4 2" xfId="21541"/>
    <cellStyle name="Normal 3 3 2 6 3 2 2 2 4 2 2" xfId="45838"/>
    <cellStyle name="Normal 3 3 2 6 3 2 2 2 4 3" xfId="33636"/>
    <cellStyle name="Normal 3 3 2 6 3 2 2 2 5" xfId="16002"/>
    <cellStyle name="Normal 3 3 2 6 3 2 2 2 5 2" xfId="40299"/>
    <cellStyle name="Normal 3 3 2 6 3 2 2 2 6" xfId="27990"/>
    <cellStyle name="Normal 3 3 2 6 3 2 2 3" xfId="4219"/>
    <cellStyle name="Normal 3 3 2 6 3 2 2 3 2" xfId="9342"/>
    <cellStyle name="Normal 3 3 2 6 3 2 2 3 2 2" xfId="21544"/>
    <cellStyle name="Normal 3 3 2 6 3 2 2 3 2 2 2" xfId="45841"/>
    <cellStyle name="Normal 3 3 2 6 3 2 2 3 2 3" xfId="33639"/>
    <cellStyle name="Normal 3 3 2 6 3 2 2 3 3" xfId="16530"/>
    <cellStyle name="Normal 3 3 2 6 3 2 2 3 3 2" xfId="40827"/>
    <cellStyle name="Normal 3 3 2 6 3 2 2 3 4" xfId="28518"/>
    <cellStyle name="Normal 3 3 2 6 3 2 2 4" xfId="4859"/>
    <cellStyle name="Normal 3 3 2 6 3 2 2 4 2" xfId="9343"/>
    <cellStyle name="Normal 3 3 2 6 3 2 2 4 2 2" xfId="21545"/>
    <cellStyle name="Normal 3 3 2 6 3 2 2 4 2 2 2" xfId="45842"/>
    <cellStyle name="Normal 3 3 2 6 3 2 2 4 2 3" xfId="33640"/>
    <cellStyle name="Normal 3 3 2 6 3 2 2 4 3" xfId="17061"/>
    <cellStyle name="Normal 3 3 2 6 3 2 2 4 3 2" xfId="41358"/>
    <cellStyle name="Normal 3 3 2 6 3 2 2 4 4" xfId="29156"/>
    <cellStyle name="Normal 3 3 2 6 3 2 2 5" xfId="6556"/>
    <cellStyle name="Normal 3 3 2 6 3 2 2 5 2" xfId="9344"/>
    <cellStyle name="Normal 3 3 2 6 3 2 2 5 2 2" xfId="21546"/>
    <cellStyle name="Normal 3 3 2 6 3 2 2 5 2 2 2" xfId="45843"/>
    <cellStyle name="Normal 3 3 2 6 3 2 2 5 2 3" xfId="33641"/>
    <cellStyle name="Normal 3 3 2 6 3 2 2 5 3" xfId="18758"/>
    <cellStyle name="Normal 3 3 2 6 3 2 2 5 3 2" xfId="43055"/>
    <cellStyle name="Normal 3 3 2 6 3 2 2 5 4" xfId="30853"/>
    <cellStyle name="Normal 3 3 2 6 3 2 2 6" xfId="9338"/>
    <cellStyle name="Normal 3 3 2 6 3 2 2 6 2" xfId="21540"/>
    <cellStyle name="Normal 3 3 2 6 3 2 2 6 2 2" xfId="45837"/>
    <cellStyle name="Normal 3 3 2 6 3 2 2 6 3" xfId="33635"/>
    <cellStyle name="Normal 3 3 2 6 3 2 2 7" xfId="14833"/>
    <cellStyle name="Normal 3 3 2 6 3 2 2 7 2" xfId="39130"/>
    <cellStyle name="Normal 3 3 2 6 3 2 2 8" xfId="26821"/>
    <cellStyle name="Normal 3 3 2 6 3 2 2 9" xfId="51229"/>
    <cellStyle name="Normal 3 3 2 6 3 2 3" xfId="3049"/>
    <cellStyle name="Normal 3 3 2 6 3 2 3 2" xfId="5497"/>
    <cellStyle name="Normal 3 3 2 6 3 2 3 2 2" xfId="9346"/>
    <cellStyle name="Normal 3 3 2 6 3 2 3 2 2 2" xfId="21548"/>
    <cellStyle name="Normal 3 3 2 6 3 2 3 2 2 2 2" xfId="45845"/>
    <cellStyle name="Normal 3 3 2 6 3 2 3 2 2 3" xfId="33643"/>
    <cellStyle name="Normal 3 3 2 6 3 2 3 2 3" xfId="17699"/>
    <cellStyle name="Normal 3 3 2 6 3 2 3 2 3 2" xfId="41996"/>
    <cellStyle name="Normal 3 3 2 6 3 2 3 2 4" xfId="29794"/>
    <cellStyle name="Normal 3 3 2 6 3 2 3 3" xfId="7087"/>
    <cellStyle name="Normal 3 3 2 6 3 2 3 3 2" xfId="9347"/>
    <cellStyle name="Normal 3 3 2 6 3 2 3 3 2 2" xfId="21549"/>
    <cellStyle name="Normal 3 3 2 6 3 2 3 3 2 2 2" xfId="45846"/>
    <cellStyle name="Normal 3 3 2 6 3 2 3 3 2 3" xfId="33644"/>
    <cellStyle name="Normal 3 3 2 6 3 2 3 3 3" xfId="19289"/>
    <cellStyle name="Normal 3 3 2 6 3 2 3 3 3 2" xfId="43586"/>
    <cellStyle name="Normal 3 3 2 6 3 2 3 3 4" xfId="31384"/>
    <cellStyle name="Normal 3 3 2 6 3 2 3 4" xfId="9345"/>
    <cellStyle name="Normal 3 3 2 6 3 2 3 4 2" xfId="21547"/>
    <cellStyle name="Normal 3 3 2 6 3 2 3 4 2 2" xfId="45844"/>
    <cellStyle name="Normal 3 3 2 6 3 2 3 4 3" xfId="33642"/>
    <cellStyle name="Normal 3 3 2 6 3 2 3 5" xfId="15471"/>
    <cellStyle name="Normal 3 3 2 6 3 2 3 5 2" xfId="39768"/>
    <cellStyle name="Normal 3 3 2 6 3 2 3 6" xfId="27459"/>
    <cellStyle name="Normal 3 3 2 6 3 2 4" xfId="9337"/>
    <cellStyle name="Normal 3 3 2 6 3 2 4 2" xfId="21539"/>
    <cellStyle name="Normal 3 3 2 6 3 2 4 2 2" xfId="45836"/>
    <cellStyle name="Normal 3 3 2 6 3 2 4 3" xfId="33634"/>
    <cellStyle name="Normal 3 3 2 6 3 2 5" xfId="14299"/>
    <cellStyle name="Normal 3 3 2 6 3 2 5 2" xfId="26287"/>
    <cellStyle name="Normal 3 3 2 6 3 2 5 2 2" xfId="50584"/>
    <cellStyle name="Normal 3 3 2 6 3 2 5 3" xfId="38596"/>
    <cellStyle name="Normal 3 3 2 6 3 2 6" xfId="51447"/>
    <cellStyle name="Normal 3 3 2 6 3 2 7" xfId="52403"/>
    <cellStyle name="Normal 3 3 2 6 3 3" xfId="2281"/>
    <cellStyle name="Normal 3 3 2 6 3 3 10" xfId="52801"/>
    <cellStyle name="Normal 3 3 2 6 3 3 2" xfId="3447"/>
    <cellStyle name="Normal 3 3 2 6 3 3 2 2" xfId="5788"/>
    <cellStyle name="Normal 3 3 2 6 3 3 2 2 2" xfId="9350"/>
    <cellStyle name="Normal 3 3 2 6 3 3 2 2 2 2" xfId="21552"/>
    <cellStyle name="Normal 3 3 2 6 3 3 2 2 2 2 2" xfId="45849"/>
    <cellStyle name="Normal 3 3 2 6 3 3 2 2 2 3" xfId="33647"/>
    <cellStyle name="Normal 3 3 2 6 3 3 2 2 3" xfId="17990"/>
    <cellStyle name="Normal 3 3 2 6 3 3 2 2 3 2" xfId="42287"/>
    <cellStyle name="Normal 3 3 2 6 3 3 2 2 4" xfId="30085"/>
    <cellStyle name="Normal 3 3 2 6 3 3 2 3" xfId="7485"/>
    <cellStyle name="Normal 3 3 2 6 3 3 2 3 2" xfId="9351"/>
    <cellStyle name="Normal 3 3 2 6 3 3 2 3 2 2" xfId="21553"/>
    <cellStyle name="Normal 3 3 2 6 3 3 2 3 2 2 2" xfId="45850"/>
    <cellStyle name="Normal 3 3 2 6 3 3 2 3 2 3" xfId="33648"/>
    <cellStyle name="Normal 3 3 2 6 3 3 2 3 3" xfId="19687"/>
    <cellStyle name="Normal 3 3 2 6 3 3 2 3 3 2" xfId="43984"/>
    <cellStyle name="Normal 3 3 2 6 3 3 2 3 4" xfId="31782"/>
    <cellStyle name="Normal 3 3 2 6 3 3 2 4" xfId="9349"/>
    <cellStyle name="Normal 3 3 2 6 3 3 2 4 2" xfId="21551"/>
    <cellStyle name="Normal 3 3 2 6 3 3 2 4 2 2" xfId="45848"/>
    <cellStyle name="Normal 3 3 2 6 3 3 2 4 3" xfId="33646"/>
    <cellStyle name="Normal 3 3 2 6 3 3 2 5" xfId="15762"/>
    <cellStyle name="Normal 3 3 2 6 3 3 2 5 2" xfId="40059"/>
    <cellStyle name="Normal 3 3 2 6 3 3 2 6" xfId="27750"/>
    <cellStyle name="Normal 3 3 2 6 3 3 3" xfId="3979"/>
    <cellStyle name="Normal 3 3 2 6 3 3 3 2" xfId="9352"/>
    <cellStyle name="Normal 3 3 2 6 3 3 3 2 2" xfId="21554"/>
    <cellStyle name="Normal 3 3 2 6 3 3 3 2 2 2" xfId="45851"/>
    <cellStyle name="Normal 3 3 2 6 3 3 3 2 3" xfId="33649"/>
    <cellStyle name="Normal 3 3 2 6 3 3 3 3" xfId="16290"/>
    <cellStyle name="Normal 3 3 2 6 3 3 3 3 2" xfId="40587"/>
    <cellStyle name="Normal 3 3 2 6 3 3 3 4" xfId="28278"/>
    <cellStyle name="Normal 3 3 2 6 3 3 4" xfId="4619"/>
    <cellStyle name="Normal 3 3 2 6 3 3 4 2" xfId="9353"/>
    <cellStyle name="Normal 3 3 2 6 3 3 4 2 2" xfId="21555"/>
    <cellStyle name="Normal 3 3 2 6 3 3 4 2 2 2" xfId="45852"/>
    <cellStyle name="Normal 3 3 2 6 3 3 4 2 3" xfId="33650"/>
    <cellStyle name="Normal 3 3 2 6 3 3 4 3" xfId="16821"/>
    <cellStyle name="Normal 3 3 2 6 3 3 4 3 2" xfId="41118"/>
    <cellStyle name="Normal 3 3 2 6 3 3 4 4" xfId="28916"/>
    <cellStyle name="Normal 3 3 2 6 3 3 5" xfId="6316"/>
    <cellStyle name="Normal 3 3 2 6 3 3 5 2" xfId="9354"/>
    <cellStyle name="Normal 3 3 2 6 3 3 5 2 2" xfId="21556"/>
    <cellStyle name="Normal 3 3 2 6 3 3 5 2 2 2" xfId="45853"/>
    <cellStyle name="Normal 3 3 2 6 3 3 5 2 3" xfId="33651"/>
    <cellStyle name="Normal 3 3 2 6 3 3 5 3" xfId="18518"/>
    <cellStyle name="Normal 3 3 2 6 3 3 5 3 2" xfId="42815"/>
    <cellStyle name="Normal 3 3 2 6 3 3 5 4" xfId="30613"/>
    <cellStyle name="Normal 3 3 2 6 3 3 6" xfId="9348"/>
    <cellStyle name="Normal 3 3 2 6 3 3 6 2" xfId="21550"/>
    <cellStyle name="Normal 3 3 2 6 3 3 6 2 2" xfId="45847"/>
    <cellStyle name="Normal 3 3 2 6 3 3 6 3" xfId="33645"/>
    <cellStyle name="Normal 3 3 2 6 3 3 7" xfId="14593"/>
    <cellStyle name="Normal 3 3 2 6 3 3 7 2" xfId="38890"/>
    <cellStyle name="Normal 3 3 2 6 3 3 8" xfId="26581"/>
    <cellStyle name="Normal 3 3 2 6 3 3 9" xfId="50989"/>
    <cellStyle name="Normal 3 3 2 6 3 4" xfId="2809"/>
    <cellStyle name="Normal 3 3 2 6 3 4 2" xfId="5257"/>
    <cellStyle name="Normal 3 3 2 6 3 4 2 2" xfId="9356"/>
    <cellStyle name="Normal 3 3 2 6 3 4 2 2 2" xfId="21558"/>
    <cellStyle name="Normal 3 3 2 6 3 4 2 2 2 2" xfId="45855"/>
    <cellStyle name="Normal 3 3 2 6 3 4 2 2 3" xfId="33653"/>
    <cellStyle name="Normal 3 3 2 6 3 4 2 3" xfId="17459"/>
    <cellStyle name="Normal 3 3 2 6 3 4 2 3 2" xfId="41756"/>
    <cellStyle name="Normal 3 3 2 6 3 4 2 4" xfId="29554"/>
    <cellStyle name="Normal 3 3 2 6 3 4 3" xfId="6847"/>
    <cellStyle name="Normal 3 3 2 6 3 4 3 2" xfId="9357"/>
    <cellStyle name="Normal 3 3 2 6 3 4 3 2 2" xfId="21559"/>
    <cellStyle name="Normal 3 3 2 6 3 4 3 2 2 2" xfId="45856"/>
    <cellStyle name="Normal 3 3 2 6 3 4 3 2 3" xfId="33654"/>
    <cellStyle name="Normal 3 3 2 6 3 4 3 3" xfId="19049"/>
    <cellStyle name="Normal 3 3 2 6 3 4 3 3 2" xfId="43346"/>
    <cellStyle name="Normal 3 3 2 6 3 4 3 4" xfId="31144"/>
    <cellStyle name="Normal 3 3 2 6 3 4 4" xfId="9355"/>
    <cellStyle name="Normal 3 3 2 6 3 4 4 2" xfId="21557"/>
    <cellStyle name="Normal 3 3 2 6 3 4 4 2 2" xfId="45854"/>
    <cellStyle name="Normal 3 3 2 6 3 4 4 3" xfId="33652"/>
    <cellStyle name="Normal 3 3 2 6 3 4 5" xfId="15231"/>
    <cellStyle name="Normal 3 3 2 6 3 4 5 2" xfId="39528"/>
    <cellStyle name="Normal 3 3 2 6 3 4 6" xfId="27219"/>
    <cellStyle name="Normal 3 3 2 6 3 5" xfId="9336"/>
    <cellStyle name="Normal 3 3 2 6 3 5 2" xfId="21538"/>
    <cellStyle name="Normal 3 3 2 6 3 5 2 2" xfId="45835"/>
    <cellStyle name="Normal 3 3 2 6 3 5 3" xfId="33633"/>
    <cellStyle name="Normal 3 3 2 6 3 6" xfId="14059"/>
    <cellStyle name="Normal 3 3 2 6 3 6 2" xfId="26047"/>
    <cellStyle name="Normal 3 3 2 6 3 6 2 2" xfId="50344"/>
    <cellStyle name="Normal 3 3 2 6 3 6 3" xfId="38356"/>
    <cellStyle name="Normal 3 3 2 6 3 7" xfId="51770"/>
    <cellStyle name="Normal 3 3 2 6 3 8" xfId="52163"/>
    <cellStyle name="Normal 3 3 2 6 4" xfId="685"/>
    <cellStyle name="Normal 3 3 2 6 4 2" xfId="932"/>
    <cellStyle name="Normal 3 3 2 6 4 2 2" xfId="2425"/>
    <cellStyle name="Normal 3 3 2 6 4 2 2 10" xfId="52945"/>
    <cellStyle name="Normal 3 3 2 6 4 2 2 2" xfId="3591"/>
    <cellStyle name="Normal 3 3 2 6 4 2 2 2 2" xfId="5932"/>
    <cellStyle name="Normal 3 3 2 6 4 2 2 2 2 2" xfId="9362"/>
    <cellStyle name="Normal 3 3 2 6 4 2 2 2 2 2 2" xfId="21564"/>
    <cellStyle name="Normal 3 3 2 6 4 2 2 2 2 2 2 2" xfId="45861"/>
    <cellStyle name="Normal 3 3 2 6 4 2 2 2 2 2 3" xfId="33659"/>
    <cellStyle name="Normal 3 3 2 6 4 2 2 2 2 3" xfId="18134"/>
    <cellStyle name="Normal 3 3 2 6 4 2 2 2 2 3 2" xfId="42431"/>
    <cellStyle name="Normal 3 3 2 6 4 2 2 2 2 4" xfId="30229"/>
    <cellStyle name="Normal 3 3 2 6 4 2 2 2 3" xfId="7629"/>
    <cellStyle name="Normal 3 3 2 6 4 2 2 2 3 2" xfId="9363"/>
    <cellStyle name="Normal 3 3 2 6 4 2 2 2 3 2 2" xfId="21565"/>
    <cellStyle name="Normal 3 3 2 6 4 2 2 2 3 2 2 2" xfId="45862"/>
    <cellStyle name="Normal 3 3 2 6 4 2 2 2 3 2 3" xfId="33660"/>
    <cellStyle name="Normal 3 3 2 6 4 2 2 2 3 3" xfId="19831"/>
    <cellStyle name="Normal 3 3 2 6 4 2 2 2 3 3 2" xfId="44128"/>
    <cellStyle name="Normal 3 3 2 6 4 2 2 2 3 4" xfId="31926"/>
    <cellStyle name="Normal 3 3 2 6 4 2 2 2 4" xfId="9361"/>
    <cellStyle name="Normal 3 3 2 6 4 2 2 2 4 2" xfId="21563"/>
    <cellStyle name="Normal 3 3 2 6 4 2 2 2 4 2 2" xfId="45860"/>
    <cellStyle name="Normal 3 3 2 6 4 2 2 2 4 3" xfId="33658"/>
    <cellStyle name="Normal 3 3 2 6 4 2 2 2 5" xfId="15906"/>
    <cellStyle name="Normal 3 3 2 6 4 2 2 2 5 2" xfId="40203"/>
    <cellStyle name="Normal 3 3 2 6 4 2 2 2 6" xfId="27894"/>
    <cellStyle name="Normal 3 3 2 6 4 2 2 3" xfId="4123"/>
    <cellStyle name="Normal 3 3 2 6 4 2 2 3 2" xfId="9364"/>
    <cellStyle name="Normal 3 3 2 6 4 2 2 3 2 2" xfId="21566"/>
    <cellStyle name="Normal 3 3 2 6 4 2 2 3 2 2 2" xfId="45863"/>
    <cellStyle name="Normal 3 3 2 6 4 2 2 3 2 3" xfId="33661"/>
    <cellStyle name="Normal 3 3 2 6 4 2 2 3 3" xfId="16434"/>
    <cellStyle name="Normal 3 3 2 6 4 2 2 3 3 2" xfId="40731"/>
    <cellStyle name="Normal 3 3 2 6 4 2 2 3 4" xfId="28422"/>
    <cellStyle name="Normal 3 3 2 6 4 2 2 4" xfId="4763"/>
    <cellStyle name="Normal 3 3 2 6 4 2 2 4 2" xfId="9365"/>
    <cellStyle name="Normal 3 3 2 6 4 2 2 4 2 2" xfId="21567"/>
    <cellStyle name="Normal 3 3 2 6 4 2 2 4 2 2 2" xfId="45864"/>
    <cellStyle name="Normal 3 3 2 6 4 2 2 4 2 3" xfId="33662"/>
    <cellStyle name="Normal 3 3 2 6 4 2 2 4 3" xfId="16965"/>
    <cellStyle name="Normal 3 3 2 6 4 2 2 4 3 2" xfId="41262"/>
    <cellStyle name="Normal 3 3 2 6 4 2 2 4 4" xfId="29060"/>
    <cellStyle name="Normal 3 3 2 6 4 2 2 5" xfId="6460"/>
    <cellStyle name="Normal 3 3 2 6 4 2 2 5 2" xfId="9366"/>
    <cellStyle name="Normal 3 3 2 6 4 2 2 5 2 2" xfId="21568"/>
    <cellStyle name="Normal 3 3 2 6 4 2 2 5 2 2 2" xfId="45865"/>
    <cellStyle name="Normal 3 3 2 6 4 2 2 5 2 3" xfId="33663"/>
    <cellStyle name="Normal 3 3 2 6 4 2 2 5 3" xfId="18662"/>
    <cellStyle name="Normal 3 3 2 6 4 2 2 5 3 2" xfId="42959"/>
    <cellStyle name="Normal 3 3 2 6 4 2 2 5 4" xfId="30757"/>
    <cellStyle name="Normal 3 3 2 6 4 2 2 6" xfId="9360"/>
    <cellStyle name="Normal 3 3 2 6 4 2 2 6 2" xfId="21562"/>
    <cellStyle name="Normal 3 3 2 6 4 2 2 6 2 2" xfId="45859"/>
    <cellStyle name="Normal 3 3 2 6 4 2 2 6 3" xfId="33657"/>
    <cellStyle name="Normal 3 3 2 6 4 2 2 7" xfId="14737"/>
    <cellStyle name="Normal 3 3 2 6 4 2 2 7 2" xfId="39034"/>
    <cellStyle name="Normal 3 3 2 6 4 2 2 8" xfId="26725"/>
    <cellStyle name="Normal 3 3 2 6 4 2 2 9" xfId="51133"/>
    <cellStyle name="Normal 3 3 2 6 4 2 3" xfId="2953"/>
    <cellStyle name="Normal 3 3 2 6 4 2 3 2" xfId="5401"/>
    <cellStyle name="Normal 3 3 2 6 4 2 3 2 2" xfId="9368"/>
    <cellStyle name="Normal 3 3 2 6 4 2 3 2 2 2" xfId="21570"/>
    <cellStyle name="Normal 3 3 2 6 4 2 3 2 2 2 2" xfId="45867"/>
    <cellStyle name="Normal 3 3 2 6 4 2 3 2 2 3" xfId="33665"/>
    <cellStyle name="Normal 3 3 2 6 4 2 3 2 3" xfId="17603"/>
    <cellStyle name="Normal 3 3 2 6 4 2 3 2 3 2" xfId="41900"/>
    <cellStyle name="Normal 3 3 2 6 4 2 3 2 4" xfId="29698"/>
    <cellStyle name="Normal 3 3 2 6 4 2 3 3" xfId="6991"/>
    <cellStyle name="Normal 3 3 2 6 4 2 3 3 2" xfId="9369"/>
    <cellStyle name="Normal 3 3 2 6 4 2 3 3 2 2" xfId="21571"/>
    <cellStyle name="Normal 3 3 2 6 4 2 3 3 2 2 2" xfId="45868"/>
    <cellStyle name="Normal 3 3 2 6 4 2 3 3 2 3" xfId="33666"/>
    <cellStyle name="Normal 3 3 2 6 4 2 3 3 3" xfId="19193"/>
    <cellStyle name="Normal 3 3 2 6 4 2 3 3 3 2" xfId="43490"/>
    <cellStyle name="Normal 3 3 2 6 4 2 3 3 4" xfId="31288"/>
    <cellStyle name="Normal 3 3 2 6 4 2 3 4" xfId="9367"/>
    <cellStyle name="Normal 3 3 2 6 4 2 3 4 2" xfId="21569"/>
    <cellStyle name="Normal 3 3 2 6 4 2 3 4 2 2" xfId="45866"/>
    <cellStyle name="Normal 3 3 2 6 4 2 3 4 3" xfId="33664"/>
    <cellStyle name="Normal 3 3 2 6 4 2 3 5" xfId="15375"/>
    <cellStyle name="Normal 3 3 2 6 4 2 3 5 2" xfId="39672"/>
    <cellStyle name="Normal 3 3 2 6 4 2 3 6" xfId="27363"/>
    <cellStyle name="Normal 3 3 2 6 4 2 4" xfId="9359"/>
    <cellStyle name="Normal 3 3 2 6 4 2 4 2" xfId="21561"/>
    <cellStyle name="Normal 3 3 2 6 4 2 4 2 2" xfId="45858"/>
    <cellStyle name="Normal 3 3 2 6 4 2 4 3" xfId="33656"/>
    <cellStyle name="Normal 3 3 2 6 4 2 5" xfId="14203"/>
    <cellStyle name="Normal 3 3 2 6 4 2 5 2" xfId="26191"/>
    <cellStyle name="Normal 3 3 2 6 4 2 5 2 2" xfId="50488"/>
    <cellStyle name="Normal 3 3 2 6 4 2 5 3" xfId="38500"/>
    <cellStyle name="Normal 3 3 2 6 4 2 6" xfId="51714"/>
    <cellStyle name="Normal 3 3 2 6 4 2 7" xfId="52307"/>
    <cellStyle name="Normal 3 3 2 6 4 3" xfId="2185"/>
    <cellStyle name="Normal 3 3 2 6 4 3 10" xfId="52705"/>
    <cellStyle name="Normal 3 3 2 6 4 3 2" xfId="3351"/>
    <cellStyle name="Normal 3 3 2 6 4 3 2 2" xfId="5692"/>
    <cellStyle name="Normal 3 3 2 6 4 3 2 2 2" xfId="9372"/>
    <cellStyle name="Normal 3 3 2 6 4 3 2 2 2 2" xfId="21574"/>
    <cellStyle name="Normal 3 3 2 6 4 3 2 2 2 2 2" xfId="45871"/>
    <cellStyle name="Normal 3 3 2 6 4 3 2 2 2 3" xfId="33669"/>
    <cellStyle name="Normal 3 3 2 6 4 3 2 2 3" xfId="17894"/>
    <cellStyle name="Normal 3 3 2 6 4 3 2 2 3 2" xfId="42191"/>
    <cellStyle name="Normal 3 3 2 6 4 3 2 2 4" xfId="29989"/>
    <cellStyle name="Normal 3 3 2 6 4 3 2 3" xfId="7389"/>
    <cellStyle name="Normal 3 3 2 6 4 3 2 3 2" xfId="9373"/>
    <cellStyle name="Normal 3 3 2 6 4 3 2 3 2 2" xfId="21575"/>
    <cellStyle name="Normal 3 3 2 6 4 3 2 3 2 2 2" xfId="45872"/>
    <cellStyle name="Normal 3 3 2 6 4 3 2 3 2 3" xfId="33670"/>
    <cellStyle name="Normal 3 3 2 6 4 3 2 3 3" xfId="19591"/>
    <cellStyle name="Normal 3 3 2 6 4 3 2 3 3 2" xfId="43888"/>
    <cellStyle name="Normal 3 3 2 6 4 3 2 3 4" xfId="31686"/>
    <cellStyle name="Normal 3 3 2 6 4 3 2 4" xfId="9371"/>
    <cellStyle name="Normal 3 3 2 6 4 3 2 4 2" xfId="21573"/>
    <cellStyle name="Normal 3 3 2 6 4 3 2 4 2 2" xfId="45870"/>
    <cellStyle name="Normal 3 3 2 6 4 3 2 4 3" xfId="33668"/>
    <cellStyle name="Normal 3 3 2 6 4 3 2 5" xfId="15666"/>
    <cellStyle name="Normal 3 3 2 6 4 3 2 5 2" xfId="39963"/>
    <cellStyle name="Normal 3 3 2 6 4 3 2 6" xfId="27654"/>
    <cellStyle name="Normal 3 3 2 6 4 3 3" xfId="3883"/>
    <cellStyle name="Normal 3 3 2 6 4 3 3 2" xfId="9374"/>
    <cellStyle name="Normal 3 3 2 6 4 3 3 2 2" xfId="21576"/>
    <cellStyle name="Normal 3 3 2 6 4 3 3 2 2 2" xfId="45873"/>
    <cellStyle name="Normal 3 3 2 6 4 3 3 2 3" xfId="33671"/>
    <cellStyle name="Normal 3 3 2 6 4 3 3 3" xfId="16194"/>
    <cellStyle name="Normal 3 3 2 6 4 3 3 3 2" xfId="40491"/>
    <cellStyle name="Normal 3 3 2 6 4 3 3 4" xfId="28182"/>
    <cellStyle name="Normal 3 3 2 6 4 3 4" xfId="4523"/>
    <cellStyle name="Normal 3 3 2 6 4 3 4 2" xfId="9375"/>
    <cellStyle name="Normal 3 3 2 6 4 3 4 2 2" xfId="21577"/>
    <cellStyle name="Normal 3 3 2 6 4 3 4 2 2 2" xfId="45874"/>
    <cellStyle name="Normal 3 3 2 6 4 3 4 2 3" xfId="33672"/>
    <cellStyle name="Normal 3 3 2 6 4 3 4 3" xfId="16725"/>
    <cellStyle name="Normal 3 3 2 6 4 3 4 3 2" xfId="41022"/>
    <cellStyle name="Normal 3 3 2 6 4 3 4 4" xfId="28820"/>
    <cellStyle name="Normal 3 3 2 6 4 3 5" xfId="6220"/>
    <cellStyle name="Normal 3 3 2 6 4 3 5 2" xfId="9376"/>
    <cellStyle name="Normal 3 3 2 6 4 3 5 2 2" xfId="21578"/>
    <cellStyle name="Normal 3 3 2 6 4 3 5 2 2 2" xfId="45875"/>
    <cellStyle name="Normal 3 3 2 6 4 3 5 2 3" xfId="33673"/>
    <cellStyle name="Normal 3 3 2 6 4 3 5 3" xfId="18422"/>
    <cellStyle name="Normal 3 3 2 6 4 3 5 3 2" xfId="42719"/>
    <cellStyle name="Normal 3 3 2 6 4 3 5 4" xfId="30517"/>
    <cellStyle name="Normal 3 3 2 6 4 3 6" xfId="9370"/>
    <cellStyle name="Normal 3 3 2 6 4 3 6 2" xfId="21572"/>
    <cellStyle name="Normal 3 3 2 6 4 3 6 2 2" xfId="45869"/>
    <cellStyle name="Normal 3 3 2 6 4 3 6 3" xfId="33667"/>
    <cellStyle name="Normal 3 3 2 6 4 3 7" xfId="14497"/>
    <cellStyle name="Normal 3 3 2 6 4 3 7 2" xfId="38794"/>
    <cellStyle name="Normal 3 3 2 6 4 3 8" xfId="26485"/>
    <cellStyle name="Normal 3 3 2 6 4 3 9" xfId="50893"/>
    <cellStyle name="Normal 3 3 2 6 4 4" xfId="2713"/>
    <cellStyle name="Normal 3 3 2 6 4 4 2" xfId="5161"/>
    <cellStyle name="Normal 3 3 2 6 4 4 2 2" xfId="9378"/>
    <cellStyle name="Normal 3 3 2 6 4 4 2 2 2" xfId="21580"/>
    <cellStyle name="Normal 3 3 2 6 4 4 2 2 2 2" xfId="45877"/>
    <cellStyle name="Normal 3 3 2 6 4 4 2 2 3" xfId="33675"/>
    <cellStyle name="Normal 3 3 2 6 4 4 2 3" xfId="17363"/>
    <cellStyle name="Normal 3 3 2 6 4 4 2 3 2" xfId="41660"/>
    <cellStyle name="Normal 3 3 2 6 4 4 2 4" xfId="29458"/>
    <cellStyle name="Normal 3 3 2 6 4 4 3" xfId="6751"/>
    <cellStyle name="Normal 3 3 2 6 4 4 3 2" xfId="9379"/>
    <cellStyle name="Normal 3 3 2 6 4 4 3 2 2" xfId="21581"/>
    <cellStyle name="Normal 3 3 2 6 4 4 3 2 2 2" xfId="45878"/>
    <cellStyle name="Normal 3 3 2 6 4 4 3 2 3" xfId="33676"/>
    <cellStyle name="Normal 3 3 2 6 4 4 3 3" xfId="18953"/>
    <cellStyle name="Normal 3 3 2 6 4 4 3 3 2" xfId="43250"/>
    <cellStyle name="Normal 3 3 2 6 4 4 3 4" xfId="31048"/>
    <cellStyle name="Normal 3 3 2 6 4 4 4" xfId="9377"/>
    <cellStyle name="Normal 3 3 2 6 4 4 4 2" xfId="21579"/>
    <cellStyle name="Normal 3 3 2 6 4 4 4 2 2" xfId="45876"/>
    <cellStyle name="Normal 3 3 2 6 4 4 4 3" xfId="33674"/>
    <cellStyle name="Normal 3 3 2 6 4 4 5" xfId="15135"/>
    <cellStyle name="Normal 3 3 2 6 4 4 5 2" xfId="39432"/>
    <cellStyle name="Normal 3 3 2 6 4 4 6" xfId="27123"/>
    <cellStyle name="Normal 3 3 2 6 4 5" xfId="9358"/>
    <cellStyle name="Normal 3 3 2 6 4 5 2" xfId="21560"/>
    <cellStyle name="Normal 3 3 2 6 4 5 2 2" xfId="45857"/>
    <cellStyle name="Normal 3 3 2 6 4 5 3" xfId="33655"/>
    <cellStyle name="Normal 3 3 2 6 4 6" xfId="13963"/>
    <cellStyle name="Normal 3 3 2 6 4 6 2" xfId="25951"/>
    <cellStyle name="Normal 3 3 2 6 4 6 2 2" xfId="50248"/>
    <cellStyle name="Normal 3 3 2 6 4 6 3" xfId="38260"/>
    <cellStyle name="Normal 3 3 2 6 4 7" xfId="51753"/>
    <cellStyle name="Normal 3 3 2 6 4 8" xfId="52067"/>
    <cellStyle name="Normal 3 3 2 6 5" xfId="860"/>
    <cellStyle name="Normal 3 3 2 6 5 2" xfId="2353"/>
    <cellStyle name="Normal 3 3 2 6 5 2 10" xfId="52873"/>
    <cellStyle name="Normal 3 3 2 6 5 2 2" xfId="3519"/>
    <cellStyle name="Normal 3 3 2 6 5 2 2 2" xfId="5860"/>
    <cellStyle name="Normal 3 3 2 6 5 2 2 2 2" xfId="9383"/>
    <cellStyle name="Normal 3 3 2 6 5 2 2 2 2 2" xfId="21585"/>
    <cellStyle name="Normal 3 3 2 6 5 2 2 2 2 2 2" xfId="45882"/>
    <cellStyle name="Normal 3 3 2 6 5 2 2 2 2 3" xfId="33680"/>
    <cellStyle name="Normal 3 3 2 6 5 2 2 2 3" xfId="18062"/>
    <cellStyle name="Normal 3 3 2 6 5 2 2 2 3 2" xfId="42359"/>
    <cellStyle name="Normal 3 3 2 6 5 2 2 2 4" xfId="30157"/>
    <cellStyle name="Normal 3 3 2 6 5 2 2 3" xfId="7557"/>
    <cellStyle name="Normal 3 3 2 6 5 2 2 3 2" xfId="9384"/>
    <cellStyle name="Normal 3 3 2 6 5 2 2 3 2 2" xfId="21586"/>
    <cellStyle name="Normal 3 3 2 6 5 2 2 3 2 2 2" xfId="45883"/>
    <cellStyle name="Normal 3 3 2 6 5 2 2 3 2 3" xfId="33681"/>
    <cellStyle name="Normal 3 3 2 6 5 2 2 3 3" xfId="19759"/>
    <cellStyle name="Normal 3 3 2 6 5 2 2 3 3 2" xfId="44056"/>
    <cellStyle name="Normal 3 3 2 6 5 2 2 3 4" xfId="31854"/>
    <cellStyle name="Normal 3 3 2 6 5 2 2 4" xfId="9382"/>
    <cellStyle name="Normal 3 3 2 6 5 2 2 4 2" xfId="21584"/>
    <cellStyle name="Normal 3 3 2 6 5 2 2 4 2 2" xfId="45881"/>
    <cellStyle name="Normal 3 3 2 6 5 2 2 4 3" xfId="33679"/>
    <cellStyle name="Normal 3 3 2 6 5 2 2 5" xfId="15834"/>
    <cellStyle name="Normal 3 3 2 6 5 2 2 5 2" xfId="40131"/>
    <cellStyle name="Normal 3 3 2 6 5 2 2 6" xfId="27822"/>
    <cellStyle name="Normal 3 3 2 6 5 2 3" xfId="4051"/>
    <cellStyle name="Normal 3 3 2 6 5 2 3 2" xfId="9385"/>
    <cellStyle name="Normal 3 3 2 6 5 2 3 2 2" xfId="21587"/>
    <cellStyle name="Normal 3 3 2 6 5 2 3 2 2 2" xfId="45884"/>
    <cellStyle name="Normal 3 3 2 6 5 2 3 2 3" xfId="33682"/>
    <cellStyle name="Normal 3 3 2 6 5 2 3 3" xfId="16362"/>
    <cellStyle name="Normal 3 3 2 6 5 2 3 3 2" xfId="40659"/>
    <cellStyle name="Normal 3 3 2 6 5 2 3 4" xfId="28350"/>
    <cellStyle name="Normal 3 3 2 6 5 2 4" xfId="4691"/>
    <cellStyle name="Normal 3 3 2 6 5 2 4 2" xfId="9386"/>
    <cellStyle name="Normal 3 3 2 6 5 2 4 2 2" xfId="21588"/>
    <cellStyle name="Normal 3 3 2 6 5 2 4 2 2 2" xfId="45885"/>
    <cellStyle name="Normal 3 3 2 6 5 2 4 2 3" xfId="33683"/>
    <cellStyle name="Normal 3 3 2 6 5 2 4 3" xfId="16893"/>
    <cellStyle name="Normal 3 3 2 6 5 2 4 3 2" xfId="41190"/>
    <cellStyle name="Normal 3 3 2 6 5 2 4 4" xfId="28988"/>
    <cellStyle name="Normal 3 3 2 6 5 2 5" xfId="6388"/>
    <cellStyle name="Normal 3 3 2 6 5 2 5 2" xfId="9387"/>
    <cellStyle name="Normal 3 3 2 6 5 2 5 2 2" xfId="21589"/>
    <cellStyle name="Normal 3 3 2 6 5 2 5 2 2 2" xfId="45886"/>
    <cellStyle name="Normal 3 3 2 6 5 2 5 2 3" xfId="33684"/>
    <cellStyle name="Normal 3 3 2 6 5 2 5 3" xfId="18590"/>
    <cellStyle name="Normal 3 3 2 6 5 2 5 3 2" xfId="42887"/>
    <cellStyle name="Normal 3 3 2 6 5 2 5 4" xfId="30685"/>
    <cellStyle name="Normal 3 3 2 6 5 2 6" xfId="9381"/>
    <cellStyle name="Normal 3 3 2 6 5 2 6 2" xfId="21583"/>
    <cellStyle name="Normal 3 3 2 6 5 2 6 2 2" xfId="45880"/>
    <cellStyle name="Normal 3 3 2 6 5 2 6 3" xfId="33678"/>
    <cellStyle name="Normal 3 3 2 6 5 2 7" xfId="14665"/>
    <cellStyle name="Normal 3 3 2 6 5 2 7 2" xfId="38962"/>
    <cellStyle name="Normal 3 3 2 6 5 2 8" xfId="26653"/>
    <cellStyle name="Normal 3 3 2 6 5 2 9" xfId="51061"/>
    <cellStyle name="Normal 3 3 2 6 5 3" xfId="2881"/>
    <cellStyle name="Normal 3 3 2 6 5 3 2" xfId="5329"/>
    <cellStyle name="Normal 3 3 2 6 5 3 2 2" xfId="9389"/>
    <cellStyle name="Normal 3 3 2 6 5 3 2 2 2" xfId="21591"/>
    <cellStyle name="Normal 3 3 2 6 5 3 2 2 2 2" xfId="45888"/>
    <cellStyle name="Normal 3 3 2 6 5 3 2 2 3" xfId="33686"/>
    <cellStyle name="Normal 3 3 2 6 5 3 2 3" xfId="17531"/>
    <cellStyle name="Normal 3 3 2 6 5 3 2 3 2" xfId="41828"/>
    <cellStyle name="Normal 3 3 2 6 5 3 2 4" xfId="29626"/>
    <cellStyle name="Normal 3 3 2 6 5 3 3" xfId="6919"/>
    <cellStyle name="Normal 3 3 2 6 5 3 3 2" xfId="9390"/>
    <cellStyle name="Normal 3 3 2 6 5 3 3 2 2" xfId="21592"/>
    <cellStyle name="Normal 3 3 2 6 5 3 3 2 2 2" xfId="45889"/>
    <cellStyle name="Normal 3 3 2 6 5 3 3 2 3" xfId="33687"/>
    <cellStyle name="Normal 3 3 2 6 5 3 3 3" xfId="19121"/>
    <cellStyle name="Normal 3 3 2 6 5 3 3 3 2" xfId="43418"/>
    <cellStyle name="Normal 3 3 2 6 5 3 3 4" xfId="31216"/>
    <cellStyle name="Normal 3 3 2 6 5 3 4" xfId="9388"/>
    <cellStyle name="Normal 3 3 2 6 5 3 4 2" xfId="21590"/>
    <cellStyle name="Normal 3 3 2 6 5 3 4 2 2" xfId="45887"/>
    <cellStyle name="Normal 3 3 2 6 5 3 4 3" xfId="33685"/>
    <cellStyle name="Normal 3 3 2 6 5 3 5" xfId="15303"/>
    <cellStyle name="Normal 3 3 2 6 5 3 5 2" xfId="39600"/>
    <cellStyle name="Normal 3 3 2 6 5 3 6" xfId="27291"/>
    <cellStyle name="Normal 3 3 2 6 5 4" xfId="9380"/>
    <cellStyle name="Normal 3 3 2 6 5 4 2" xfId="21582"/>
    <cellStyle name="Normal 3 3 2 6 5 4 2 2" xfId="45879"/>
    <cellStyle name="Normal 3 3 2 6 5 4 3" xfId="33677"/>
    <cellStyle name="Normal 3 3 2 6 5 5" xfId="14131"/>
    <cellStyle name="Normal 3 3 2 6 5 5 2" xfId="26119"/>
    <cellStyle name="Normal 3 3 2 6 5 5 2 2" xfId="50416"/>
    <cellStyle name="Normal 3 3 2 6 5 5 3" xfId="38428"/>
    <cellStyle name="Normal 3 3 2 6 5 6" xfId="51470"/>
    <cellStyle name="Normal 3 3 2 6 5 7" xfId="52235"/>
    <cellStyle name="Normal 3 3 2 6 6" xfId="2089"/>
    <cellStyle name="Normal 3 3 2 6 6 10" xfId="52609"/>
    <cellStyle name="Normal 3 3 2 6 6 2" xfId="3255"/>
    <cellStyle name="Normal 3 3 2 6 6 2 2" xfId="5596"/>
    <cellStyle name="Normal 3 3 2 6 6 2 2 2" xfId="9393"/>
    <cellStyle name="Normal 3 3 2 6 6 2 2 2 2" xfId="21595"/>
    <cellStyle name="Normal 3 3 2 6 6 2 2 2 2 2" xfId="45892"/>
    <cellStyle name="Normal 3 3 2 6 6 2 2 2 3" xfId="33690"/>
    <cellStyle name="Normal 3 3 2 6 6 2 2 3" xfId="17798"/>
    <cellStyle name="Normal 3 3 2 6 6 2 2 3 2" xfId="42095"/>
    <cellStyle name="Normal 3 3 2 6 6 2 2 4" xfId="29893"/>
    <cellStyle name="Normal 3 3 2 6 6 2 3" xfId="7293"/>
    <cellStyle name="Normal 3 3 2 6 6 2 3 2" xfId="9394"/>
    <cellStyle name="Normal 3 3 2 6 6 2 3 2 2" xfId="21596"/>
    <cellStyle name="Normal 3 3 2 6 6 2 3 2 2 2" xfId="45893"/>
    <cellStyle name="Normal 3 3 2 6 6 2 3 2 3" xfId="33691"/>
    <cellStyle name="Normal 3 3 2 6 6 2 3 3" xfId="19495"/>
    <cellStyle name="Normal 3 3 2 6 6 2 3 3 2" xfId="43792"/>
    <cellStyle name="Normal 3 3 2 6 6 2 3 4" xfId="31590"/>
    <cellStyle name="Normal 3 3 2 6 6 2 4" xfId="9392"/>
    <cellStyle name="Normal 3 3 2 6 6 2 4 2" xfId="21594"/>
    <cellStyle name="Normal 3 3 2 6 6 2 4 2 2" xfId="45891"/>
    <cellStyle name="Normal 3 3 2 6 6 2 4 3" xfId="33689"/>
    <cellStyle name="Normal 3 3 2 6 6 2 5" xfId="15570"/>
    <cellStyle name="Normal 3 3 2 6 6 2 5 2" xfId="39867"/>
    <cellStyle name="Normal 3 3 2 6 6 2 6" xfId="27558"/>
    <cellStyle name="Normal 3 3 2 6 6 3" xfId="3787"/>
    <cellStyle name="Normal 3 3 2 6 6 3 2" xfId="9395"/>
    <cellStyle name="Normal 3 3 2 6 6 3 2 2" xfId="21597"/>
    <cellStyle name="Normal 3 3 2 6 6 3 2 2 2" xfId="45894"/>
    <cellStyle name="Normal 3 3 2 6 6 3 2 3" xfId="33692"/>
    <cellStyle name="Normal 3 3 2 6 6 3 3" xfId="16098"/>
    <cellStyle name="Normal 3 3 2 6 6 3 3 2" xfId="40395"/>
    <cellStyle name="Normal 3 3 2 6 6 3 4" xfId="28086"/>
    <cellStyle name="Normal 3 3 2 6 6 4" xfId="4427"/>
    <cellStyle name="Normal 3 3 2 6 6 4 2" xfId="9396"/>
    <cellStyle name="Normal 3 3 2 6 6 4 2 2" xfId="21598"/>
    <cellStyle name="Normal 3 3 2 6 6 4 2 2 2" xfId="45895"/>
    <cellStyle name="Normal 3 3 2 6 6 4 2 3" xfId="33693"/>
    <cellStyle name="Normal 3 3 2 6 6 4 3" xfId="16629"/>
    <cellStyle name="Normal 3 3 2 6 6 4 3 2" xfId="40926"/>
    <cellStyle name="Normal 3 3 2 6 6 4 4" xfId="28724"/>
    <cellStyle name="Normal 3 3 2 6 6 5" xfId="6124"/>
    <cellStyle name="Normal 3 3 2 6 6 5 2" xfId="9397"/>
    <cellStyle name="Normal 3 3 2 6 6 5 2 2" xfId="21599"/>
    <cellStyle name="Normal 3 3 2 6 6 5 2 2 2" xfId="45896"/>
    <cellStyle name="Normal 3 3 2 6 6 5 2 3" xfId="33694"/>
    <cellStyle name="Normal 3 3 2 6 6 5 3" xfId="18326"/>
    <cellStyle name="Normal 3 3 2 6 6 5 3 2" xfId="42623"/>
    <cellStyle name="Normal 3 3 2 6 6 5 4" xfId="30421"/>
    <cellStyle name="Normal 3 3 2 6 6 6" xfId="9391"/>
    <cellStyle name="Normal 3 3 2 6 6 6 2" xfId="21593"/>
    <cellStyle name="Normal 3 3 2 6 6 6 2 2" xfId="45890"/>
    <cellStyle name="Normal 3 3 2 6 6 6 3" xfId="33688"/>
    <cellStyle name="Normal 3 3 2 6 6 7" xfId="14401"/>
    <cellStyle name="Normal 3 3 2 6 6 7 2" xfId="38698"/>
    <cellStyle name="Normal 3 3 2 6 6 8" xfId="26389"/>
    <cellStyle name="Normal 3 3 2 6 6 9" xfId="50797"/>
    <cellStyle name="Normal 3 3 2 6 7" xfId="2617"/>
    <cellStyle name="Normal 3 3 2 6 7 2" xfId="5065"/>
    <cellStyle name="Normal 3 3 2 6 7 2 2" xfId="9399"/>
    <cellStyle name="Normal 3 3 2 6 7 2 2 2" xfId="21601"/>
    <cellStyle name="Normal 3 3 2 6 7 2 2 2 2" xfId="45898"/>
    <cellStyle name="Normal 3 3 2 6 7 2 2 3" xfId="33696"/>
    <cellStyle name="Normal 3 3 2 6 7 2 3" xfId="17267"/>
    <cellStyle name="Normal 3 3 2 6 7 2 3 2" xfId="41564"/>
    <cellStyle name="Normal 3 3 2 6 7 2 4" xfId="29362"/>
    <cellStyle name="Normal 3 3 2 6 7 3" xfId="6655"/>
    <cellStyle name="Normal 3 3 2 6 7 3 2" xfId="9400"/>
    <cellStyle name="Normal 3 3 2 6 7 3 2 2" xfId="21602"/>
    <cellStyle name="Normal 3 3 2 6 7 3 2 2 2" xfId="45899"/>
    <cellStyle name="Normal 3 3 2 6 7 3 2 3" xfId="33697"/>
    <cellStyle name="Normal 3 3 2 6 7 3 3" xfId="18857"/>
    <cellStyle name="Normal 3 3 2 6 7 3 3 2" xfId="43154"/>
    <cellStyle name="Normal 3 3 2 6 7 3 4" xfId="30952"/>
    <cellStyle name="Normal 3 3 2 6 7 4" xfId="9398"/>
    <cellStyle name="Normal 3 3 2 6 7 4 2" xfId="21600"/>
    <cellStyle name="Normal 3 3 2 6 7 4 2 2" xfId="45897"/>
    <cellStyle name="Normal 3 3 2 6 7 4 3" xfId="33695"/>
    <cellStyle name="Normal 3 3 2 6 7 5" xfId="15039"/>
    <cellStyle name="Normal 3 3 2 6 7 5 2" xfId="39336"/>
    <cellStyle name="Normal 3 3 2 6 7 6" xfId="27027"/>
    <cellStyle name="Normal 3 3 2 6 8" xfId="9269"/>
    <cellStyle name="Normal 3 3 2 6 8 2" xfId="21471"/>
    <cellStyle name="Normal 3 3 2 6 8 2 2" xfId="45768"/>
    <cellStyle name="Normal 3 3 2 6 8 3" xfId="33566"/>
    <cellStyle name="Normal 3 3 2 6 9" xfId="13867"/>
    <cellStyle name="Normal 3 3 2 6 9 2" xfId="25855"/>
    <cellStyle name="Normal 3 3 2 6 9 2 2" xfId="50152"/>
    <cellStyle name="Normal 3 3 2 6 9 3" xfId="38164"/>
    <cellStyle name="Normal 3 3 2 7" xfId="612"/>
    <cellStyle name="Normal 3 3 2 7 10" xfId="51995"/>
    <cellStyle name="Normal 3 3 2 7 2" xfId="807"/>
    <cellStyle name="Normal 3 3 2 7 2 2" xfId="1052"/>
    <cellStyle name="Normal 3 3 2 7 2 2 2" xfId="2545"/>
    <cellStyle name="Normal 3 3 2 7 2 2 2 10" xfId="53065"/>
    <cellStyle name="Normal 3 3 2 7 2 2 2 2" xfId="3711"/>
    <cellStyle name="Normal 3 3 2 7 2 2 2 2 2" xfId="6052"/>
    <cellStyle name="Normal 3 3 2 7 2 2 2 2 2 2" xfId="9406"/>
    <cellStyle name="Normal 3 3 2 7 2 2 2 2 2 2 2" xfId="21608"/>
    <cellStyle name="Normal 3 3 2 7 2 2 2 2 2 2 2 2" xfId="45905"/>
    <cellStyle name="Normal 3 3 2 7 2 2 2 2 2 2 3" xfId="33703"/>
    <cellStyle name="Normal 3 3 2 7 2 2 2 2 2 3" xfId="18254"/>
    <cellStyle name="Normal 3 3 2 7 2 2 2 2 2 3 2" xfId="42551"/>
    <cellStyle name="Normal 3 3 2 7 2 2 2 2 2 4" xfId="30349"/>
    <cellStyle name="Normal 3 3 2 7 2 2 2 2 3" xfId="7749"/>
    <cellStyle name="Normal 3 3 2 7 2 2 2 2 3 2" xfId="9407"/>
    <cellStyle name="Normal 3 3 2 7 2 2 2 2 3 2 2" xfId="21609"/>
    <cellStyle name="Normal 3 3 2 7 2 2 2 2 3 2 2 2" xfId="45906"/>
    <cellStyle name="Normal 3 3 2 7 2 2 2 2 3 2 3" xfId="33704"/>
    <cellStyle name="Normal 3 3 2 7 2 2 2 2 3 3" xfId="19951"/>
    <cellStyle name="Normal 3 3 2 7 2 2 2 2 3 3 2" xfId="44248"/>
    <cellStyle name="Normal 3 3 2 7 2 2 2 2 3 4" xfId="32046"/>
    <cellStyle name="Normal 3 3 2 7 2 2 2 2 4" xfId="9405"/>
    <cellStyle name="Normal 3 3 2 7 2 2 2 2 4 2" xfId="21607"/>
    <cellStyle name="Normal 3 3 2 7 2 2 2 2 4 2 2" xfId="45904"/>
    <cellStyle name="Normal 3 3 2 7 2 2 2 2 4 3" xfId="33702"/>
    <cellStyle name="Normal 3 3 2 7 2 2 2 2 5" xfId="16026"/>
    <cellStyle name="Normal 3 3 2 7 2 2 2 2 5 2" xfId="40323"/>
    <cellStyle name="Normal 3 3 2 7 2 2 2 2 6" xfId="28014"/>
    <cellStyle name="Normal 3 3 2 7 2 2 2 3" xfId="4243"/>
    <cellStyle name="Normal 3 3 2 7 2 2 2 3 2" xfId="9408"/>
    <cellStyle name="Normal 3 3 2 7 2 2 2 3 2 2" xfId="21610"/>
    <cellStyle name="Normal 3 3 2 7 2 2 2 3 2 2 2" xfId="45907"/>
    <cellStyle name="Normal 3 3 2 7 2 2 2 3 2 3" xfId="33705"/>
    <cellStyle name="Normal 3 3 2 7 2 2 2 3 3" xfId="16554"/>
    <cellStyle name="Normal 3 3 2 7 2 2 2 3 3 2" xfId="40851"/>
    <cellStyle name="Normal 3 3 2 7 2 2 2 3 4" xfId="28542"/>
    <cellStyle name="Normal 3 3 2 7 2 2 2 4" xfId="4883"/>
    <cellStyle name="Normal 3 3 2 7 2 2 2 4 2" xfId="9409"/>
    <cellStyle name="Normal 3 3 2 7 2 2 2 4 2 2" xfId="21611"/>
    <cellStyle name="Normal 3 3 2 7 2 2 2 4 2 2 2" xfId="45908"/>
    <cellStyle name="Normal 3 3 2 7 2 2 2 4 2 3" xfId="33706"/>
    <cellStyle name="Normal 3 3 2 7 2 2 2 4 3" xfId="17085"/>
    <cellStyle name="Normal 3 3 2 7 2 2 2 4 3 2" xfId="41382"/>
    <cellStyle name="Normal 3 3 2 7 2 2 2 4 4" xfId="29180"/>
    <cellStyle name="Normal 3 3 2 7 2 2 2 5" xfId="6580"/>
    <cellStyle name="Normal 3 3 2 7 2 2 2 5 2" xfId="9410"/>
    <cellStyle name="Normal 3 3 2 7 2 2 2 5 2 2" xfId="21612"/>
    <cellStyle name="Normal 3 3 2 7 2 2 2 5 2 2 2" xfId="45909"/>
    <cellStyle name="Normal 3 3 2 7 2 2 2 5 2 3" xfId="33707"/>
    <cellStyle name="Normal 3 3 2 7 2 2 2 5 3" xfId="18782"/>
    <cellStyle name="Normal 3 3 2 7 2 2 2 5 3 2" xfId="43079"/>
    <cellStyle name="Normal 3 3 2 7 2 2 2 5 4" xfId="30877"/>
    <cellStyle name="Normal 3 3 2 7 2 2 2 6" xfId="9404"/>
    <cellStyle name="Normal 3 3 2 7 2 2 2 6 2" xfId="21606"/>
    <cellStyle name="Normal 3 3 2 7 2 2 2 6 2 2" xfId="45903"/>
    <cellStyle name="Normal 3 3 2 7 2 2 2 6 3" xfId="33701"/>
    <cellStyle name="Normal 3 3 2 7 2 2 2 7" xfId="14857"/>
    <cellStyle name="Normal 3 3 2 7 2 2 2 7 2" xfId="39154"/>
    <cellStyle name="Normal 3 3 2 7 2 2 2 8" xfId="26845"/>
    <cellStyle name="Normal 3 3 2 7 2 2 2 9" xfId="51253"/>
    <cellStyle name="Normal 3 3 2 7 2 2 3" xfId="3073"/>
    <cellStyle name="Normal 3 3 2 7 2 2 3 2" xfId="5521"/>
    <cellStyle name="Normal 3 3 2 7 2 2 3 2 2" xfId="9412"/>
    <cellStyle name="Normal 3 3 2 7 2 2 3 2 2 2" xfId="21614"/>
    <cellStyle name="Normal 3 3 2 7 2 2 3 2 2 2 2" xfId="45911"/>
    <cellStyle name="Normal 3 3 2 7 2 2 3 2 2 3" xfId="33709"/>
    <cellStyle name="Normal 3 3 2 7 2 2 3 2 3" xfId="17723"/>
    <cellStyle name="Normal 3 3 2 7 2 2 3 2 3 2" xfId="42020"/>
    <cellStyle name="Normal 3 3 2 7 2 2 3 2 4" xfId="29818"/>
    <cellStyle name="Normal 3 3 2 7 2 2 3 3" xfId="7111"/>
    <cellStyle name="Normal 3 3 2 7 2 2 3 3 2" xfId="9413"/>
    <cellStyle name="Normal 3 3 2 7 2 2 3 3 2 2" xfId="21615"/>
    <cellStyle name="Normal 3 3 2 7 2 2 3 3 2 2 2" xfId="45912"/>
    <cellStyle name="Normal 3 3 2 7 2 2 3 3 2 3" xfId="33710"/>
    <cellStyle name="Normal 3 3 2 7 2 2 3 3 3" xfId="19313"/>
    <cellStyle name="Normal 3 3 2 7 2 2 3 3 3 2" xfId="43610"/>
    <cellStyle name="Normal 3 3 2 7 2 2 3 3 4" xfId="31408"/>
    <cellStyle name="Normal 3 3 2 7 2 2 3 4" xfId="9411"/>
    <cellStyle name="Normal 3 3 2 7 2 2 3 4 2" xfId="21613"/>
    <cellStyle name="Normal 3 3 2 7 2 2 3 4 2 2" xfId="45910"/>
    <cellStyle name="Normal 3 3 2 7 2 2 3 4 3" xfId="33708"/>
    <cellStyle name="Normal 3 3 2 7 2 2 3 5" xfId="15495"/>
    <cellStyle name="Normal 3 3 2 7 2 2 3 5 2" xfId="39792"/>
    <cellStyle name="Normal 3 3 2 7 2 2 3 6" xfId="27483"/>
    <cellStyle name="Normal 3 3 2 7 2 2 4" xfId="9403"/>
    <cellStyle name="Normal 3 3 2 7 2 2 4 2" xfId="21605"/>
    <cellStyle name="Normal 3 3 2 7 2 2 4 2 2" xfId="45902"/>
    <cellStyle name="Normal 3 3 2 7 2 2 4 3" xfId="33700"/>
    <cellStyle name="Normal 3 3 2 7 2 2 5" xfId="14323"/>
    <cellStyle name="Normal 3 3 2 7 2 2 5 2" xfId="26311"/>
    <cellStyle name="Normal 3 3 2 7 2 2 5 2 2" xfId="50608"/>
    <cellStyle name="Normal 3 3 2 7 2 2 5 3" xfId="38620"/>
    <cellStyle name="Normal 3 3 2 7 2 2 6" xfId="51440"/>
    <cellStyle name="Normal 3 3 2 7 2 2 7" xfId="52427"/>
    <cellStyle name="Normal 3 3 2 7 2 3" xfId="2305"/>
    <cellStyle name="Normal 3 3 2 7 2 3 10" xfId="52825"/>
    <cellStyle name="Normal 3 3 2 7 2 3 2" xfId="3471"/>
    <cellStyle name="Normal 3 3 2 7 2 3 2 2" xfId="5812"/>
    <cellStyle name="Normal 3 3 2 7 2 3 2 2 2" xfId="9416"/>
    <cellStyle name="Normal 3 3 2 7 2 3 2 2 2 2" xfId="21618"/>
    <cellStyle name="Normal 3 3 2 7 2 3 2 2 2 2 2" xfId="45915"/>
    <cellStyle name="Normal 3 3 2 7 2 3 2 2 2 3" xfId="33713"/>
    <cellStyle name="Normal 3 3 2 7 2 3 2 2 3" xfId="18014"/>
    <cellStyle name="Normal 3 3 2 7 2 3 2 2 3 2" xfId="42311"/>
    <cellStyle name="Normal 3 3 2 7 2 3 2 2 4" xfId="30109"/>
    <cellStyle name="Normal 3 3 2 7 2 3 2 3" xfId="7509"/>
    <cellStyle name="Normal 3 3 2 7 2 3 2 3 2" xfId="9417"/>
    <cellStyle name="Normal 3 3 2 7 2 3 2 3 2 2" xfId="21619"/>
    <cellStyle name="Normal 3 3 2 7 2 3 2 3 2 2 2" xfId="45916"/>
    <cellStyle name="Normal 3 3 2 7 2 3 2 3 2 3" xfId="33714"/>
    <cellStyle name="Normal 3 3 2 7 2 3 2 3 3" xfId="19711"/>
    <cellStyle name="Normal 3 3 2 7 2 3 2 3 3 2" xfId="44008"/>
    <cellStyle name="Normal 3 3 2 7 2 3 2 3 4" xfId="31806"/>
    <cellStyle name="Normal 3 3 2 7 2 3 2 4" xfId="9415"/>
    <cellStyle name="Normal 3 3 2 7 2 3 2 4 2" xfId="21617"/>
    <cellStyle name="Normal 3 3 2 7 2 3 2 4 2 2" xfId="45914"/>
    <cellStyle name="Normal 3 3 2 7 2 3 2 4 3" xfId="33712"/>
    <cellStyle name="Normal 3 3 2 7 2 3 2 5" xfId="15786"/>
    <cellStyle name="Normal 3 3 2 7 2 3 2 5 2" xfId="40083"/>
    <cellStyle name="Normal 3 3 2 7 2 3 2 6" xfId="27774"/>
    <cellStyle name="Normal 3 3 2 7 2 3 3" xfId="4003"/>
    <cellStyle name="Normal 3 3 2 7 2 3 3 2" xfId="9418"/>
    <cellStyle name="Normal 3 3 2 7 2 3 3 2 2" xfId="21620"/>
    <cellStyle name="Normal 3 3 2 7 2 3 3 2 2 2" xfId="45917"/>
    <cellStyle name="Normal 3 3 2 7 2 3 3 2 3" xfId="33715"/>
    <cellStyle name="Normal 3 3 2 7 2 3 3 3" xfId="16314"/>
    <cellStyle name="Normal 3 3 2 7 2 3 3 3 2" xfId="40611"/>
    <cellStyle name="Normal 3 3 2 7 2 3 3 4" xfId="28302"/>
    <cellStyle name="Normal 3 3 2 7 2 3 4" xfId="4643"/>
    <cellStyle name="Normal 3 3 2 7 2 3 4 2" xfId="9419"/>
    <cellStyle name="Normal 3 3 2 7 2 3 4 2 2" xfId="21621"/>
    <cellStyle name="Normal 3 3 2 7 2 3 4 2 2 2" xfId="45918"/>
    <cellStyle name="Normal 3 3 2 7 2 3 4 2 3" xfId="33716"/>
    <cellStyle name="Normal 3 3 2 7 2 3 4 3" xfId="16845"/>
    <cellStyle name="Normal 3 3 2 7 2 3 4 3 2" xfId="41142"/>
    <cellStyle name="Normal 3 3 2 7 2 3 4 4" xfId="28940"/>
    <cellStyle name="Normal 3 3 2 7 2 3 5" xfId="6340"/>
    <cellStyle name="Normal 3 3 2 7 2 3 5 2" xfId="9420"/>
    <cellStyle name="Normal 3 3 2 7 2 3 5 2 2" xfId="21622"/>
    <cellStyle name="Normal 3 3 2 7 2 3 5 2 2 2" xfId="45919"/>
    <cellStyle name="Normal 3 3 2 7 2 3 5 2 3" xfId="33717"/>
    <cellStyle name="Normal 3 3 2 7 2 3 5 3" xfId="18542"/>
    <cellStyle name="Normal 3 3 2 7 2 3 5 3 2" xfId="42839"/>
    <cellStyle name="Normal 3 3 2 7 2 3 5 4" xfId="30637"/>
    <cellStyle name="Normal 3 3 2 7 2 3 6" xfId="9414"/>
    <cellStyle name="Normal 3 3 2 7 2 3 6 2" xfId="21616"/>
    <cellStyle name="Normal 3 3 2 7 2 3 6 2 2" xfId="45913"/>
    <cellStyle name="Normal 3 3 2 7 2 3 6 3" xfId="33711"/>
    <cellStyle name="Normal 3 3 2 7 2 3 7" xfId="14617"/>
    <cellStyle name="Normal 3 3 2 7 2 3 7 2" xfId="38914"/>
    <cellStyle name="Normal 3 3 2 7 2 3 8" xfId="26605"/>
    <cellStyle name="Normal 3 3 2 7 2 3 9" xfId="51013"/>
    <cellStyle name="Normal 3 3 2 7 2 4" xfId="2833"/>
    <cellStyle name="Normal 3 3 2 7 2 4 2" xfId="5281"/>
    <cellStyle name="Normal 3 3 2 7 2 4 2 2" xfId="9422"/>
    <cellStyle name="Normal 3 3 2 7 2 4 2 2 2" xfId="21624"/>
    <cellStyle name="Normal 3 3 2 7 2 4 2 2 2 2" xfId="45921"/>
    <cellStyle name="Normal 3 3 2 7 2 4 2 2 3" xfId="33719"/>
    <cellStyle name="Normal 3 3 2 7 2 4 2 3" xfId="17483"/>
    <cellStyle name="Normal 3 3 2 7 2 4 2 3 2" xfId="41780"/>
    <cellStyle name="Normal 3 3 2 7 2 4 2 4" xfId="29578"/>
    <cellStyle name="Normal 3 3 2 7 2 4 3" xfId="6871"/>
    <cellStyle name="Normal 3 3 2 7 2 4 3 2" xfId="9423"/>
    <cellStyle name="Normal 3 3 2 7 2 4 3 2 2" xfId="21625"/>
    <cellStyle name="Normal 3 3 2 7 2 4 3 2 2 2" xfId="45922"/>
    <cellStyle name="Normal 3 3 2 7 2 4 3 2 3" xfId="33720"/>
    <cellStyle name="Normal 3 3 2 7 2 4 3 3" xfId="19073"/>
    <cellStyle name="Normal 3 3 2 7 2 4 3 3 2" xfId="43370"/>
    <cellStyle name="Normal 3 3 2 7 2 4 3 4" xfId="31168"/>
    <cellStyle name="Normal 3 3 2 7 2 4 4" xfId="9421"/>
    <cellStyle name="Normal 3 3 2 7 2 4 4 2" xfId="21623"/>
    <cellStyle name="Normal 3 3 2 7 2 4 4 2 2" xfId="45920"/>
    <cellStyle name="Normal 3 3 2 7 2 4 4 3" xfId="33718"/>
    <cellStyle name="Normal 3 3 2 7 2 4 5" xfId="15255"/>
    <cellStyle name="Normal 3 3 2 7 2 4 5 2" xfId="39552"/>
    <cellStyle name="Normal 3 3 2 7 2 4 6" xfId="27243"/>
    <cellStyle name="Normal 3 3 2 7 2 5" xfId="9402"/>
    <cellStyle name="Normal 3 3 2 7 2 5 2" xfId="21604"/>
    <cellStyle name="Normal 3 3 2 7 2 5 2 2" xfId="45901"/>
    <cellStyle name="Normal 3 3 2 7 2 5 3" xfId="33699"/>
    <cellStyle name="Normal 3 3 2 7 2 6" xfId="14083"/>
    <cellStyle name="Normal 3 3 2 7 2 6 2" xfId="26071"/>
    <cellStyle name="Normal 3 3 2 7 2 6 2 2" xfId="50368"/>
    <cellStyle name="Normal 3 3 2 7 2 6 3" xfId="38380"/>
    <cellStyle name="Normal 3 3 2 7 2 7" xfId="51564"/>
    <cellStyle name="Normal 3 3 2 7 2 8" xfId="52187"/>
    <cellStyle name="Normal 3 3 2 7 3" xfId="709"/>
    <cellStyle name="Normal 3 3 2 7 3 2" xfId="956"/>
    <cellStyle name="Normal 3 3 2 7 3 2 2" xfId="2449"/>
    <cellStyle name="Normal 3 3 2 7 3 2 2 10" xfId="52969"/>
    <cellStyle name="Normal 3 3 2 7 3 2 2 2" xfId="3615"/>
    <cellStyle name="Normal 3 3 2 7 3 2 2 2 2" xfId="5956"/>
    <cellStyle name="Normal 3 3 2 7 3 2 2 2 2 2" xfId="9428"/>
    <cellStyle name="Normal 3 3 2 7 3 2 2 2 2 2 2" xfId="21630"/>
    <cellStyle name="Normal 3 3 2 7 3 2 2 2 2 2 2 2" xfId="45927"/>
    <cellStyle name="Normal 3 3 2 7 3 2 2 2 2 2 3" xfId="33725"/>
    <cellStyle name="Normal 3 3 2 7 3 2 2 2 2 3" xfId="18158"/>
    <cellStyle name="Normal 3 3 2 7 3 2 2 2 2 3 2" xfId="42455"/>
    <cellStyle name="Normal 3 3 2 7 3 2 2 2 2 4" xfId="30253"/>
    <cellStyle name="Normal 3 3 2 7 3 2 2 2 3" xfId="7653"/>
    <cellStyle name="Normal 3 3 2 7 3 2 2 2 3 2" xfId="9429"/>
    <cellStyle name="Normal 3 3 2 7 3 2 2 2 3 2 2" xfId="21631"/>
    <cellStyle name="Normal 3 3 2 7 3 2 2 2 3 2 2 2" xfId="45928"/>
    <cellStyle name="Normal 3 3 2 7 3 2 2 2 3 2 3" xfId="33726"/>
    <cellStyle name="Normal 3 3 2 7 3 2 2 2 3 3" xfId="19855"/>
    <cellStyle name="Normal 3 3 2 7 3 2 2 2 3 3 2" xfId="44152"/>
    <cellStyle name="Normal 3 3 2 7 3 2 2 2 3 4" xfId="31950"/>
    <cellStyle name="Normal 3 3 2 7 3 2 2 2 4" xfId="9427"/>
    <cellStyle name="Normal 3 3 2 7 3 2 2 2 4 2" xfId="21629"/>
    <cellStyle name="Normal 3 3 2 7 3 2 2 2 4 2 2" xfId="45926"/>
    <cellStyle name="Normal 3 3 2 7 3 2 2 2 4 3" xfId="33724"/>
    <cellStyle name="Normal 3 3 2 7 3 2 2 2 5" xfId="15930"/>
    <cellStyle name="Normal 3 3 2 7 3 2 2 2 5 2" xfId="40227"/>
    <cellStyle name="Normal 3 3 2 7 3 2 2 2 6" xfId="27918"/>
    <cellStyle name="Normal 3 3 2 7 3 2 2 3" xfId="4147"/>
    <cellStyle name="Normal 3 3 2 7 3 2 2 3 2" xfId="9430"/>
    <cellStyle name="Normal 3 3 2 7 3 2 2 3 2 2" xfId="21632"/>
    <cellStyle name="Normal 3 3 2 7 3 2 2 3 2 2 2" xfId="45929"/>
    <cellStyle name="Normal 3 3 2 7 3 2 2 3 2 3" xfId="33727"/>
    <cellStyle name="Normal 3 3 2 7 3 2 2 3 3" xfId="16458"/>
    <cellStyle name="Normal 3 3 2 7 3 2 2 3 3 2" xfId="40755"/>
    <cellStyle name="Normal 3 3 2 7 3 2 2 3 4" xfId="28446"/>
    <cellStyle name="Normal 3 3 2 7 3 2 2 4" xfId="4787"/>
    <cellStyle name="Normal 3 3 2 7 3 2 2 4 2" xfId="9431"/>
    <cellStyle name="Normal 3 3 2 7 3 2 2 4 2 2" xfId="21633"/>
    <cellStyle name="Normal 3 3 2 7 3 2 2 4 2 2 2" xfId="45930"/>
    <cellStyle name="Normal 3 3 2 7 3 2 2 4 2 3" xfId="33728"/>
    <cellStyle name="Normal 3 3 2 7 3 2 2 4 3" xfId="16989"/>
    <cellStyle name="Normal 3 3 2 7 3 2 2 4 3 2" xfId="41286"/>
    <cellStyle name="Normal 3 3 2 7 3 2 2 4 4" xfId="29084"/>
    <cellStyle name="Normal 3 3 2 7 3 2 2 5" xfId="6484"/>
    <cellStyle name="Normal 3 3 2 7 3 2 2 5 2" xfId="9432"/>
    <cellStyle name="Normal 3 3 2 7 3 2 2 5 2 2" xfId="21634"/>
    <cellStyle name="Normal 3 3 2 7 3 2 2 5 2 2 2" xfId="45931"/>
    <cellStyle name="Normal 3 3 2 7 3 2 2 5 2 3" xfId="33729"/>
    <cellStyle name="Normal 3 3 2 7 3 2 2 5 3" xfId="18686"/>
    <cellStyle name="Normal 3 3 2 7 3 2 2 5 3 2" xfId="42983"/>
    <cellStyle name="Normal 3 3 2 7 3 2 2 5 4" xfId="30781"/>
    <cellStyle name="Normal 3 3 2 7 3 2 2 6" xfId="9426"/>
    <cellStyle name="Normal 3 3 2 7 3 2 2 6 2" xfId="21628"/>
    <cellStyle name="Normal 3 3 2 7 3 2 2 6 2 2" xfId="45925"/>
    <cellStyle name="Normal 3 3 2 7 3 2 2 6 3" xfId="33723"/>
    <cellStyle name="Normal 3 3 2 7 3 2 2 7" xfId="14761"/>
    <cellStyle name="Normal 3 3 2 7 3 2 2 7 2" xfId="39058"/>
    <cellStyle name="Normal 3 3 2 7 3 2 2 8" xfId="26749"/>
    <cellStyle name="Normal 3 3 2 7 3 2 2 9" xfId="51157"/>
    <cellStyle name="Normal 3 3 2 7 3 2 3" xfId="2977"/>
    <cellStyle name="Normal 3 3 2 7 3 2 3 2" xfId="5425"/>
    <cellStyle name="Normal 3 3 2 7 3 2 3 2 2" xfId="9434"/>
    <cellStyle name="Normal 3 3 2 7 3 2 3 2 2 2" xfId="21636"/>
    <cellStyle name="Normal 3 3 2 7 3 2 3 2 2 2 2" xfId="45933"/>
    <cellStyle name="Normal 3 3 2 7 3 2 3 2 2 3" xfId="33731"/>
    <cellStyle name="Normal 3 3 2 7 3 2 3 2 3" xfId="17627"/>
    <cellStyle name="Normal 3 3 2 7 3 2 3 2 3 2" xfId="41924"/>
    <cellStyle name="Normal 3 3 2 7 3 2 3 2 4" xfId="29722"/>
    <cellStyle name="Normal 3 3 2 7 3 2 3 3" xfId="7015"/>
    <cellStyle name="Normal 3 3 2 7 3 2 3 3 2" xfId="9435"/>
    <cellStyle name="Normal 3 3 2 7 3 2 3 3 2 2" xfId="21637"/>
    <cellStyle name="Normal 3 3 2 7 3 2 3 3 2 2 2" xfId="45934"/>
    <cellStyle name="Normal 3 3 2 7 3 2 3 3 2 3" xfId="33732"/>
    <cellStyle name="Normal 3 3 2 7 3 2 3 3 3" xfId="19217"/>
    <cellStyle name="Normal 3 3 2 7 3 2 3 3 3 2" xfId="43514"/>
    <cellStyle name="Normal 3 3 2 7 3 2 3 3 4" xfId="31312"/>
    <cellStyle name="Normal 3 3 2 7 3 2 3 4" xfId="9433"/>
    <cellStyle name="Normal 3 3 2 7 3 2 3 4 2" xfId="21635"/>
    <cellStyle name="Normal 3 3 2 7 3 2 3 4 2 2" xfId="45932"/>
    <cellStyle name="Normal 3 3 2 7 3 2 3 4 3" xfId="33730"/>
    <cellStyle name="Normal 3 3 2 7 3 2 3 5" xfId="15399"/>
    <cellStyle name="Normal 3 3 2 7 3 2 3 5 2" xfId="39696"/>
    <cellStyle name="Normal 3 3 2 7 3 2 3 6" xfId="27387"/>
    <cellStyle name="Normal 3 3 2 7 3 2 4" xfId="9425"/>
    <cellStyle name="Normal 3 3 2 7 3 2 4 2" xfId="21627"/>
    <cellStyle name="Normal 3 3 2 7 3 2 4 2 2" xfId="45924"/>
    <cellStyle name="Normal 3 3 2 7 3 2 4 3" xfId="33722"/>
    <cellStyle name="Normal 3 3 2 7 3 2 5" xfId="14227"/>
    <cellStyle name="Normal 3 3 2 7 3 2 5 2" xfId="26215"/>
    <cellStyle name="Normal 3 3 2 7 3 2 5 2 2" xfId="50512"/>
    <cellStyle name="Normal 3 3 2 7 3 2 5 3" xfId="38524"/>
    <cellStyle name="Normal 3 3 2 7 3 2 6" xfId="51885"/>
    <cellStyle name="Normal 3 3 2 7 3 2 7" xfId="52331"/>
    <cellStyle name="Normal 3 3 2 7 3 3" xfId="2209"/>
    <cellStyle name="Normal 3 3 2 7 3 3 10" xfId="52729"/>
    <cellStyle name="Normal 3 3 2 7 3 3 2" xfId="3375"/>
    <cellStyle name="Normal 3 3 2 7 3 3 2 2" xfId="5716"/>
    <cellStyle name="Normal 3 3 2 7 3 3 2 2 2" xfId="9438"/>
    <cellStyle name="Normal 3 3 2 7 3 3 2 2 2 2" xfId="21640"/>
    <cellStyle name="Normal 3 3 2 7 3 3 2 2 2 2 2" xfId="45937"/>
    <cellStyle name="Normal 3 3 2 7 3 3 2 2 2 3" xfId="33735"/>
    <cellStyle name="Normal 3 3 2 7 3 3 2 2 3" xfId="17918"/>
    <cellStyle name="Normal 3 3 2 7 3 3 2 2 3 2" xfId="42215"/>
    <cellStyle name="Normal 3 3 2 7 3 3 2 2 4" xfId="30013"/>
    <cellStyle name="Normal 3 3 2 7 3 3 2 3" xfId="7413"/>
    <cellStyle name="Normal 3 3 2 7 3 3 2 3 2" xfId="9439"/>
    <cellStyle name="Normal 3 3 2 7 3 3 2 3 2 2" xfId="21641"/>
    <cellStyle name="Normal 3 3 2 7 3 3 2 3 2 2 2" xfId="45938"/>
    <cellStyle name="Normal 3 3 2 7 3 3 2 3 2 3" xfId="33736"/>
    <cellStyle name="Normal 3 3 2 7 3 3 2 3 3" xfId="19615"/>
    <cellStyle name="Normal 3 3 2 7 3 3 2 3 3 2" xfId="43912"/>
    <cellStyle name="Normal 3 3 2 7 3 3 2 3 4" xfId="31710"/>
    <cellStyle name="Normal 3 3 2 7 3 3 2 4" xfId="9437"/>
    <cellStyle name="Normal 3 3 2 7 3 3 2 4 2" xfId="21639"/>
    <cellStyle name="Normal 3 3 2 7 3 3 2 4 2 2" xfId="45936"/>
    <cellStyle name="Normal 3 3 2 7 3 3 2 4 3" xfId="33734"/>
    <cellStyle name="Normal 3 3 2 7 3 3 2 5" xfId="15690"/>
    <cellStyle name="Normal 3 3 2 7 3 3 2 5 2" xfId="39987"/>
    <cellStyle name="Normal 3 3 2 7 3 3 2 6" xfId="27678"/>
    <cellStyle name="Normal 3 3 2 7 3 3 3" xfId="3907"/>
    <cellStyle name="Normal 3 3 2 7 3 3 3 2" xfId="9440"/>
    <cellStyle name="Normal 3 3 2 7 3 3 3 2 2" xfId="21642"/>
    <cellStyle name="Normal 3 3 2 7 3 3 3 2 2 2" xfId="45939"/>
    <cellStyle name="Normal 3 3 2 7 3 3 3 2 3" xfId="33737"/>
    <cellStyle name="Normal 3 3 2 7 3 3 3 3" xfId="16218"/>
    <cellStyle name="Normal 3 3 2 7 3 3 3 3 2" xfId="40515"/>
    <cellStyle name="Normal 3 3 2 7 3 3 3 4" xfId="28206"/>
    <cellStyle name="Normal 3 3 2 7 3 3 4" xfId="4547"/>
    <cellStyle name="Normal 3 3 2 7 3 3 4 2" xfId="9441"/>
    <cellStyle name="Normal 3 3 2 7 3 3 4 2 2" xfId="21643"/>
    <cellStyle name="Normal 3 3 2 7 3 3 4 2 2 2" xfId="45940"/>
    <cellStyle name="Normal 3 3 2 7 3 3 4 2 3" xfId="33738"/>
    <cellStyle name="Normal 3 3 2 7 3 3 4 3" xfId="16749"/>
    <cellStyle name="Normal 3 3 2 7 3 3 4 3 2" xfId="41046"/>
    <cellStyle name="Normal 3 3 2 7 3 3 4 4" xfId="28844"/>
    <cellStyle name="Normal 3 3 2 7 3 3 5" xfId="6244"/>
    <cellStyle name="Normal 3 3 2 7 3 3 5 2" xfId="9442"/>
    <cellStyle name="Normal 3 3 2 7 3 3 5 2 2" xfId="21644"/>
    <cellStyle name="Normal 3 3 2 7 3 3 5 2 2 2" xfId="45941"/>
    <cellStyle name="Normal 3 3 2 7 3 3 5 2 3" xfId="33739"/>
    <cellStyle name="Normal 3 3 2 7 3 3 5 3" xfId="18446"/>
    <cellStyle name="Normal 3 3 2 7 3 3 5 3 2" xfId="42743"/>
    <cellStyle name="Normal 3 3 2 7 3 3 5 4" xfId="30541"/>
    <cellStyle name="Normal 3 3 2 7 3 3 6" xfId="9436"/>
    <cellStyle name="Normal 3 3 2 7 3 3 6 2" xfId="21638"/>
    <cellStyle name="Normal 3 3 2 7 3 3 6 2 2" xfId="45935"/>
    <cellStyle name="Normal 3 3 2 7 3 3 6 3" xfId="33733"/>
    <cellStyle name="Normal 3 3 2 7 3 3 7" xfId="14521"/>
    <cellStyle name="Normal 3 3 2 7 3 3 7 2" xfId="38818"/>
    <cellStyle name="Normal 3 3 2 7 3 3 8" xfId="26509"/>
    <cellStyle name="Normal 3 3 2 7 3 3 9" xfId="50917"/>
    <cellStyle name="Normal 3 3 2 7 3 4" xfId="2737"/>
    <cellStyle name="Normal 3 3 2 7 3 4 2" xfId="5185"/>
    <cellStyle name="Normal 3 3 2 7 3 4 2 2" xfId="9444"/>
    <cellStyle name="Normal 3 3 2 7 3 4 2 2 2" xfId="21646"/>
    <cellStyle name="Normal 3 3 2 7 3 4 2 2 2 2" xfId="45943"/>
    <cellStyle name="Normal 3 3 2 7 3 4 2 2 3" xfId="33741"/>
    <cellStyle name="Normal 3 3 2 7 3 4 2 3" xfId="17387"/>
    <cellStyle name="Normal 3 3 2 7 3 4 2 3 2" xfId="41684"/>
    <cellStyle name="Normal 3 3 2 7 3 4 2 4" xfId="29482"/>
    <cellStyle name="Normal 3 3 2 7 3 4 3" xfId="6775"/>
    <cellStyle name="Normal 3 3 2 7 3 4 3 2" xfId="9445"/>
    <cellStyle name="Normal 3 3 2 7 3 4 3 2 2" xfId="21647"/>
    <cellStyle name="Normal 3 3 2 7 3 4 3 2 2 2" xfId="45944"/>
    <cellStyle name="Normal 3 3 2 7 3 4 3 2 3" xfId="33742"/>
    <cellStyle name="Normal 3 3 2 7 3 4 3 3" xfId="18977"/>
    <cellStyle name="Normal 3 3 2 7 3 4 3 3 2" xfId="43274"/>
    <cellStyle name="Normal 3 3 2 7 3 4 3 4" xfId="31072"/>
    <cellStyle name="Normal 3 3 2 7 3 4 4" xfId="9443"/>
    <cellStyle name="Normal 3 3 2 7 3 4 4 2" xfId="21645"/>
    <cellStyle name="Normal 3 3 2 7 3 4 4 2 2" xfId="45942"/>
    <cellStyle name="Normal 3 3 2 7 3 4 4 3" xfId="33740"/>
    <cellStyle name="Normal 3 3 2 7 3 4 5" xfId="15159"/>
    <cellStyle name="Normal 3 3 2 7 3 4 5 2" xfId="39456"/>
    <cellStyle name="Normal 3 3 2 7 3 4 6" xfId="27147"/>
    <cellStyle name="Normal 3 3 2 7 3 5" xfId="9424"/>
    <cellStyle name="Normal 3 3 2 7 3 5 2" xfId="21626"/>
    <cellStyle name="Normal 3 3 2 7 3 5 2 2" xfId="45923"/>
    <cellStyle name="Normal 3 3 2 7 3 5 3" xfId="33721"/>
    <cellStyle name="Normal 3 3 2 7 3 6" xfId="13987"/>
    <cellStyle name="Normal 3 3 2 7 3 6 2" xfId="25975"/>
    <cellStyle name="Normal 3 3 2 7 3 6 2 2" xfId="50272"/>
    <cellStyle name="Normal 3 3 2 7 3 6 3" xfId="38284"/>
    <cellStyle name="Normal 3 3 2 7 3 7" xfId="51719"/>
    <cellStyle name="Normal 3 3 2 7 3 8" xfId="52091"/>
    <cellStyle name="Normal 3 3 2 7 4" xfId="884"/>
    <cellStyle name="Normal 3 3 2 7 4 2" xfId="2377"/>
    <cellStyle name="Normal 3 3 2 7 4 2 10" xfId="52897"/>
    <cellStyle name="Normal 3 3 2 7 4 2 2" xfId="3543"/>
    <cellStyle name="Normal 3 3 2 7 4 2 2 2" xfId="5884"/>
    <cellStyle name="Normal 3 3 2 7 4 2 2 2 2" xfId="9449"/>
    <cellStyle name="Normal 3 3 2 7 4 2 2 2 2 2" xfId="21651"/>
    <cellStyle name="Normal 3 3 2 7 4 2 2 2 2 2 2" xfId="45948"/>
    <cellStyle name="Normal 3 3 2 7 4 2 2 2 2 3" xfId="33746"/>
    <cellStyle name="Normal 3 3 2 7 4 2 2 2 3" xfId="18086"/>
    <cellStyle name="Normal 3 3 2 7 4 2 2 2 3 2" xfId="42383"/>
    <cellStyle name="Normal 3 3 2 7 4 2 2 2 4" xfId="30181"/>
    <cellStyle name="Normal 3 3 2 7 4 2 2 3" xfId="7581"/>
    <cellStyle name="Normal 3 3 2 7 4 2 2 3 2" xfId="9450"/>
    <cellStyle name="Normal 3 3 2 7 4 2 2 3 2 2" xfId="21652"/>
    <cellStyle name="Normal 3 3 2 7 4 2 2 3 2 2 2" xfId="45949"/>
    <cellStyle name="Normal 3 3 2 7 4 2 2 3 2 3" xfId="33747"/>
    <cellStyle name="Normal 3 3 2 7 4 2 2 3 3" xfId="19783"/>
    <cellStyle name="Normal 3 3 2 7 4 2 2 3 3 2" xfId="44080"/>
    <cellStyle name="Normal 3 3 2 7 4 2 2 3 4" xfId="31878"/>
    <cellStyle name="Normal 3 3 2 7 4 2 2 4" xfId="9448"/>
    <cellStyle name="Normal 3 3 2 7 4 2 2 4 2" xfId="21650"/>
    <cellStyle name="Normal 3 3 2 7 4 2 2 4 2 2" xfId="45947"/>
    <cellStyle name="Normal 3 3 2 7 4 2 2 4 3" xfId="33745"/>
    <cellStyle name="Normal 3 3 2 7 4 2 2 5" xfId="15858"/>
    <cellStyle name="Normal 3 3 2 7 4 2 2 5 2" xfId="40155"/>
    <cellStyle name="Normal 3 3 2 7 4 2 2 6" xfId="27846"/>
    <cellStyle name="Normal 3 3 2 7 4 2 3" xfId="4075"/>
    <cellStyle name="Normal 3 3 2 7 4 2 3 2" xfId="9451"/>
    <cellStyle name="Normal 3 3 2 7 4 2 3 2 2" xfId="21653"/>
    <cellStyle name="Normal 3 3 2 7 4 2 3 2 2 2" xfId="45950"/>
    <cellStyle name="Normal 3 3 2 7 4 2 3 2 3" xfId="33748"/>
    <cellStyle name="Normal 3 3 2 7 4 2 3 3" xfId="16386"/>
    <cellStyle name="Normal 3 3 2 7 4 2 3 3 2" xfId="40683"/>
    <cellStyle name="Normal 3 3 2 7 4 2 3 4" xfId="28374"/>
    <cellStyle name="Normal 3 3 2 7 4 2 4" xfId="4715"/>
    <cellStyle name="Normal 3 3 2 7 4 2 4 2" xfId="9452"/>
    <cellStyle name="Normal 3 3 2 7 4 2 4 2 2" xfId="21654"/>
    <cellStyle name="Normal 3 3 2 7 4 2 4 2 2 2" xfId="45951"/>
    <cellStyle name="Normal 3 3 2 7 4 2 4 2 3" xfId="33749"/>
    <cellStyle name="Normal 3 3 2 7 4 2 4 3" xfId="16917"/>
    <cellStyle name="Normal 3 3 2 7 4 2 4 3 2" xfId="41214"/>
    <cellStyle name="Normal 3 3 2 7 4 2 4 4" xfId="29012"/>
    <cellStyle name="Normal 3 3 2 7 4 2 5" xfId="6412"/>
    <cellStyle name="Normal 3 3 2 7 4 2 5 2" xfId="9453"/>
    <cellStyle name="Normal 3 3 2 7 4 2 5 2 2" xfId="21655"/>
    <cellStyle name="Normal 3 3 2 7 4 2 5 2 2 2" xfId="45952"/>
    <cellStyle name="Normal 3 3 2 7 4 2 5 2 3" xfId="33750"/>
    <cellStyle name="Normal 3 3 2 7 4 2 5 3" xfId="18614"/>
    <cellStyle name="Normal 3 3 2 7 4 2 5 3 2" xfId="42911"/>
    <cellStyle name="Normal 3 3 2 7 4 2 5 4" xfId="30709"/>
    <cellStyle name="Normal 3 3 2 7 4 2 6" xfId="9447"/>
    <cellStyle name="Normal 3 3 2 7 4 2 6 2" xfId="21649"/>
    <cellStyle name="Normal 3 3 2 7 4 2 6 2 2" xfId="45946"/>
    <cellStyle name="Normal 3 3 2 7 4 2 6 3" xfId="33744"/>
    <cellStyle name="Normal 3 3 2 7 4 2 7" xfId="14689"/>
    <cellStyle name="Normal 3 3 2 7 4 2 7 2" xfId="38986"/>
    <cellStyle name="Normal 3 3 2 7 4 2 8" xfId="26677"/>
    <cellStyle name="Normal 3 3 2 7 4 2 9" xfId="51085"/>
    <cellStyle name="Normal 3 3 2 7 4 3" xfId="2905"/>
    <cellStyle name="Normal 3 3 2 7 4 3 2" xfId="5353"/>
    <cellStyle name="Normal 3 3 2 7 4 3 2 2" xfId="9455"/>
    <cellStyle name="Normal 3 3 2 7 4 3 2 2 2" xfId="21657"/>
    <cellStyle name="Normal 3 3 2 7 4 3 2 2 2 2" xfId="45954"/>
    <cellStyle name="Normal 3 3 2 7 4 3 2 2 3" xfId="33752"/>
    <cellStyle name="Normal 3 3 2 7 4 3 2 3" xfId="17555"/>
    <cellStyle name="Normal 3 3 2 7 4 3 2 3 2" xfId="41852"/>
    <cellStyle name="Normal 3 3 2 7 4 3 2 4" xfId="29650"/>
    <cellStyle name="Normal 3 3 2 7 4 3 3" xfId="6943"/>
    <cellStyle name="Normal 3 3 2 7 4 3 3 2" xfId="9456"/>
    <cellStyle name="Normal 3 3 2 7 4 3 3 2 2" xfId="21658"/>
    <cellStyle name="Normal 3 3 2 7 4 3 3 2 2 2" xfId="45955"/>
    <cellStyle name="Normal 3 3 2 7 4 3 3 2 3" xfId="33753"/>
    <cellStyle name="Normal 3 3 2 7 4 3 3 3" xfId="19145"/>
    <cellStyle name="Normal 3 3 2 7 4 3 3 3 2" xfId="43442"/>
    <cellStyle name="Normal 3 3 2 7 4 3 3 4" xfId="31240"/>
    <cellStyle name="Normal 3 3 2 7 4 3 4" xfId="9454"/>
    <cellStyle name="Normal 3 3 2 7 4 3 4 2" xfId="21656"/>
    <cellStyle name="Normal 3 3 2 7 4 3 4 2 2" xfId="45953"/>
    <cellStyle name="Normal 3 3 2 7 4 3 4 3" xfId="33751"/>
    <cellStyle name="Normal 3 3 2 7 4 3 5" xfId="15327"/>
    <cellStyle name="Normal 3 3 2 7 4 3 5 2" xfId="39624"/>
    <cellStyle name="Normal 3 3 2 7 4 3 6" xfId="27315"/>
    <cellStyle name="Normal 3 3 2 7 4 4" xfId="9446"/>
    <cellStyle name="Normal 3 3 2 7 4 4 2" xfId="21648"/>
    <cellStyle name="Normal 3 3 2 7 4 4 2 2" xfId="45945"/>
    <cellStyle name="Normal 3 3 2 7 4 4 3" xfId="33743"/>
    <cellStyle name="Normal 3 3 2 7 4 5" xfId="14155"/>
    <cellStyle name="Normal 3 3 2 7 4 5 2" xfId="26143"/>
    <cellStyle name="Normal 3 3 2 7 4 5 2 2" xfId="50440"/>
    <cellStyle name="Normal 3 3 2 7 4 5 3" xfId="38452"/>
    <cellStyle name="Normal 3 3 2 7 4 6" xfId="51855"/>
    <cellStyle name="Normal 3 3 2 7 4 7" xfId="52259"/>
    <cellStyle name="Normal 3 3 2 7 5" xfId="2113"/>
    <cellStyle name="Normal 3 3 2 7 5 10" xfId="52633"/>
    <cellStyle name="Normal 3 3 2 7 5 2" xfId="3279"/>
    <cellStyle name="Normal 3 3 2 7 5 2 2" xfId="5620"/>
    <cellStyle name="Normal 3 3 2 7 5 2 2 2" xfId="9459"/>
    <cellStyle name="Normal 3 3 2 7 5 2 2 2 2" xfId="21661"/>
    <cellStyle name="Normal 3 3 2 7 5 2 2 2 2 2" xfId="45958"/>
    <cellStyle name="Normal 3 3 2 7 5 2 2 2 3" xfId="33756"/>
    <cellStyle name="Normal 3 3 2 7 5 2 2 3" xfId="17822"/>
    <cellStyle name="Normal 3 3 2 7 5 2 2 3 2" xfId="42119"/>
    <cellStyle name="Normal 3 3 2 7 5 2 2 4" xfId="29917"/>
    <cellStyle name="Normal 3 3 2 7 5 2 3" xfId="7317"/>
    <cellStyle name="Normal 3 3 2 7 5 2 3 2" xfId="9460"/>
    <cellStyle name="Normal 3 3 2 7 5 2 3 2 2" xfId="21662"/>
    <cellStyle name="Normal 3 3 2 7 5 2 3 2 2 2" xfId="45959"/>
    <cellStyle name="Normal 3 3 2 7 5 2 3 2 3" xfId="33757"/>
    <cellStyle name="Normal 3 3 2 7 5 2 3 3" xfId="19519"/>
    <cellStyle name="Normal 3 3 2 7 5 2 3 3 2" xfId="43816"/>
    <cellStyle name="Normal 3 3 2 7 5 2 3 4" xfId="31614"/>
    <cellStyle name="Normal 3 3 2 7 5 2 4" xfId="9458"/>
    <cellStyle name="Normal 3 3 2 7 5 2 4 2" xfId="21660"/>
    <cellStyle name="Normal 3 3 2 7 5 2 4 2 2" xfId="45957"/>
    <cellStyle name="Normal 3 3 2 7 5 2 4 3" xfId="33755"/>
    <cellStyle name="Normal 3 3 2 7 5 2 5" xfId="15594"/>
    <cellStyle name="Normal 3 3 2 7 5 2 5 2" xfId="39891"/>
    <cellStyle name="Normal 3 3 2 7 5 2 6" xfId="27582"/>
    <cellStyle name="Normal 3 3 2 7 5 3" xfId="3811"/>
    <cellStyle name="Normal 3 3 2 7 5 3 2" xfId="9461"/>
    <cellStyle name="Normal 3 3 2 7 5 3 2 2" xfId="21663"/>
    <cellStyle name="Normal 3 3 2 7 5 3 2 2 2" xfId="45960"/>
    <cellStyle name="Normal 3 3 2 7 5 3 2 3" xfId="33758"/>
    <cellStyle name="Normal 3 3 2 7 5 3 3" xfId="16122"/>
    <cellStyle name="Normal 3 3 2 7 5 3 3 2" xfId="40419"/>
    <cellStyle name="Normal 3 3 2 7 5 3 4" xfId="28110"/>
    <cellStyle name="Normal 3 3 2 7 5 4" xfId="4451"/>
    <cellStyle name="Normal 3 3 2 7 5 4 2" xfId="9462"/>
    <cellStyle name="Normal 3 3 2 7 5 4 2 2" xfId="21664"/>
    <cellStyle name="Normal 3 3 2 7 5 4 2 2 2" xfId="45961"/>
    <cellStyle name="Normal 3 3 2 7 5 4 2 3" xfId="33759"/>
    <cellStyle name="Normal 3 3 2 7 5 4 3" xfId="16653"/>
    <cellStyle name="Normal 3 3 2 7 5 4 3 2" xfId="40950"/>
    <cellStyle name="Normal 3 3 2 7 5 4 4" xfId="28748"/>
    <cellStyle name="Normal 3 3 2 7 5 5" xfId="6148"/>
    <cellStyle name="Normal 3 3 2 7 5 5 2" xfId="9463"/>
    <cellStyle name="Normal 3 3 2 7 5 5 2 2" xfId="21665"/>
    <cellStyle name="Normal 3 3 2 7 5 5 2 2 2" xfId="45962"/>
    <cellStyle name="Normal 3 3 2 7 5 5 2 3" xfId="33760"/>
    <cellStyle name="Normal 3 3 2 7 5 5 3" xfId="18350"/>
    <cellStyle name="Normal 3 3 2 7 5 5 3 2" xfId="42647"/>
    <cellStyle name="Normal 3 3 2 7 5 5 4" xfId="30445"/>
    <cellStyle name="Normal 3 3 2 7 5 6" xfId="9457"/>
    <cellStyle name="Normal 3 3 2 7 5 6 2" xfId="21659"/>
    <cellStyle name="Normal 3 3 2 7 5 6 2 2" xfId="45956"/>
    <cellStyle name="Normal 3 3 2 7 5 6 3" xfId="33754"/>
    <cellStyle name="Normal 3 3 2 7 5 7" xfId="14425"/>
    <cellStyle name="Normal 3 3 2 7 5 7 2" xfId="38722"/>
    <cellStyle name="Normal 3 3 2 7 5 8" xfId="26413"/>
    <cellStyle name="Normal 3 3 2 7 5 9" xfId="50821"/>
    <cellStyle name="Normal 3 3 2 7 6" xfId="2641"/>
    <cellStyle name="Normal 3 3 2 7 6 2" xfId="5089"/>
    <cellStyle name="Normal 3 3 2 7 6 2 2" xfId="9465"/>
    <cellStyle name="Normal 3 3 2 7 6 2 2 2" xfId="21667"/>
    <cellStyle name="Normal 3 3 2 7 6 2 2 2 2" xfId="45964"/>
    <cellStyle name="Normal 3 3 2 7 6 2 2 3" xfId="33762"/>
    <cellStyle name="Normal 3 3 2 7 6 2 3" xfId="17291"/>
    <cellStyle name="Normal 3 3 2 7 6 2 3 2" xfId="41588"/>
    <cellStyle name="Normal 3 3 2 7 6 2 4" xfId="29386"/>
    <cellStyle name="Normal 3 3 2 7 6 3" xfId="6679"/>
    <cellStyle name="Normal 3 3 2 7 6 3 2" xfId="9466"/>
    <cellStyle name="Normal 3 3 2 7 6 3 2 2" xfId="21668"/>
    <cellStyle name="Normal 3 3 2 7 6 3 2 2 2" xfId="45965"/>
    <cellStyle name="Normal 3 3 2 7 6 3 2 3" xfId="33763"/>
    <cellStyle name="Normal 3 3 2 7 6 3 3" xfId="18881"/>
    <cellStyle name="Normal 3 3 2 7 6 3 3 2" xfId="43178"/>
    <cellStyle name="Normal 3 3 2 7 6 3 4" xfId="30976"/>
    <cellStyle name="Normal 3 3 2 7 6 4" xfId="9464"/>
    <cellStyle name="Normal 3 3 2 7 6 4 2" xfId="21666"/>
    <cellStyle name="Normal 3 3 2 7 6 4 2 2" xfId="45963"/>
    <cellStyle name="Normal 3 3 2 7 6 4 3" xfId="33761"/>
    <cellStyle name="Normal 3 3 2 7 6 5" xfId="15063"/>
    <cellStyle name="Normal 3 3 2 7 6 5 2" xfId="39360"/>
    <cellStyle name="Normal 3 3 2 7 6 6" xfId="27051"/>
    <cellStyle name="Normal 3 3 2 7 7" xfId="9401"/>
    <cellStyle name="Normal 3 3 2 7 7 2" xfId="21603"/>
    <cellStyle name="Normal 3 3 2 7 7 2 2" xfId="45900"/>
    <cellStyle name="Normal 3 3 2 7 7 3" xfId="33698"/>
    <cellStyle name="Normal 3 3 2 7 8" xfId="13891"/>
    <cellStyle name="Normal 3 3 2 7 8 2" xfId="25879"/>
    <cellStyle name="Normal 3 3 2 7 8 2 2" xfId="50176"/>
    <cellStyle name="Normal 3 3 2 7 8 3" xfId="38188"/>
    <cellStyle name="Normal 3 3 2 7 9" xfId="51772"/>
    <cellStyle name="Normal 3 3 2 8" xfId="759"/>
    <cellStyle name="Normal 3 3 2 8 2" xfId="1004"/>
    <cellStyle name="Normal 3 3 2 8 2 2" xfId="2497"/>
    <cellStyle name="Normal 3 3 2 8 2 2 10" xfId="53017"/>
    <cellStyle name="Normal 3 3 2 8 2 2 2" xfId="3663"/>
    <cellStyle name="Normal 3 3 2 8 2 2 2 2" xfId="6004"/>
    <cellStyle name="Normal 3 3 2 8 2 2 2 2 2" xfId="9471"/>
    <cellStyle name="Normal 3 3 2 8 2 2 2 2 2 2" xfId="21673"/>
    <cellStyle name="Normal 3 3 2 8 2 2 2 2 2 2 2" xfId="45970"/>
    <cellStyle name="Normal 3 3 2 8 2 2 2 2 2 3" xfId="33768"/>
    <cellStyle name="Normal 3 3 2 8 2 2 2 2 3" xfId="18206"/>
    <cellStyle name="Normal 3 3 2 8 2 2 2 2 3 2" xfId="42503"/>
    <cellStyle name="Normal 3 3 2 8 2 2 2 2 4" xfId="30301"/>
    <cellStyle name="Normal 3 3 2 8 2 2 2 3" xfId="7701"/>
    <cellStyle name="Normal 3 3 2 8 2 2 2 3 2" xfId="9472"/>
    <cellStyle name="Normal 3 3 2 8 2 2 2 3 2 2" xfId="21674"/>
    <cellStyle name="Normal 3 3 2 8 2 2 2 3 2 2 2" xfId="45971"/>
    <cellStyle name="Normal 3 3 2 8 2 2 2 3 2 3" xfId="33769"/>
    <cellStyle name="Normal 3 3 2 8 2 2 2 3 3" xfId="19903"/>
    <cellStyle name="Normal 3 3 2 8 2 2 2 3 3 2" xfId="44200"/>
    <cellStyle name="Normal 3 3 2 8 2 2 2 3 4" xfId="31998"/>
    <cellStyle name="Normal 3 3 2 8 2 2 2 4" xfId="9470"/>
    <cellStyle name="Normal 3 3 2 8 2 2 2 4 2" xfId="21672"/>
    <cellStyle name="Normal 3 3 2 8 2 2 2 4 2 2" xfId="45969"/>
    <cellStyle name="Normal 3 3 2 8 2 2 2 4 3" xfId="33767"/>
    <cellStyle name="Normal 3 3 2 8 2 2 2 5" xfId="15978"/>
    <cellStyle name="Normal 3 3 2 8 2 2 2 5 2" xfId="40275"/>
    <cellStyle name="Normal 3 3 2 8 2 2 2 6" xfId="27966"/>
    <cellStyle name="Normal 3 3 2 8 2 2 3" xfId="4195"/>
    <cellStyle name="Normal 3 3 2 8 2 2 3 2" xfId="9473"/>
    <cellStyle name="Normal 3 3 2 8 2 2 3 2 2" xfId="21675"/>
    <cellStyle name="Normal 3 3 2 8 2 2 3 2 2 2" xfId="45972"/>
    <cellStyle name="Normal 3 3 2 8 2 2 3 2 3" xfId="33770"/>
    <cellStyle name="Normal 3 3 2 8 2 2 3 3" xfId="16506"/>
    <cellStyle name="Normal 3 3 2 8 2 2 3 3 2" xfId="40803"/>
    <cellStyle name="Normal 3 3 2 8 2 2 3 4" xfId="28494"/>
    <cellStyle name="Normal 3 3 2 8 2 2 4" xfId="4835"/>
    <cellStyle name="Normal 3 3 2 8 2 2 4 2" xfId="9474"/>
    <cellStyle name="Normal 3 3 2 8 2 2 4 2 2" xfId="21676"/>
    <cellStyle name="Normal 3 3 2 8 2 2 4 2 2 2" xfId="45973"/>
    <cellStyle name="Normal 3 3 2 8 2 2 4 2 3" xfId="33771"/>
    <cellStyle name="Normal 3 3 2 8 2 2 4 3" xfId="17037"/>
    <cellStyle name="Normal 3 3 2 8 2 2 4 3 2" xfId="41334"/>
    <cellStyle name="Normal 3 3 2 8 2 2 4 4" xfId="29132"/>
    <cellStyle name="Normal 3 3 2 8 2 2 5" xfId="6532"/>
    <cellStyle name="Normal 3 3 2 8 2 2 5 2" xfId="9475"/>
    <cellStyle name="Normal 3 3 2 8 2 2 5 2 2" xfId="21677"/>
    <cellStyle name="Normal 3 3 2 8 2 2 5 2 2 2" xfId="45974"/>
    <cellStyle name="Normal 3 3 2 8 2 2 5 2 3" xfId="33772"/>
    <cellStyle name="Normal 3 3 2 8 2 2 5 3" xfId="18734"/>
    <cellStyle name="Normal 3 3 2 8 2 2 5 3 2" xfId="43031"/>
    <cellStyle name="Normal 3 3 2 8 2 2 5 4" xfId="30829"/>
    <cellStyle name="Normal 3 3 2 8 2 2 6" xfId="9469"/>
    <cellStyle name="Normal 3 3 2 8 2 2 6 2" xfId="21671"/>
    <cellStyle name="Normal 3 3 2 8 2 2 6 2 2" xfId="45968"/>
    <cellStyle name="Normal 3 3 2 8 2 2 6 3" xfId="33766"/>
    <cellStyle name="Normal 3 3 2 8 2 2 7" xfId="14809"/>
    <cellStyle name="Normal 3 3 2 8 2 2 7 2" xfId="39106"/>
    <cellStyle name="Normal 3 3 2 8 2 2 8" xfId="26797"/>
    <cellStyle name="Normal 3 3 2 8 2 2 9" xfId="51205"/>
    <cellStyle name="Normal 3 3 2 8 2 3" xfId="3025"/>
    <cellStyle name="Normal 3 3 2 8 2 3 2" xfId="5473"/>
    <cellStyle name="Normal 3 3 2 8 2 3 2 2" xfId="9477"/>
    <cellStyle name="Normal 3 3 2 8 2 3 2 2 2" xfId="21679"/>
    <cellStyle name="Normal 3 3 2 8 2 3 2 2 2 2" xfId="45976"/>
    <cellStyle name="Normal 3 3 2 8 2 3 2 2 3" xfId="33774"/>
    <cellStyle name="Normal 3 3 2 8 2 3 2 3" xfId="17675"/>
    <cellStyle name="Normal 3 3 2 8 2 3 2 3 2" xfId="41972"/>
    <cellStyle name="Normal 3 3 2 8 2 3 2 4" xfId="29770"/>
    <cellStyle name="Normal 3 3 2 8 2 3 3" xfId="7063"/>
    <cellStyle name="Normal 3 3 2 8 2 3 3 2" xfId="9478"/>
    <cellStyle name="Normal 3 3 2 8 2 3 3 2 2" xfId="21680"/>
    <cellStyle name="Normal 3 3 2 8 2 3 3 2 2 2" xfId="45977"/>
    <cellStyle name="Normal 3 3 2 8 2 3 3 2 3" xfId="33775"/>
    <cellStyle name="Normal 3 3 2 8 2 3 3 3" xfId="19265"/>
    <cellStyle name="Normal 3 3 2 8 2 3 3 3 2" xfId="43562"/>
    <cellStyle name="Normal 3 3 2 8 2 3 3 4" xfId="31360"/>
    <cellStyle name="Normal 3 3 2 8 2 3 4" xfId="9476"/>
    <cellStyle name="Normal 3 3 2 8 2 3 4 2" xfId="21678"/>
    <cellStyle name="Normal 3 3 2 8 2 3 4 2 2" xfId="45975"/>
    <cellStyle name="Normal 3 3 2 8 2 3 4 3" xfId="33773"/>
    <cellStyle name="Normal 3 3 2 8 2 3 5" xfId="15447"/>
    <cellStyle name="Normal 3 3 2 8 2 3 5 2" xfId="39744"/>
    <cellStyle name="Normal 3 3 2 8 2 3 6" xfId="27435"/>
    <cellStyle name="Normal 3 3 2 8 2 4" xfId="9468"/>
    <cellStyle name="Normal 3 3 2 8 2 4 2" xfId="21670"/>
    <cellStyle name="Normal 3 3 2 8 2 4 2 2" xfId="45967"/>
    <cellStyle name="Normal 3 3 2 8 2 4 3" xfId="33765"/>
    <cellStyle name="Normal 3 3 2 8 2 5" xfId="14275"/>
    <cellStyle name="Normal 3 3 2 8 2 5 2" xfId="26263"/>
    <cellStyle name="Normal 3 3 2 8 2 5 2 2" xfId="50560"/>
    <cellStyle name="Normal 3 3 2 8 2 5 3" xfId="38572"/>
    <cellStyle name="Normal 3 3 2 8 2 6" xfId="51495"/>
    <cellStyle name="Normal 3 3 2 8 2 7" xfId="52379"/>
    <cellStyle name="Normal 3 3 2 8 3" xfId="2257"/>
    <cellStyle name="Normal 3 3 2 8 3 10" xfId="52777"/>
    <cellStyle name="Normal 3 3 2 8 3 2" xfId="3423"/>
    <cellStyle name="Normal 3 3 2 8 3 2 2" xfId="5764"/>
    <cellStyle name="Normal 3 3 2 8 3 2 2 2" xfId="9481"/>
    <cellStyle name="Normal 3 3 2 8 3 2 2 2 2" xfId="21683"/>
    <cellStyle name="Normal 3 3 2 8 3 2 2 2 2 2" xfId="45980"/>
    <cellStyle name="Normal 3 3 2 8 3 2 2 2 3" xfId="33778"/>
    <cellStyle name="Normal 3 3 2 8 3 2 2 3" xfId="17966"/>
    <cellStyle name="Normal 3 3 2 8 3 2 2 3 2" xfId="42263"/>
    <cellStyle name="Normal 3 3 2 8 3 2 2 4" xfId="30061"/>
    <cellStyle name="Normal 3 3 2 8 3 2 3" xfId="7461"/>
    <cellStyle name="Normal 3 3 2 8 3 2 3 2" xfId="9482"/>
    <cellStyle name="Normal 3 3 2 8 3 2 3 2 2" xfId="21684"/>
    <cellStyle name="Normal 3 3 2 8 3 2 3 2 2 2" xfId="45981"/>
    <cellStyle name="Normal 3 3 2 8 3 2 3 2 3" xfId="33779"/>
    <cellStyle name="Normal 3 3 2 8 3 2 3 3" xfId="19663"/>
    <cellStyle name="Normal 3 3 2 8 3 2 3 3 2" xfId="43960"/>
    <cellStyle name="Normal 3 3 2 8 3 2 3 4" xfId="31758"/>
    <cellStyle name="Normal 3 3 2 8 3 2 4" xfId="9480"/>
    <cellStyle name="Normal 3 3 2 8 3 2 4 2" xfId="21682"/>
    <cellStyle name="Normal 3 3 2 8 3 2 4 2 2" xfId="45979"/>
    <cellStyle name="Normal 3 3 2 8 3 2 4 3" xfId="33777"/>
    <cellStyle name="Normal 3 3 2 8 3 2 5" xfId="15738"/>
    <cellStyle name="Normal 3 3 2 8 3 2 5 2" xfId="40035"/>
    <cellStyle name="Normal 3 3 2 8 3 2 6" xfId="27726"/>
    <cellStyle name="Normal 3 3 2 8 3 3" xfId="3955"/>
    <cellStyle name="Normal 3 3 2 8 3 3 2" xfId="9483"/>
    <cellStyle name="Normal 3 3 2 8 3 3 2 2" xfId="21685"/>
    <cellStyle name="Normal 3 3 2 8 3 3 2 2 2" xfId="45982"/>
    <cellStyle name="Normal 3 3 2 8 3 3 2 3" xfId="33780"/>
    <cellStyle name="Normal 3 3 2 8 3 3 3" xfId="16266"/>
    <cellStyle name="Normal 3 3 2 8 3 3 3 2" xfId="40563"/>
    <cellStyle name="Normal 3 3 2 8 3 3 4" xfId="28254"/>
    <cellStyle name="Normal 3 3 2 8 3 4" xfId="4595"/>
    <cellStyle name="Normal 3 3 2 8 3 4 2" xfId="9484"/>
    <cellStyle name="Normal 3 3 2 8 3 4 2 2" xfId="21686"/>
    <cellStyle name="Normal 3 3 2 8 3 4 2 2 2" xfId="45983"/>
    <cellStyle name="Normal 3 3 2 8 3 4 2 3" xfId="33781"/>
    <cellStyle name="Normal 3 3 2 8 3 4 3" xfId="16797"/>
    <cellStyle name="Normal 3 3 2 8 3 4 3 2" xfId="41094"/>
    <cellStyle name="Normal 3 3 2 8 3 4 4" xfId="28892"/>
    <cellStyle name="Normal 3 3 2 8 3 5" xfId="6292"/>
    <cellStyle name="Normal 3 3 2 8 3 5 2" xfId="9485"/>
    <cellStyle name="Normal 3 3 2 8 3 5 2 2" xfId="21687"/>
    <cellStyle name="Normal 3 3 2 8 3 5 2 2 2" xfId="45984"/>
    <cellStyle name="Normal 3 3 2 8 3 5 2 3" xfId="33782"/>
    <cellStyle name="Normal 3 3 2 8 3 5 3" xfId="18494"/>
    <cellStyle name="Normal 3 3 2 8 3 5 3 2" xfId="42791"/>
    <cellStyle name="Normal 3 3 2 8 3 5 4" xfId="30589"/>
    <cellStyle name="Normal 3 3 2 8 3 6" xfId="9479"/>
    <cellStyle name="Normal 3 3 2 8 3 6 2" xfId="21681"/>
    <cellStyle name="Normal 3 3 2 8 3 6 2 2" xfId="45978"/>
    <cellStyle name="Normal 3 3 2 8 3 6 3" xfId="33776"/>
    <cellStyle name="Normal 3 3 2 8 3 7" xfId="14569"/>
    <cellStyle name="Normal 3 3 2 8 3 7 2" xfId="38866"/>
    <cellStyle name="Normal 3 3 2 8 3 8" xfId="26557"/>
    <cellStyle name="Normal 3 3 2 8 3 9" xfId="50965"/>
    <cellStyle name="Normal 3 3 2 8 4" xfId="2785"/>
    <cellStyle name="Normal 3 3 2 8 4 2" xfId="5233"/>
    <cellStyle name="Normal 3 3 2 8 4 2 2" xfId="9487"/>
    <cellStyle name="Normal 3 3 2 8 4 2 2 2" xfId="21689"/>
    <cellStyle name="Normal 3 3 2 8 4 2 2 2 2" xfId="45986"/>
    <cellStyle name="Normal 3 3 2 8 4 2 2 3" xfId="33784"/>
    <cellStyle name="Normal 3 3 2 8 4 2 3" xfId="17435"/>
    <cellStyle name="Normal 3 3 2 8 4 2 3 2" xfId="41732"/>
    <cellStyle name="Normal 3 3 2 8 4 2 4" xfId="29530"/>
    <cellStyle name="Normal 3 3 2 8 4 3" xfId="6823"/>
    <cellStyle name="Normal 3 3 2 8 4 3 2" xfId="9488"/>
    <cellStyle name="Normal 3 3 2 8 4 3 2 2" xfId="21690"/>
    <cellStyle name="Normal 3 3 2 8 4 3 2 2 2" xfId="45987"/>
    <cellStyle name="Normal 3 3 2 8 4 3 2 3" xfId="33785"/>
    <cellStyle name="Normal 3 3 2 8 4 3 3" xfId="19025"/>
    <cellStyle name="Normal 3 3 2 8 4 3 3 2" xfId="43322"/>
    <cellStyle name="Normal 3 3 2 8 4 3 4" xfId="31120"/>
    <cellStyle name="Normal 3 3 2 8 4 4" xfId="9486"/>
    <cellStyle name="Normal 3 3 2 8 4 4 2" xfId="21688"/>
    <cellStyle name="Normal 3 3 2 8 4 4 2 2" xfId="45985"/>
    <cellStyle name="Normal 3 3 2 8 4 4 3" xfId="33783"/>
    <cellStyle name="Normal 3 3 2 8 4 5" xfId="15207"/>
    <cellStyle name="Normal 3 3 2 8 4 5 2" xfId="39504"/>
    <cellStyle name="Normal 3 3 2 8 4 6" xfId="27195"/>
    <cellStyle name="Normal 3 3 2 8 5" xfId="9467"/>
    <cellStyle name="Normal 3 3 2 8 5 2" xfId="21669"/>
    <cellStyle name="Normal 3 3 2 8 5 2 2" xfId="45966"/>
    <cellStyle name="Normal 3 3 2 8 5 3" xfId="33764"/>
    <cellStyle name="Normal 3 3 2 8 6" xfId="14035"/>
    <cellStyle name="Normal 3 3 2 8 6 2" xfId="26023"/>
    <cellStyle name="Normal 3 3 2 8 6 2 2" xfId="50320"/>
    <cellStyle name="Normal 3 3 2 8 6 3" xfId="38332"/>
    <cellStyle name="Normal 3 3 2 8 7" xfId="51612"/>
    <cellStyle name="Normal 3 3 2 8 8" xfId="52139"/>
    <cellStyle name="Normal 3 3 2 9" xfId="661"/>
    <cellStyle name="Normal 3 3 2 9 2" xfId="2162"/>
    <cellStyle name="Normal 3 3 2 9 2 10" xfId="52682"/>
    <cellStyle name="Normal 3 3 2 9 2 2" xfId="3328"/>
    <cellStyle name="Normal 3 3 2 9 2 2 2" xfId="5669"/>
    <cellStyle name="Normal 3 3 2 9 2 2 2 2" xfId="9492"/>
    <cellStyle name="Normal 3 3 2 9 2 2 2 2 2" xfId="21694"/>
    <cellStyle name="Normal 3 3 2 9 2 2 2 2 2 2" xfId="45991"/>
    <cellStyle name="Normal 3 3 2 9 2 2 2 2 3" xfId="33789"/>
    <cellStyle name="Normal 3 3 2 9 2 2 2 3" xfId="17871"/>
    <cellStyle name="Normal 3 3 2 9 2 2 2 3 2" xfId="42168"/>
    <cellStyle name="Normal 3 3 2 9 2 2 2 4" xfId="29966"/>
    <cellStyle name="Normal 3 3 2 9 2 2 3" xfId="7366"/>
    <cellStyle name="Normal 3 3 2 9 2 2 3 2" xfId="9493"/>
    <cellStyle name="Normal 3 3 2 9 2 2 3 2 2" xfId="21695"/>
    <cellStyle name="Normal 3 3 2 9 2 2 3 2 2 2" xfId="45992"/>
    <cellStyle name="Normal 3 3 2 9 2 2 3 2 3" xfId="33790"/>
    <cellStyle name="Normal 3 3 2 9 2 2 3 3" xfId="19568"/>
    <cellStyle name="Normal 3 3 2 9 2 2 3 3 2" xfId="43865"/>
    <cellStyle name="Normal 3 3 2 9 2 2 3 4" xfId="31663"/>
    <cellStyle name="Normal 3 3 2 9 2 2 4" xfId="9491"/>
    <cellStyle name="Normal 3 3 2 9 2 2 4 2" xfId="21693"/>
    <cellStyle name="Normal 3 3 2 9 2 2 4 2 2" xfId="45990"/>
    <cellStyle name="Normal 3 3 2 9 2 2 4 3" xfId="33788"/>
    <cellStyle name="Normal 3 3 2 9 2 2 5" xfId="15643"/>
    <cellStyle name="Normal 3 3 2 9 2 2 5 2" xfId="39940"/>
    <cellStyle name="Normal 3 3 2 9 2 2 6" xfId="27631"/>
    <cellStyle name="Normal 3 3 2 9 2 3" xfId="3860"/>
    <cellStyle name="Normal 3 3 2 9 2 3 2" xfId="9494"/>
    <cellStyle name="Normal 3 3 2 9 2 3 2 2" xfId="21696"/>
    <cellStyle name="Normal 3 3 2 9 2 3 2 2 2" xfId="45993"/>
    <cellStyle name="Normal 3 3 2 9 2 3 2 3" xfId="33791"/>
    <cellStyle name="Normal 3 3 2 9 2 3 3" xfId="16171"/>
    <cellStyle name="Normal 3 3 2 9 2 3 3 2" xfId="40468"/>
    <cellStyle name="Normal 3 3 2 9 2 3 4" xfId="28159"/>
    <cellStyle name="Normal 3 3 2 9 2 4" xfId="4500"/>
    <cellStyle name="Normal 3 3 2 9 2 4 2" xfId="9495"/>
    <cellStyle name="Normal 3 3 2 9 2 4 2 2" xfId="21697"/>
    <cellStyle name="Normal 3 3 2 9 2 4 2 2 2" xfId="45994"/>
    <cellStyle name="Normal 3 3 2 9 2 4 2 3" xfId="33792"/>
    <cellStyle name="Normal 3 3 2 9 2 4 3" xfId="16702"/>
    <cellStyle name="Normal 3 3 2 9 2 4 3 2" xfId="40999"/>
    <cellStyle name="Normal 3 3 2 9 2 4 4" xfId="28797"/>
    <cellStyle name="Normal 3 3 2 9 2 5" xfId="6197"/>
    <cellStyle name="Normal 3 3 2 9 2 5 2" xfId="9496"/>
    <cellStyle name="Normal 3 3 2 9 2 5 2 2" xfId="21698"/>
    <cellStyle name="Normal 3 3 2 9 2 5 2 2 2" xfId="45995"/>
    <cellStyle name="Normal 3 3 2 9 2 5 2 3" xfId="33793"/>
    <cellStyle name="Normal 3 3 2 9 2 5 3" xfId="18399"/>
    <cellStyle name="Normal 3 3 2 9 2 5 3 2" xfId="42696"/>
    <cellStyle name="Normal 3 3 2 9 2 5 4" xfId="30494"/>
    <cellStyle name="Normal 3 3 2 9 2 6" xfId="9490"/>
    <cellStyle name="Normal 3 3 2 9 2 6 2" xfId="21692"/>
    <cellStyle name="Normal 3 3 2 9 2 6 2 2" xfId="45989"/>
    <cellStyle name="Normal 3 3 2 9 2 6 3" xfId="33787"/>
    <cellStyle name="Normal 3 3 2 9 2 7" xfId="14474"/>
    <cellStyle name="Normal 3 3 2 9 2 7 2" xfId="38771"/>
    <cellStyle name="Normal 3 3 2 9 2 8" xfId="26462"/>
    <cellStyle name="Normal 3 3 2 9 2 9" xfId="50870"/>
    <cellStyle name="Normal 3 3 2 9 3" xfId="2690"/>
    <cellStyle name="Normal 3 3 2 9 3 2" xfId="5138"/>
    <cellStyle name="Normal 3 3 2 9 3 2 2" xfId="9498"/>
    <cellStyle name="Normal 3 3 2 9 3 2 2 2" xfId="21700"/>
    <cellStyle name="Normal 3 3 2 9 3 2 2 2 2" xfId="45997"/>
    <cellStyle name="Normal 3 3 2 9 3 2 2 3" xfId="33795"/>
    <cellStyle name="Normal 3 3 2 9 3 2 3" xfId="17340"/>
    <cellStyle name="Normal 3 3 2 9 3 2 3 2" xfId="41637"/>
    <cellStyle name="Normal 3 3 2 9 3 2 4" xfId="29435"/>
    <cellStyle name="Normal 3 3 2 9 3 3" xfId="6728"/>
    <cellStyle name="Normal 3 3 2 9 3 3 2" xfId="9499"/>
    <cellStyle name="Normal 3 3 2 9 3 3 2 2" xfId="21701"/>
    <cellStyle name="Normal 3 3 2 9 3 3 2 2 2" xfId="45998"/>
    <cellStyle name="Normal 3 3 2 9 3 3 2 3" xfId="33796"/>
    <cellStyle name="Normal 3 3 2 9 3 3 3" xfId="18930"/>
    <cellStyle name="Normal 3 3 2 9 3 3 3 2" xfId="43227"/>
    <cellStyle name="Normal 3 3 2 9 3 3 4" xfId="31025"/>
    <cellStyle name="Normal 3 3 2 9 3 4" xfId="9497"/>
    <cellStyle name="Normal 3 3 2 9 3 4 2" xfId="21699"/>
    <cellStyle name="Normal 3 3 2 9 3 4 2 2" xfId="45996"/>
    <cellStyle name="Normal 3 3 2 9 3 4 3" xfId="33794"/>
    <cellStyle name="Normal 3 3 2 9 3 5" xfId="15112"/>
    <cellStyle name="Normal 3 3 2 9 3 5 2" xfId="39409"/>
    <cellStyle name="Normal 3 3 2 9 3 6" xfId="27100"/>
    <cellStyle name="Normal 3 3 2 9 4" xfId="9489"/>
    <cellStyle name="Normal 3 3 2 9 4 2" xfId="21691"/>
    <cellStyle name="Normal 3 3 2 9 4 2 2" xfId="45988"/>
    <cellStyle name="Normal 3 3 2 9 4 3" xfId="33786"/>
    <cellStyle name="Normal 3 3 2 9 5" xfId="13940"/>
    <cellStyle name="Normal 3 3 2 9 5 2" xfId="25928"/>
    <cellStyle name="Normal 3 3 2 9 5 2 2" xfId="50225"/>
    <cellStyle name="Normal 3 3 2 9 5 3" xfId="38237"/>
    <cellStyle name="Normal 3 3 2 9 6" xfId="51890"/>
    <cellStyle name="Normal 3 3 2 9 7" xfId="52044"/>
    <cellStyle name="Normal 3 3 3" xfId="263"/>
    <cellStyle name="Normal 3 3 3 2" xfId="264"/>
    <cellStyle name="Normal 3 3 3 3" xfId="365"/>
    <cellStyle name="Normal 3 3 4" xfId="265"/>
    <cellStyle name="Normal 3 3 4 2" xfId="266"/>
    <cellStyle name="Normal 3 3 4 3" xfId="402"/>
    <cellStyle name="Normal 3 3 5" xfId="568"/>
    <cellStyle name="Normal 3 3 6" xfId="258"/>
    <cellStyle name="Normal 3 3 7" xfId="576"/>
    <cellStyle name="Normal 3 3 7 10" xfId="51691"/>
    <cellStyle name="Normal 3 3 7 11" xfId="51959"/>
    <cellStyle name="Normal 3 3 7 2" xfId="624"/>
    <cellStyle name="Normal 3 3 7 2 10" xfId="52007"/>
    <cellStyle name="Normal 3 3 7 2 2" xfId="819"/>
    <cellStyle name="Normal 3 3 7 2 2 2" xfId="1064"/>
    <cellStyle name="Normal 3 3 7 2 2 2 2" xfId="2557"/>
    <cellStyle name="Normal 3 3 7 2 2 2 2 10" xfId="53077"/>
    <cellStyle name="Normal 3 3 7 2 2 2 2 2" xfId="3723"/>
    <cellStyle name="Normal 3 3 7 2 2 2 2 2 2" xfId="6064"/>
    <cellStyle name="Normal 3 3 7 2 2 2 2 2 2 2" xfId="9506"/>
    <cellStyle name="Normal 3 3 7 2 2 2 2 2 2 2 2" xfId="21708"/>
    <cellStyle name="Normal 3 3 7 2 2 2 2 2 2 2 2 2" xfId="46005"/>
    <cellStyle name="Normal 3 3 7 2 2 2 2 2 2 2 3" xfId="33803"/>
    <cellStyle name="Normal 3 3 7 2 2 2 2 2 2 3" xfId="18266"/>
    <cellStyle name="Normal 3 3 7 2 2 2 2 2 2 3 2" xfId="42563"/>
    <cellStyle name="Normal 3 3 7 2 2 2 2 2 2 4" xfId="30361"/>
    <cellStyle name="Normal 3 3 7 2 2 2 2 2 3" xfId="7761"/>
    <cellStyle name="Normal 3 3 7 2 2 2 2 2 3 2" xfId="9507"/>
    <cellStyle name="Normal 3 3 7 2 2 2 2 2 3 2 2" xfId="21709"/>
    <cellStyle name="Normal 3 3 7 2 2 2 2 2 3 2 2 2" xfId="46006"/>
    <cellStyle name="Normal 3 3 7 2 2 2 2 2 3 2 3" xfId="33804"/>
    <cellStyle name="Normal 3 3 7 2 2 2 2 2 3 3" xfId="19963"/>
    <cellStyle name="Normal 3 3 7 2 2 2 2 2 3 3 2" xfId="44260"/>
    <cellStyle name="Normal 3 3 7 2 2 2 2 2 3 4" xfId="32058"/>
    <cellStyle name="Normal 3 3 7 2 2 2 2 2 4" xfId="9505"/>
    <cellStyle name="Normal 3 3 7 2 2 2 2 2 4 2" xfId="21707"/>
    <cellStyle name="Normal 3 3 7 2 2 2 2 2 4 2 2" xfId="46004"/>
    <cellStyle name="Normal 3 3 7 2 2 2 2 2 4 3" xfId="33802"/>
    <cellStyle name="Normal 3 3 7 2 2 2 2 2 5" xfId="16038"/>
    <cellStyle name="Normal 3 3 7 2 2 2 2 2 5 2" xfId="40335"/>
    <cellStyle name="Normal 3 3 7 2 2 2 2 2 6" xfId="28026"/>
    <cellStyle name="Normal 3 3 7 2 2 2 2 3" xfId="4255"/>
    <cellStyle name="Normal 3 3 7 2 2 2 2 3 2" xfId="9508"/>
    <cellStyle name="Normal 3 3 7 2 2 2 2 3 2 2" xfId="21710"/>
    <cellStyle name="Normal 3 3 7 2 2 2 2 3 2 2 2" xfId="46007"/>
    <cellStyle name="Normal 3 3 7 2 2 2 2 3 2 3" xfId="33805"/>
    <cellStyle name="Normal 3 3 7 2 2 2 2 3 3" xfId="16566"/>
    <cellStyle name="Normal 3 3 7 2 2 2 2 3 3 2" xfId="40863"/>
    <cellStyle name="Normal 3 3 7 2 2 2 2 3 4" xfId="28554"/>
    <cellStyle name="Normal 3 3 7 2 2 2 2 4" xfId="4895"/>
    <cellStyle name="Normal 3 3 7 2 2 2 2 4 2" xfId="9509"/>
    <cellStyle name="Normal 3 3 7 2 2 2 2 4 2 2" xfId="21711"/>
    <cellStyle name="Normal 3 3 7 2 2 2 2 4 2 2 2" xfId="46008"/>
    <cellStyle name="Normal 3 3 7 2 2 2 2 4 2 3" xfId="33806"/>
    <cellStyle name="Normal 3 3 7 2 2 2 2 4 3" xfId="17097"/>
    <cellStyle name="Normal 3 3 7 2 2 2 2 4 3 2" xfId="41394"/>
    <cellStyle name="Normal 3 3 7 2 2 2 2 4 4" xfId="29192"/>
    <cellStyle name="Normal 3 3 7 2 2 2 2 5" xfId="6592"/>
    <cellStyle name="Normal 3 3 7 2 2 2 2 5 2" xfId="9510"/>
    <cellStyle name="Normal 3 3 7 2 2 2 2 5 2 2" xfId="21712"/>
    <cellStyle name="Normal 3 3 7 2 2 2 2 5 2 2 2" xfId="46009"/>
    <cellStyle name="Normal 3 3 7 2 2 2 2 5 2 3" xfId="33807"/>
    <cellStyle name="Normal 3 3 7 2 2 2 2 5 3" xfId="18794"/>
    <cellStyle name="Normal 3 3 7 2 2 2 2 5 3 2" xfId="43091"/>
    <cellStyle name="Normal 3 3 7 2 2 2 2 5 4" xfId="30889"/>
    <cellStyle name="Normal 3 3 7 2 2 2 2 6" xfId="9504"/>
    <cellStyle name="Normal 3 3 7 2 2 2 2 6 2" xfId="21706"/>
    <cellStyle name="Normal 3 3 7 2 2 2 2 6 2 2" xfId="46003"/>
    <cellStyle name="Normal 3 3 7 2 2 2 2 6 3" xfId="33801"/>
    <cellStyle name="Normal 3 3 7 2 2 2 2 7" xfId="14869"/>
    <cellStyle name="Normal 3 3 7 2 2 2 2 7 2" xfId="39166"/>
    <cellStyle name="Normal 3 3 7 2 2 2 2 8" xfId="26857"/>
    <cellStyle name="Normal 3 3 7 2 2 2 2 9" xfId="51265"/>
    <cellStyle name="Normal 3 3 7 2 2 2 3" xfId="3085"/>
    <cellStyle name="Normal 3 3 7 2 2 2 3 2" xfId="5533"/>
    <cellStyle name="Normal 3 3 7 2 2 2 3 2 2" xfId="9512"/>
    <cellStyle name="Normal 3 3 7 2 2 2 3 2 2 2" xfId="21714"/>
    <cellStyle name="Normal 3 3 7 2 2 2 3 2 2 2 2" xfId="46011"/>
    <cellStyle name="Normal 3 3 7 2 2 2 3 2 2 3" xfId="33809"/>
    <cellStyle name="Normal 3 3 7 2 2 2 3 2 3" xfId="17735"/>
    <cellStyle name="Normal 3 3 7 2 2 2 3 2 3 2" xfId="42032"/>
    <cellStyle name="Normal 3 3 7 2 2 2 3 2 4" xfId="29830"/>
    <cellStyle name="Normal 3 3 7 2 2 2 3 3" xfId="7123"/>
    <cellStyle name="Normal 3 3 7 2 2 2 3 3 2" xfId="9513"/>
    <cellStyle name="Normal 3 3 7 2 2 2 3 3 2 2" xfId="21715"/>
    <cellStyle name="Normal 3 3 7 2 2 2 3 3 2 2 2" xfId="46012"/>
    <cellStyle name="Normal 3 3 7 2 2 2 3 3 2 3" xfId="33810"/>
    <cellStyle name="Normal 3 3 7 2 2 2 3 3 3" xfId="19325"/>
    <cellStyle name="Normal 3 3 7 2 2 2 3 3 3 2" xfId="43622"/>
    <cellStyle name="Normal 3 3 7 2 2 2 3 3 4" xfId="31420"/>
    <cellStyle name="Normal 3 3 7 2 2 2 3 4" xfId="9511"/>
    <cellStyle name="Normal 3 3 7 2 2 2 3 4 2" xfId="21713"/>
    <cellStyle name="Normal 3 3 7 2 2 2 3 4 2 2" xfId="46010"/>
    <cellStyle name="Normal 3 3 7 2 2 2 3 4 3" xfId="33808"/>
    <cellStyle name="Normal 3 3 7 2 2 2 3 5" xfId="15507"/>
    <cellStyle name="Normal 3 3 7 2 2 2 3 5 2" xfId="39804"/>
    <cellStyle name="Normal 3 3 7 2 2 2 3 6" xfId="27495"/>
    <cellStyle name="Normal 3 3 7 2 2 2 4" xfId="9503"/>
    <cellStyle name="Normal 3 3 7 2 2 2 4 2" xfId="21705"/>
    <cellStyle name="Normal 3 3 7 2 2 2 4 2 2" xfId="46002"/>
    <cellStyle name="Normal 3 3 7 2 2 2 4 3" xfId="33800"/>
    <cellStyle name="Normal 3 3 7 2 2 2 5" xfId="14335"/>
    <cellStyle name="Normal 3 3 7 2 2 2 5 2" xfId="26323"/>
    <cellStyle name="Normal 3 3 7 2 2 2 5 2 2" xfId="50620"/>
    <cellStyle name="Normal 3 3 7 2 2 2 5 3" xfId="38632"/>
    <cellStyle name="Normal 3 3 7 2 2 2 6" xfId="51610"/>
    <cellStyle name="Normal 3 3 7 2 2 2 7" xfId="52439"/>
    <cellStyle name="Normal 3 3 7 2 2 3" xfId="2317"/>
    <cellStyle name="Normal 3 3 7 2 2 3 10" xfId="52837"/>
    <cellStyle name="Normal 3 3 7 2 2 3 2" xfId="3483"/>
    <cellStyle name="Normal 3 3 7 2 2 3 2 2" xfId="5824"/>
    <cellStyle name="Normal 3 3 7 2 2 3 2 2 2" xfId="9516"/>
    <cellStyle name="Normal 3 3 7 2 2 3 2 2 2 2" xfId="21718"/>
    <cellStyle name="Normal 3 3 7 2 2 3 2 2 2 2 2" xfId="46015"/>
    <cellStyle name="Normal 3 3 7 2 2 3 2 2 2 3" xfId="33813"/>
    <cellStyle name="Normal 3 3 7 2 2 3 2 2 3" xfId="18026"/>
    <cellStyle name="Normal 3 3 7 2 2 3 2 2 3 2" xfId="42323"/>
    <cellStyle name="Normal 3 3 7 2 2 3 2 2 4" xfId="30121"/>
    <cellStyle name="Normal 3 3 7 2 2 3 2 3" xfId="7521"/>
    <cellStyle name="Normal 3 3 7 2 2 3 2 3 2" xfId="9517"/>
    <cellStyle name="Normal 3 3 7 2 2 3 2 3 2 2" xfId="21719"/>
    <cellStyle name="Normal 3 3 7 2 2 3 2 3 2 2 2" xfId="46016"/>
    <cellStyle name="Normal 3 3 7 2 2 3 2 3 2 3" xfId="33814"/>
    <cellStyle name="Normal 3 3 7 2 2 3 2 3 3" xfId="19723"/>
    <cellStyle name="Normal 3 3 7 2 2 3 2 3 3 2" xfId="44020"/>
    <cellStyle name="Normal 3 3 7 2 2 3 2 3 4" xfId="31818"/>
    <cellStyle name="Normal 3 3 7 2 2 3 2 4" xfId="9515"/>
    <cellStyle name="Normal 3 3 7 2 2 3 2 4 2" xfId="21717"/>
    <cellStyle name="Normal 3 3 7 2 2 3 2 4 2 2" xfId="46014"/>
    <cellStyle name="Normal 3 3 7 2 2 3 2 4 3" xfId="33812"/>
    <cellStyle name="Normal 3 3 7 2 2 3 2 5" xfId="15798"/>
    <cellStyle name="Normal 3 3 7 2 2 3 2 5 2" xfId="40095"/>
    <cellStyle name="Normal 3 3 7 2 2 3 2 6" xfId="27786"/>
    <cellStyle name="Normal 3 3 7 2 2 3 3" xfId="4015"/>
    <cellStyle name="Normal 3 3 7 2 2 3 3 2" xfId="9518"/>
    <cellStyle name="Normal 3 3 7 2 2 3 3 2 2" xfId="21720"/>
    <cellStyle name="Normal 3 3 7 2 2 3 3 2 2 2" xfId="46017"/>
    <cellStyle name="Normal 3 3 7 2 2 3 3 2 3" xfId="33815"/>
    <cellStyle name="Normal 3 3 7 2 2 3 3 3" xfId="16326"/>
    <cellStyle name="Normal 3 3 7 2 2 3 3 3 2" xfId="40623"/>
    <cellStyle name="Normal 3 3 7 2 2 3 3 4" xfId="28314"/>
    <cellStyle name="Normal 3 3 7 2 2 3 4" xfId="4655"/>
    <cellStyle name="Normal 3 3 7 2 2 3 4 2" xfId="9519"/>
    <cellStyle name="Normal 3 3 7 2 2 3 4 2 2" xfId="21721"/>
    <cellStyle name="Normal 3 3 7 2 2 3 4 2 2 2" xfId="46018"/>
    <cellStyle name="Normal 3 3 7 2 2 3 4 2 3" xfId="33816"/>
    <cellStyle name="Normal 3 3 7 2 2 3 4 3" xfId="16857"/>
    <cellStyle name="Normal 3 3 7 2 2 3 4 3 2" xfId="41154"/>
    <cellStyle name="Normal 3 3 7 2 2 3 4 4" xfId="28952"/>
    <cellStyle name="Normal 3 3 7 2 2 3 5" xfId="6352"/>
    <cellStyle name="Normal 3 3 7 2 2 3 5 2" xfId="9520"/>
    <cellStyle name="Normal 3 3 7 2 2 3 5 2 2" xfId="21722"/>
    <cellStyle name="Normal 3 3 7 2 2 3 5 2 2 2" xfId="46019"/>
    <cellStyle name="Normal 3 3 7 2 2 3 5 2 3" xfId="33817"/>
    <cellStyle name="Normal 3 3 7 2 2 3 5 3" xfId="18554"/>
    <cellStyle name="Normal 3 3 7 2 2 3 5 3 2" xfId="42851"/>
    <cellStyle name="Normal 3 3 7 2 2 3 5 4" xfId="30649"/>
    <cellStyle name="Normal 3 3 7 2 2 3 6" xfId="9514"/>
    <cellStyle name="Normal 3 3 7 2 2 3 6 2" xfId="21716"/>
    <cellStyle name="Normal 3 3 7 2 2 3 6 2 2" xfId="46013"/>
    <cellStyle name="Normal 3 3 7 2 2 3 6 3" xfId="33811"/>
    <cellStyle name="Normal 3 3 7 2 2 3 7" xfId="14629"/>
    <cellStyle name="Normal 3 3 7 2 2 3 7 2" xfId="38926"/>
    <cellStyle name="Normal 3 3 7 2 2 3 8" xfId="26617"/>
    <cellStyle name="Normal 3 3 7 2 2 3 9" xfId="51025"/>
    <cellStyle name="Normal 3 3 7 2 2 4" xfId="2845"/>
    <cellStyle name="Normal 3 3 7 2 2 4 2" xfId="5293"/>
    <cellStyle name="Normal 3 3 7 2 2 4 2 2" xfId="9522"/>
    <cellStyle name="Normal 3 3 7 2 2 4 2 2 2" xfId="21724"/>
    <cellStyle name="Normal 3 3 7 2 2 4 2 2 2 2" xfId="46021"/>
    <cellStyle name="Normal 3 3 7 2 2 4 2 2 3" xfId="33819"/>
    <cellStyle name="Normal 3 3 7 2 2 4 2 3" xfId="17495"/>
    <cellStyle name="Normal 3 3 7 2 2 4 2 3 2" xfId="41792"/>
    <cellStyle name="Normal 3 3 7 2 2 4 2 4" xfId="29590"/>
    <cellStyle name="Normal 3 3 7 2 2 4 3" xfId="6883"/>
    <cellStyle name="Normal 3 3 7 2 2 4 3 2" xfId="9523"/>
    <cellStyle name="Normal 3 3 7 2 2 4 3 2 2" xfId="21725"/>
    <cellStyle name="Normal 3 3 7 2 2 4 3 2 2 2" xfId="46022"/>
    <cellStyle name="Normal 3 3 7 2 2 4 3 2 3" xfId="33820"/>
    <cellStyle name="Normal 3 3 7 2 2 4 3 3" xfId="19085"/>
    <cellStyle name="Normal 3 3 7 2 2 4 3 3 2" xfId="43382"/>
    <cellStyle name="Normal 3 3 7 2 2 4 3 4" xfId="31180"/>
    <cellStyle name="Normal 3 3 7 2 2 4 4" xfId="9521"/>
    <cellStyle name="Normal 3 3 7 2 2 4 4 2" xfId="21723"/>
    <cellStyle name="Normal 3 3 7 2 2 4 4 2 2" xfId="46020"/>
    <cellStyle name="Normal 3 3 7 2 2 4 4 3" xfId="33818"/>
    <cellStyle name="Normal 3 3 7 2 2 4 5" xfId="15267"/>
    <cellStyle name="Normal 3 3 7 2 2 4 5 2" xfId="39564"/>
    <cellStyle name="Normal 3 3 7 2 2 4 6" xfId="27255"/>
    <cellStyle name="Normal 3 3 7 2 2 5" xfId="9502"/>
    <cellStyle name="Normal 3 3 7 2 2 5 2" xfId="21704"/>
    <cellStyle name="Normal 3 3 7 2 2 5 2 2" xfId="46001"/>
    <cellStyle name="Normal 3 3 7 2 2 5 3" xfId="33799"/>
    <cellStyle name="Normal 3 3 7 2 2 6" xfId="14095"/>
    <cellStyle name="Normal 3 3 7 2 2 6 2" xfId="26083"/>
    <cellStyle name="Normal 3 3 7 2 2 6 2 2" xfId="50380"/>
    <cellStyle name="Normal 3 3 7 2 2 6 3" xfId="38392"/>
    <cellStyle name="Normal 3 3 7 2 2 7" xfId="51549"/>
    <cellStyle name="Normal 3 3 7 2 2 8" xfId="52199"/>
    <cellStyle name="Normal 3 3 7 2 3" xfId="721"/>
    <cellStyle name="Normal 3 3 7 2 3 2" xfId="968"/>
    <cellStyle name="Normal 3 3 7 2 3 2 2" xfId="2461"/>
    <cellStyle name="Normal 3 3 7 2 3 2 2 10" xfId="52981"/>
    <cellStyle name="Normal 3 3 7 2 3 2 2 2" xfId="3627"/>
    <cellStyle name="Normal 3 3 7 2 3 2 2 2 2" xfId="5968"/>
    <cellStyle name="Normal 3 3 7 2 3 2 2 2 2 2" xfId="9528"/>
    <cellStyle name="Normal 3 3 7 2 3 2 2 2 2 2 2" xfId="21730"/>
    <cellStyle name="Normal 3 3 7 2 3 2 2 2 2 2 2 2" xfId="46027"/>
    <cellStyle name="Normal 3 3 7 2 3 2 2 2 2 2 3" xfId="33825"/>
    <cellStyle name="Normal 3 3 7 2 3 2 2 2 2 3" xfId="18170"/>
    <cellStyle name="Normal 3 3 7 2 3 2 2 2 2 3 2" xfId="42467"/>
    <cellStyle name="Normal 3 3 7 2 3 2 2 2 2 4" xfId="30265"/>
    <cellStyle name="Normal 3 3 7 2 3 2 2 2 3" xfId="7665"/>
    <cellStyle name="Normal 3 3 7 2 3 2 2 2 3 2" xfId="9529"/>
    <cellStyle name="Normal 3 3 7 2 3 2 2 2 3 2 2" xfId="21731"/>
    <cellStyle name="Normal 3 3 7 2 3 2 2 2 3 2 2 2" xfId="46028"/>
    <cellStyle name="Normal 3 3 7 2 3 2 2 2 3 2 3" xfId="33826"/>
    <cellStyle name="Normal 3 3 7 2 3 2 2 2 3 3" xfId="19867"/>
    <cellStyle name="Normal 3 3 7 2 3 2 2 2 3 3 2" xfId="44164"/>
    <cellStyle name="Normal 3 3 7 2 3 2 2 2 3 4" xfId="31962"/>
    <cellStyle name="Normal 3 3 7 2 3 2 2 2 4" xfId="9527"/>
    <cellStyle name="Normal 3 3 7 2 3 2 2 2 4 2" xfId="21729"/>
    <cellStyle name="Normal 3 3 7 2 3 2 2 2 4 2 2" xfId="46026"/>
    <cellStyle name="Normal 3 3 7 2 3 2 2 2 4 3" xfId="33824"/>
    <cellStyle name="Normal 3 3 7 2 3 2 2 2 5" xfId="15942"/>
    <cellStyle name="Normal 3 3 7 2 3 2 2 2 5 2" xfId="40239"/>
    <cellStyle name="Normal 3 3 7 2 3 2 2 2 6" xfId="27930"/>
    <cellStyle name="Normal 3 3 7 2 3 2 2 3" xfId="4159"/>
    <cellStyle name="Normal 3 3 7 2 3 2 2 3 2" xfId="9530"/>
    <cellStyle name="Normal 3 3 7 2 3 2 2 3 2 2" xfId="21732"/>
    <cellStyle name="Normal 3 3 7 2 3 2 2 3 2 2 2" xfId="46029"/>
    <cellStyle name="Normal 3 3 7 2 3 2 2 3 2 3" xfId="33827"/>
    <cellStyle name="Normal 3 3 7 2 3 2 2 3 3" xfId="16470"/>
    <cellStyle name="Normal 3 3 7 2 3 2 2 3 3 2" xfId="40767"/>
    <cellStyle name="Normal 3 3 7 2 3 2 2 3 4" xfId="28458"/>
    <cellStyle name="Normal 3 3 7 2 3 2 2 4" xfId="4799"/>
    <cellStyle name="Normal 3 3 7 2 3 2 2 4 2" xfId="9531"/>
    <cellStyle name="Normal 3 3 7 2 3 2 2 4 2 2" xfId="21733"/>
    <cellStyle name="Normal 3 3 7 2 3 2 2 4 2 2 2" xfId="46030"/>
    <cellStyle name="Normal 3 3 7 2 3 2 2 4 2 3" xfId="33828"/>
    <cellStyle name="Normal 3 3 7 2 3 2 2 4 3" xfId="17001"/>
    <cellStyle name="Normal 3 3 7 2 3 2 2 4 3 2" xfId="41298"/>
    <cellStyle name="Normal 3 3 7 2 3 2 2 4 4" xfId="29096"/>
    <cellStyle name="Normal 3 3 7 2 3 2 2 5" xfId="6496"/>
    <cellStyle name="Normal 3 3 7 2 3 2 2 5 2" xfId="9532"/>
    <cellStyle name="Normal 3 3 7 2 3 2 2 5 2 2" xfId="21734"/>
    <cellStyle name="Normal 3 3 7 2 3 2 2 5 2 2 2" xfId="46031"/>
    <cellStyle name="Normal 3 3 7 2 3 2 2 5 2 3" xfId="33829"/>
    <cellStyle name="Normal 3 3 7 2 3 2 2 5 3" xfId="18698"/>
    <cellStyle name="Normal 3 3 7 2 3 2 2 5 3 2" xfId="42995"/>
    <cellStyle name="Normal 3 3 7 2 3 2 2 5 4" xfId="30793"/>
    <cellStyle name="Normal 3 3 7 2 3 2 2 6" xfId="9526"/>
    <cellStyle name="Normal 3 3 7 2 3 2 2 6 2" xfId="21728"/>
    <cellStyle name="Normal 3 3 7 2 3 2 2 6 2 2" xfId="46025"/>
    <cellStyle name="Normal 3 3 7 2 3 2 2 6 3" xfId="33823"/>
    <cellStyle name="Normal 3 3 7 2 3 2 2 7" xfId="14773"/>
    <cellStyle name="Normal 3 3 7 2 3 2 2 7 2" xfId="39070"/>
    <cellStyle name="Normal 3 3 7 2 3 2 2 8" xfId="26761"/>
    <cellStyle name="Normal 3 3 7 2 3 2 2 9" xfId="51169"/>
    <cellStyle name="Normal 3 3 7 2 3 2 3" xfId="2989"/>
    <cellStyle name="Normal 3 3 7 2 3 2 3 2" xfId="5437"/>
    <cellStyle name="Normal 3 3 7 2 3 2 3 2 2" xfId="9534"/>
    <cellStyle name="Normal 3 3 7 2 3 2 3 2 2 2" xfId="21736"/>
    <cellStyle name="Normal 3 3 7 2 3 2 3 2 2 2 2" xfId="46033"/>
    <cellStyle name="Normal 3 3 7 2 3 2 3 2 2 3" xfId="33831"/>
    <cellStyle name="Normal 3 3 7 2 3 2 3 2 3" xfId="17639"/>
    <cellStyle name="Normal 3 3 7 2 3 2 3 2 3 2" xfId="41936"/>
    <cellStyle name="Normal 3 3 7 2 3 2 3 2 4" xfId="29734"/>
    <cellStyle name="Normal 3 3 7 2 3 2 3 3" xfId="7027"/>
    <cellStyle name="Normal 3 3 7 2 3 2 3 3 2" xfId="9535"/>
    <cellStyle name="Normal 3 3 7 2 3 2 3 3 2 2" xfId="21737"/>
    <cellStyle name="Normal 3 3 7 2 3 2 3 3 2 2 2" xfId="46034"/>
    <cellStyle name="Normal 3 3 7 2 3 2 3 3 2 3" xfId="33832"/>
    <cellStyle name="Normal 3 3 7 2 3 2 3 3 3" xfId="19229"/>
    <cellStyle name="Normal 3 3 7 2 3 2 3 3 3 2" xfId="43526"/>
    <cellStyle name="Normal 3 3 7 2 3 2 3 3 4" xfId="31324"/>
    <cellStyle name="Normal 3 3 7 2 3 2 3 4" xfId="9533"/>
    <cellStyle name="Normal 3 3 7 2 3 2 3 4 2" xfId="21735"/>
    <cellStyle name="Normal 3 3 7 2 3 2 3 4 2 2" xfId="46032"/>
    <cellStyle name="Normal 3 3 7 2 3 2 3 4 3" xfId="33830"/>
    <cellStyle name="Normal 3 3 7 2 3 2 3 5" xfId="15411"/>
    <cellStyle name="Normal 3 3 7 2 3 2 3 5 2" xfId="39708"/>
    <cellStyle name="Normal 3 3 7 2 3 2 3 6" xfId="27399"/>
    <cellStyle name="Normal 3 3 7 2 3 2 4" xfId="9525"/>
    <cellStyle name="Normal 3 3 7 2 3 2 4 2" xfId="21727"/>
    <cellStyle name="Normal 3 3 7 2 3 2 4 2 2" xfId="46024"/>
    <cellStyle name="Normal 3 3 7 2 3 2 4 3" xfId="33822"/>
    <cellStyle name="Normal 3 3 7 2 3 2 5" xfId="14239"/>
    <cellStyle name="Normal 3 3 7 2 3 2 5 2" xfId="26227"/>
    <cellStyle name="Normal 3 3 7 2 3 2 5 2 2" xfId="50524"/>
    <cellStyle name="Normal 3 3 7 2 3 2 5 3" xfId="38536"/>
    <cellStyle name="Normal 3 3 7 2 3 2 6" xfId="51501"/>
    <cellStyle name="Normal 3 3 7 2 3 2 7" xfId="52343"/>
    <cellStyle name="Normal 3 3 7 2 3 3" xfId="2221"/>
    <cellStyle name="Normal 3 3 7 2 3 3 10" xfId="52741"/>
    <cellStyle name="Normal 3 3 7 2 3 3 2" xfId="3387"/>
    <cellStyle name="Normal 3 3 7 2 3 3 2 2" xfId="5728"/>
    <cellStyle name="Normal 3 3 7 2 3 3 2 2 2" xfId="9538"/>
    <cellStyle name="Normal 3 3 7 2 3 3 2 2 2 2" xfId="21740"/>
    <cellStyle name="Normal 3 3 7 2 3 3 2 2 2 2 2" xfId="46037"/>
    <cellStyle name="Normal 3 3 7 2 3 3 2 2 2 3" xfId="33835"/>
    <cellStyle name="Normal 3 3 7 2 3 3 2 2 3" xfId="17930"/>
    <cellStyle name="Normal 3 3 7 2 3 3 2 2 3 2" xfId="42227"/>
    <cellStyle name="Normal 3 3 7 2 3 3 2 2 4" xfId="30025"/>
    <cellStyle name="Normal 3 3 7 2 3 3 2 3" xfId="7425"/>
    <cellStyle name="Normal 3 3 7 2 3 3 2 3 2" xfId="9539"/>
    <cellStyle name="Normal 3 3 7 2 3 3 2 3 2 2" xfId="21741"/>
    <cellStyle name="Normal 3 3 7 2 3 3 2 3 2 2 2" xfId="46038"/>
    <cellStyle name="Normal 3 3 7 2 3 3 2 3 2 3" xfId="33836"/>
    <cellStyle name="Normal 3 3 7 2 3 3 2 3 3" xfId="19627"/>
    <cellStyle name="Normal 3 3 7 2 3 3 2 3 3 2" xfId="43924"/>
    <cellStyle name="Normal 3 3 7 2 3 3 2 3 4" xfId="31722"/>
    <cellStyle name="Normal 3 3 7 2 3 3 2 4" xfId="9537"/>
    <cellStyle name="Normal 3 3 7 2 3 3 2 4 2" xfId="21739"/>
    <cellStyle name="Normal 3 3 7 2 3 3 2 4 2 2" xfId="46036"/>
    <cellStyle name="Normal 3 3 7 2 3 3 2 4 3" xfId="33834"/>
    <cellStyle name="Normal 3 3 7 2 3 3 2 5" xfId="15702"/>
    <cellStyle name="Normal 3 3 7 2 3 3 2 5 2" xfId="39999"/>
    <cellStyle name="Normal 3 3 7 2 3 3 2 6" xfId="27690"/>
    <cellStyle name="Normal 3 3 7 2 3 3 3" xfId="3919"/>
    <cellStyle name="Normal 3 3 7 2 3 3 3 2" xfId="9540"/>
    <cellStyle name="Normal 3 3 7 2 3 3 3 2 2" xfId="21742"/>
    <cellStyle name="Normal 3 3 7 2 3 3 3 2 2 2" xfId="46039"/>
    <cellStyle name="Normal 3 3 7 2 3 3 3 2 3" xfId="33837"/>
    <cellStyle name="Normal 3 3 7 2 3 3 3 3" xfId="16230"/>
    <cellStyle name="Normal 3 3 7 2 3 3 3 3 2" xfId="40527"/>
    <cellStyle name="Normal 3 3 7 2 3 3 3 4" xfId="28218"/>
    <cellStyle name="Normal 3 3 7 2 3 3 4" xfId="4559"/>
    <cellStyle name="Normal 3 3 7 2 3 3 4 2" xfId="9541"/>
    <cellStyle name="Normal 3 3 7 2 3 3 4 2 2" xfId="21743"/>
    <cellStyle name="Normal 3 3 7 2 3 3 4 2 2 2" xfId="46040"/>
    <cellStyle name="Normal 3 3 7 2 3 3 4 2 3" xfId="33838"/>
    <cellStyle name="Normal 3 3 7 2 3 3 4 3" xfId="16761"/>
    <cellStyle name="Normal 3 3 7 2 3 3 4 3 2" xfId="41058"/>
    <cellStyle name="Normal 3 3 7 2 3 3 4 4" xfId="28856"/>
    <cellStyle name="Normal 3 3 7 2 3 3 5" xfId="6256"/>
    <cellStyle name="Normal 3 3 7 2 3 3 5 2" xfId="9542"/>
    <cellStyle name="Normal 3 3 7 2 3 3 5 2 2" xfId="21744"/>
    <cellStyle name="Normal 3 3 7 2 3 3 5 2 2 2" xfId="46041"/>
    <cellStyle name="Normal 3 3 7 2 3 3 5 2 3" xfId="33839"/>
    <cellStyle name="Normal 3 3 7 2 3 3 5 3" xfId="18458"/>
    <cellStyle name="Normal 3 3 7 2 3 3 5 3 2" xfId="42755"/>
    <cellStyle name="Normal 3 3 7 2 3 3 5 4" xfId="30553"/>
    <cellStyle name="Normal 3 3 7 2 3 3 6" xfId="9536"/>
    <cellStyle name="Normal 3 3 7 2 3 3 6 2" xfId="21738"/>
    <cellStyle name="Normal 3 3 7 2 3 3 6 2 2" xfId="46035"/>
    <cellStyle name="Normal 3 3 7 2 3 3 6 3" xfId="33833"/>
    <cellStyle name="Normal 3 3 7 2 3 3 7" xfId="14533"/>
    <cellStyle name="Normal 3 3 7 2 3 3 7 2" xfId="38830"/>
    <cellStyle name="Normal 3 3 7 2 3 3 8" xfId="26521"/>
    <cellStyle name="Normal 3 3 7 2 3 3 9" xfId="50929"/>
    <cellStyle name="Normal 3 3 7 2 3 4" xfId="2749"/>
    <cellStyle name="Normal 3 3 7 2 3 4 2" xfId="5197"/>
    <cellStyle name="Normal 3 3 7 2 3 4 2 2" xfId="9544"/>
    <cellStyle name="Normal 3 3 7 2 3 4 2 2 2" xfId="21746"/>
    <cellStyle name="Normal 3 3 7 2 3 4 2 2 2 2" xfId="46043"/>
    <cellStyle name="Normal 3 3 7 2 3 4 2 2 3" xfId="33841"/>
    <cellStyle name="Normal 3 3 7 2 3 4 2 3" xfId="17399"/>
    <cellStyle name="Normal 3 3 7 2 3 4 2 3 2" xfId="41696"/>
    <cellStyle name="Normal 3 3 7 2 3 4 2 4" xfId="29494"/>
    <cellStyle name="Normal 3 3 7 2 3 4 3" xfId="6787"/>
    <cellStyle name="Normal 3 3 7 2 3 4 3 2" xfId="9545"/>
    <cellStyle name="Normal 3 3 7 2 3 4 3 2 2" xfId="21747"/>
    <cellStyle name="Normal 3 3 7 2 3 4 3 2 2 2" xfId="46044"/>
    <cellStyle name="Normal 3 3 7 2 3 4 3 2 3" xfId="33842"/>
    <cellStyle name="Normal 3 3 7 2 3 4 3 3" xfId="18989"/>
    <cellStyle name="Normal 3 3 7 2 3 4 3 3 2" xfId="43286"/>
    <cellStyle name="Normal 3 3 7 2 3 4 3 4" xfId="31084"/>
    <cellStyle name="Normal 3 3 7 2 3 4 4" xfId="9543"/>
    <cellStyle name="Normal 3 3 7 2 3 4 4 2" xfId="21745"/>
    <cellStyle name="Normal 3 3 7 2 3 4 4 2 2" xfId="46042"/>
    <cellStyle name="Normal 3 3 7 2 3 4 4 3" xfId="33840"/>
    <cellStyle name="Normal 3 3 7 2 3 4 5" xfId="15171"/>
    <cellStyle name="Normal 3 3 7 2 3 4 5 2" xfId="39468"/>
    <cellStyle name="Normal 3 3 7 2 3 4 6" xfId="27159"/>
    <cellStyle name="Normal 3 3 7 2 3 5" xfId="9524"/>
    <cellStyle name="Normal 3 3 7 2 3 5 2" xfId="21726"/>
    <cellStyle name="Normal 3 3 7 2 3 5 2 2" xfId="46023"/>
    <cellStyle name="Normal 3 3 7 2 3 5 3" xfId="33821"/>
    <cellStyle name="Normal 3 3 7 2 3 6" xfId="13999"/>
    <cellStyle name="Normal 3 3 7 2 3 6 2" xfId="25987"/>
    <cellStyle name="Normal 3 3 7 2 3 6 2 2" xfId="50284"/>
    <cellStyle name="Normal 3 3 7 2 3 6 3" xfId="38296"/>
    <cellStyle name="Normal 3 3 7 2 3 7" xfId="51482"/>
    <cellStyle name="Normal 3 3 7 2 3 8" xfId="52103"/>
    <cellStyle name="Normal 3 3 7 2 4" xfId="896"/>
    <cellStyle name="Normal 3 3 7 2 4 2" xfId="2389"/>
    <cellStyle name="Normal 3 3 7 2 4 2 10" xfId="52909"/>
    <cellStyle name="Normal 3 3 7 2 4 2 2" xfId="3555"/>
    <cellStyle name="Normal 3 3 7 2 4 2 2 2" xfId="5896"/>
    <cellStyle name="Normal 3 3 7 2 4 2 2 2 2" xfId="9549"/>
    <cellStyle name="Normal 3 3 7 2 4 2 2 2 2 2" xfId="21751"/>
    <cellStyle name="Normal 3 3 7 2 4 2 2 2 2 2 2" xfId="46048"/>
    <cellStyle name="Normal 3 3 7 2 4 2 2 2 2 3" xfId="33846"/>
    <cellStyle name="Normal 3 3 7 2 4 2 2 2 3" xfId="18098"/>
    <cellStyle name="Normal 3 3 7 2 4 2 2 2 3 2" xfId="42395"/>
    <cellStyle name="Normal 3 3 7 2 4 2 2 2 4" xfId="30193"/>
    <cellStyle name="Normal 3 3 7 2 4 2 2 3" xfId="7593"/>
    <cellStyle name="Normal 3 3 7 2 4 2 2 3 2" xfId="9550"/>
    <cellStyle name="Normal 3 3 7 2 4 2 2 3 2 2" xfId="21752"/>
    <cellStyle name="Normal 3 3 7 2 4 2 2 3 2 2 2" xfId="46049"/>
    <cellStyle name="Normal 3 3 7 2 4 2 2 3 2 3" xfId="33847"/>
    <cellStyle name="Normal 3 3 7 2 4 2 2 3 3" xfId="19795"/>
    <cellStyle name="Normal 3 3 7 2 4 2 2 3 3 2" xfId="44092"/>
    <cellStyle name="Normal 3 3 7 2 4 2 2 3 4" xfId="31890"/>
    <cellStyle name="Normal 3 3 7 2 4 2 2 4" xfId="9548"/>
    <cellStyle name="Normal 3 3 7 2 4 2 2 4 2" xfId="21750"/>
    <cellStyle name="Normal 3 3 7 2 4 2 2 4 2 2" xfId="46047"/>
    <cellStyle name="Normal 3 3 7 2 4 2 2 4 3" xfId="33845"/>
    <cellStyle name="Normal 3 3 7 2 4 2 2 5" xfId="15870"/>
    <cellStyle name="Normal 3 3 7 2 4 2 2 5 2" xfId="40167"/>
    <cellStyle name="Normal 3 3 7 2 4 2 2 6" xfId="27858"/>
    <cellStyle name="Normal 3 3 7 2 4 2 3" xfId="4087"/>
    <cellStyle name="Normal 3 3 7 2 4 2 3 2" xfId="9551"/>
    <cellStyle name="Normal 3 3 7 2 4 2 3 2 2" xfId="21753"/>
    <cellStyle name="Normal 3 3 7 2 4 2 3 2 2 2" xfId="46050"/>
    <cellStyle name="Normal 3 3 7 2 4 2 3 2 3" xfId="33848"/>
    <cellStyle name="Normal 3 3 7 2 4 2 3 3" xfId="16398"/>
    <cellStyle name="Normal 3 3 7 2 4 2 3 3 2" xfId="40695"/>
    <cellStyle name="Normal 3 3 7 2 4 2 3 4" xfId="28386"/>
    <cellStyle name="Normal 3 3 7 2 4 2 4" xfId="4727"/>
    <cellStyle name="Normal 3 3 7 2 4 2 4 2" xfId="9552"/>
    <cellStyle name="Normal 3 3 7 2 4 2 4 2 2" xfId="21754"/>
    <cellStyle name="Normal 3 3 7 2 4 2 4 2 2 2" xfId="46051"/>
    <cellStyle name="Normal 3 3 7 2 4 2 4 2 3" xfId="33849"/>
    <cellStyle name="Normal 3 3 7 2 4 2 4 3" xfId="16929"/>
    <cellStyle name="Normal 3 3 7 2 4 2 4 3 2" xfId="41226"/>
    <cellStyle name="Normal 3 3 7 2 4 2 4 4" xfId="29024"/>
    <cellStyle name="Normal 3 3 7 2 4 2 5" xfId="6424"/>
    <cellStyle name="Normal 3 3 7 2 4 2 5 2" xfId="9553"/>
    <cellStyle name="Normal 3 3 7 2 4 2 5 2 2" xfId="21755"/>
    <cellStyle name="Normal 3 3 7 2 4 2 5 2 2 2" xfId="46052"/>
    <cellStyle name="Normal 3 3 7 2 4 2 5 2 3" xfId="33850"/>
    <cellStyle name="Normal 3 3 7 2 4 2 5 3" xfId="18626"/>
    <cellStyle name="Normal 3 3 7 2 4 2 5 3 2" xfId="42923"/>
    <cellStyle name="Normal 3 3 7 2 4 2 5 4" xfId="30721"/>
    <cellStyle name="Normal 3 3 7 2 4 2 6" xfId="9547"/>
    <cellStyle name="Normal 3 3 7 2 4 2 6 2" xfId="21749"/>
    <cellStyle name="Normal 3 3 7 2 4 2 6 2 2" xfId="46046"/>
    <cellStyle name="Normal 3 3 7 2 4 2 6 3" xfId="33844"/>
    <cellStyle name="Normal 3 3 7 2 4 2 7" xfId="14701"/>
    <cellStyle name="Normal 3 3 7 2 4 2 7 2" xfId="38998"/>
    <cellStyle name="Normal 3 3 7 2 4 2 8" xfId="26689"/>
    <cellStyle name="Normal 3 3 7 2 4 2 9" xfId="51097"/>
    <cellStyle name="Normal 3 3 7 2 4 3" xfId="2917"/>
    <cellStyle name="Normal 3 3 7 2 4 3 2" xfId="5365"/>
    <cellStyle name="Normal 3 3 7 2 4 3 2 2" xfId="9555"/>
    <cellStyle name="Normal 3 3 7 2 4 3 2 2 2" xfId="21757"/>
    <cellStyle name="Normal 3 3 7 2 4 3 2 2 2 2" xfId="46054"/>
    <cellStyle name="Normal 3 3 7 2 4 3 2 2 3" xfId="33852"/>
    <cellStyle name="Normal 3 3 7 2 4 3 2 3" xfId="17567"/>
    <cellStyle name="Normal 3 3 7 2 4 3 2 3 2" xfId="41864"/>
    <cellStyle name="Normal 3 3 7 2 4 3 2 4" xfId="29662"/>
    <cellStyle name="Normal 3 3 7 2 4 3 3" xfId="6955"/>
    <cellStyle name="Normal 3 3 7 2 4 3 3 2" xfId="9556"/>
    <cellStyle name="Normal 3 3 7 2 4 3 3 2 2" xfId="21758"/>
    <cellStyle name="Normal 3 3 7 2 4 3 3 2 2 2" xfId="46055"/>
    <cellStyle name="Normal 3 3 7 2 4 3 3 2 3" xfId="33853"/>
    <cellStyle name="Normal 3 3 7 2 4 3 3 3" xfId="19157"/>
    <cellStyle name="Normal 3 3 7 2 4 3 3 3 2" xfId="43454"/>
    <cellStyle name="Normal 3 3 7 2 4 3 3 4" xfId="31252"/>
    <cellStyle name="Normal 3 3 7 2 4 3 4" xfId="9554"/>
    <cellStyle name="Normal 3 3 7 2 4 3 4 2" xfId="21756"/>
    <cellStyle name="Normal 3 3 7 2 4 3 4 2 2" xfId="46053"/>
    <cellStyle name="Normal 3 3 7 2 4 3 4 3" xfId="33851"/>
    <cellStyle name="Normal 3 3 7 2 4 3 5" xfId="15339"/>
    <cellStyle name="Normal 3 3 7 2 4 3 5 2" xfId="39636"/>
    <cellStyle name="Normal 3 3 7 2 4 3 6" xfId="27327"/>
    <cellStyle name="Normal 3 3 7 2 4 4" xfId="9546"/>
    <cellStyle name="Normal 3 3 7 2 4 4 2" xfId="21748"/>
    <cellStyle name="Normal 3 3 7 2 4 4 2 2" xfId="46045"/>
    <cellStyle name="Normal 3 3 7 2 4 4 3" xfId="33843"/>
    <cellStyle name="Normal 3 3 7 2 4 5" xfId="14167"/>
    <cellStyle name="Normal 3 3 7 2 4 5 2" xfId="26155"/>
    <cellStyle name="Normal 3 3 7 2 4 5 2 2" xfId="50452"/>
    <cellStyle name="Normal 3 3 7 2 4 5 3" xfId="38464"/>
    <cellStyle name="Normal 3 3 7 2 4 6" xfId="51633"/>
    <cellStyle name="Normal 3 3 7 2 4 7" xfId="52271"/>
    <cellStyle name="Normal 3 3 7 2 5" xfId="2125"/>
    <cellStyle name="Normal 3 3 7 2 5 10" xfId="52645"/>
    <cellStyle name="Normal 3 3 7 2 5 2" xfId="3291"/>
    <cellStyle name="Normal 3 3 7 2 5 2 2" xfId="5632"/>
    <cellStyle name="Normal 3 3 7 2 5 2 2 2" xfId="9559"/>
    <cellStyle name="Normal 3 3 7 2 5 2 2 2 2" xfId="21761"/>
    <cellStyle name="Normal 3 3 7 2 5 2 2 2 2 2" xfId="46058"/>
    <cellStyle name="Normal 3 3 7 2 5 2 2 2 3" xfId="33856"/>
    <cellStyle name="Normal 3 3 7 2 5 2 2 3" xfId="17834"/>
    <cellStyle name="Normal 3 3 7 2 5 2 2 3 2" xfId="42131"/>
    <cellStyle name="Normal 3 3 7 2 5 2 2 4" xfId="29929"/>
    <cellStyle name="Normal 3 3 7 2 5 2 3" xfId="7329"/>
    <cellStyle name="Normal 3 3 7 2 5 2 3 2" xfId="9560"/>
    <cellStyle name="Normal 3 3 7 2 5 2 3 2 2" xfId="21762"/>
    <cellStyle name="Normal 3 3 7 2 5 2 3 2 2 2" xfId="46059"/>
    <cellStyle name="Normal 3 3 7 2 5 2 3 2 3" xfId="33857"/>
    <cellStyle name="Normal 3 3 7 2 5 2 3 3" xfId="19531"/>
    <cellStyle name="Normal 3 3 7 2 5 2 3 3 2" xfId="43828"/>
    <cellStyle name="Normal 3 3 7 2 5 2 3 4" xfId="31626"/>
    <cellStyle name="Normal 3 3 7 2 5 2 4" xfId="9558"/>
    <cellStyle name="Normal 3 3 7 2 5 2 4 2" xfId="21760"/>
    <cellStyle name="Normal 3 3 7 2 5 2 4 2 2" xfId="46057"/>
    <cellStyle name="Normal 3 3 7 2 5 2 4 3" xfId="33855"/>
    <cellStyle name="Normal 3 3 7 2 5 2 5" xfId="15606"/>
    <cellStyle name="Normal 3 3 7 2 5 2 5 2" xfId="39903"/>
    <cellStyle name="Normal 3 3 7 2 5 2 6" xfId="27594"/>
    <cellStyle name="Normal 3 3 7 2 5 3" xfId="3823"/>
    <cellStyle name="Normal 3 3 7 2 5 3 2" xfId="9561"/>
    <cellStyle name="Normal 3 3 7 2 5 3 2 2" xfId="21763"/>
    <cellStyle name="Normal 3 3 7 2 5 3 2 2 2" xfId="46060"/>
    <cellStyle name="Normal 3 3 7 2 5 3 2 3" xfId="33858"/>
    <cellStyle name="Normal 3 3 7 2 5 3 3" xfId="16134"/>
    <cellStyle name="Normal 3 3 7 2 5 3 3 2" xfId="40431"/>
    <cellStyle name="Normal 3 3 7 2 5 3 4" xfId="28122"/>
    <cellStyle name="Normal 3 3 7 2 5 4" xfId="4463"/>
    <cellStyle name="Normal 3 3 7 2 5 4 2" xfId="9562"/>
    <cellStyle name="Normal 3 3 7 2 5 4 2 2" xfId="21764"/>
    <cellStyle name="Normal 3 3 7 2 5 4 2 2 2" xfId="46061"/>
    <cellStyle name="Normal 3 3 7 2 5 4 2 3" xfId="33859"/>
    <cellStyle name="Normal 3 3 7 2 5 4 3" xfId="16665"/>
    <cellStyle name="Normal 3 3 7 2 5 4 3 2" xfId="40962"/>
    <cellStyle name="Normal 3 3 7 2 5 4 4" xfId="28760"/>
    <cellStyle name="Normal 3 3 7 2 5 5" xfId="6160"/>
    <cellStyle name="Normal 3 3 7 2 5 5 2" xfId="9563"/>
    <cellStyle name="Normal 3 3 7 2 5 5 2 2" xfId="21765"/>
    <cellStyle name="Normal 3 3 7 2 5 5 2 2 2" xfId="46062"/>
    <cellStyle name="Normal 3 3 7 2 5 5 2 3" xfId="33860"/>
    <cellStyle name="Normal 3 3 7 2 5 5 3" xfId="18362"/>
    <cellStyle name="Normal 3 3 7 2 5 5 3 2" xfId="42659"/>
    <cellStyle name="Normal 3 3 7 2 5 5 4" xfId="30457"/>
    <cellStyle name="Normal 3 3 7 2 5 6" xfId="9557"/>
    <cellStyle name="Normal 3 3 7 2 5 6 2" xfId="21759"/>
    <cellStyle name="Normal 3 3 7 2 5 6 2 2" xfId="46056"/>
    <cellStyle name="Normal 3 3 7 2 5 6 3" xfId="33854"/>
    <cellStyle name="Normal 3 3 7 2 5 7" xfId="14437"/>
    <cellStyle name="Normal 3 3 7 2 5 7 2" xfId="38734"/>
    <cellStyle name="Normal 3 3 7 2 5 8" xfId="26425"/>
    <cellStyle name="Normal 3 3 7 2 5 9" xfId="50833"/>
    <cellStyle name="Normal 3 3 7 2 6" xfId="2653"/>
    <cellStyle name="Normal 3 3 7 2 6 2" xfId="5101"/>
    <cellStyle name="Normal 3 3 7 2 6 2 2" xfId="9565"/>
    <cellStyle name="Normal 3 3 7 2 6 2 2 2" xfId="21767"/>
    <cellStyle name="Normal 3 3 7 2 6 2 2 2 2" xfId="46064"/>
    <cellStyle name="Normal 3 3 7 2 6 2 2 3" xfId="33862"/>
    <cellStyle name="Normal 3 3 7 2 6 2 3" xfId="17303"/>
    <cellStyle name="Normal 3 3 7 2 6 2 3 2" xfId="41600"/>
    <cellStyle name="Normal 3 3 7 2 6 2 4" xfId="29398"/>
    <cellStyle name="Normal 3 3 7 2 6 3" xfId="6691"/>
    <cellStyle name="Normal 3 3 7 2 6 3 2" xfId="9566"/>
    <cellStyle name="Normal 3 3 7 2 6 3 2 2" xfId="21768"/>
    <cellStyle name="Normal 3 3 7 2 6 3 2 2 2" xfId="46065"/>
    <cellStyle name="Normal 3 3 7 2 6 3 2 3" xfId="33863"/>
    <cellStyle name="Normal 3 3 7 2 6 3 3" xfId="18893"/>
    <cellStyle name="Normal 3 3 7 2 6 3 3 2" xfId="43190"/>
    <cellStyle name="Normal 3 3 7 2 6 3 4" xfId="30988"/>
    <cellStyle name="Normal 3 3 7 2 6 4" xfId="9564"/>
    <cellStyle name="Normal 3 3 7 2 6 4 2" xfId="21766"/>
    <cellStyle name="Normal 3 3 7 2 6 4 2 2" xfId="46063"/>
    <cellStyle name="Normal 3 3 7 2 6 4 3" xfId="33861"/>
    <cellStyle name="Normal 3 3 7 2 6 5" xfId="15075"/>
    <cellStyle name="Normal 3 3 7 2 6 5 2" xfId="39372"/>
    <cellStyle name="Normal 3 3 7 2 6 6" xfId="27063"/>
    <cellStyle name="Normal 3 3 7 2 7" xfId="9501"/>
    <cellStyle name="Normal 3 3 7 2 7 2" xfId="21703"/>
    <cellStyle name="Normal 3 3 7 2 7 2 2" xfId="46000"/>
    <cellStyle name="Normal 3 3 7 2 7 3" xfId="33798"/>
    <cellStyle name="Normal 3 3 7 2 8" xfId="13903"/>
    <cellStyle name="Normal 3 3 7 2 8 2" xfId="25891"/>
    <cellStyle name="Normal 3 3 7 2 8 2 2" xfId="50188"/>
    <cellStyle name="Normal 3 3 7 2 8 3" xfId="38200"/>
    <cellStyle name="Normal 3 3 7 2 9" xfId="51521"/>
    <cellStyle name="Normal 3 3 7 3" xfId="771"/>
    <cellStyle name="Normal 3 3 7 3 2" xfId="1016"/>
    <cellStyle name="Normal 3 3 7 3 2 2" xfId="2509"/>
    <cellStyle name="Normal 3 3 7 3 2 2 10" xfId="53029"/>
    <cellStyle name="Normal 3 3 7 3 2 2 2" xfId="3675"/>
    <cellStyle name="Normal 3 3 7 3 2 2 2 2" xfId="6016"/>
    <cellStyle name="Normal 3 3 7 3 2 2 2 2 2" xfId="9571"/>
    <cellStyle name="Normal 3 3 7 3 2 2 2 2 2 2" xfId="21773"/>
    <cellStyle name="Normal 3 3 7 3 2 2 2 2 2 2 2" xfId="46070"/>
    <cellStyle name="Normal 3 3 7 3 2 2 2 2 2 3" xfId="33868"/>
    <cellStyle name="Normal 3 3 7 3 2 2 2 2 3" xfId="18218"/>
    <cellStyle name="Normal 3 3 7 3 2 2 2 2 3 2" xfId="42515"/>
    <cellStyle name="Normal 3 3 7 3 2 2 2 2 4" xfId="30313"/>
    <cellStyle name="Normal 3 3 7 3 2 2 2 3" xfId="7713"/>
    <cellStyle name="Normal 3 3 7 3 2 2 2 3 2" xfId="9572"/>
    <cellStyle name="Normal 3 3 7 3 2 2 2 3 2 2" xfId="21774"/>
    <cellStyle name="Normal 3 3 7 3 2 2 2 3 2 2 2" xfId="46071"/>
    <cellStyle name="Normal 3 3 7 3 2 2 2 3 2 3" xfId="33869"/>
    <cellStyle name="Normal 3 3 7 3 2 2 2 3 3" xfId="19915"/>
    <cellStyle name="Normal 3 3 7 3 2 2 2 3 3 2" xfId="44212"/>
    <cellStyle name="Normal 3 3 7 3 2 2 2 3 4" xfId="32010"/>
    <cellStyle name="Normal 3 3 7 3 2 2 2 4" xfId="9570"/>
    <cellStyle name="Normal 3 3 7 3 2 2 2 4 2" xfId="21772"/>
    <cellStyle name="Normal 3 3 7 3 2 2 2 4 2 2" xfId="46069"/>
    <cellStyle name="Normal 3 3 7 3 2 2 2 4 3" xfId="33867"/>
    <cellStyle name="Normal 3 3 7 3 2 2 2 5" xfId="15990"/>
    <cellStyle name="Normal 3 3 7 3 2 2 2 5 2" xfId="40287"/>
    <cellStyle name="Normal 3 3 7 3 2 2 2 6" xfId="27978"/>
    <cellStyle name="Normal 3 3 7 3 2 2 3" xfId="4207"/>
    <cellStyle name="Normal 3 3 7 3 2 2 3 2" xfId="9573"/>
    <cellStyle name="Normal 3 3 7 3 2 2 3 2 2" xfId="21775"/>
    <cellStyle name="Normal 3 3 7 3 2 2 3 2 2 2" xfId="46072"/>
    <cellStyle name="Normal 3 3 7 3 2 2 3 2 3" xfId="33870"/>
    <cellStyle name="Normal 3 3 7 3 2 2 3 3" xfId="16518"/>
    <cellStyle name="Normal 3 3 7 3 2 2 3 3 2" xfId="40815"/>
    <cellStyle name="Normal 3 3 7 3 2 2 3 4" xfId="28506"/>
    <cellStyle name="Normal 3 3 7 3 2 2 4" xfId="4847"/>
    <cellStyle name="Normal 3 3 7 3 2 2 4 2" xfId="9574"/>
    <cellStyle name="Normal 3 3 7 3 2 2 4 2 2" xfId="21776"/>
    <cellStyle name="Normal 3 3 7 3 2 2 4 2 2 2" xfId="46073"/>
    <cellStyle name="Normal 3 3 7 3 2 2 4 2 3" xfId="33871"/>
    <cellStyle name="Normal 3 3 7 3 2 2 4 3" xfId="17049"/>
    <cellStyle name="Normal 3 3 7 3 2 2 4 3 2" xfId="41346"/>
    <cellStyle name="Normal 3 3 7 3 2 2 4 4" xfId="29144"/>
    <cellStyle name="Normal 3 3 7 3 2 2 5" xfId="6544"/>
    <cellStyle name="Normal 3 3 7 3 2 2 5 2" xfId="9575"/>
    <cellStyle name="Normal 3 3 7 3 2 2 5 2 2" xfId="21777"/>
    <cellStyle name="Normal 3 3 7 3 2 2 5 2 2 2" xfId="46074"/>
    <cellStyle name="Normal 3 3 7 3 2 2 5 2 3" xfId="33872"/>
    <cellStyle name="Normal 3 3 7 3 2 2 5 3" xfId="18746"/>
    <cellStyle name="Normal 3 3 7 3 2 2 5 3 2" xfId="43043"/>
    <cellStyle name="Normal 3 3 7 3 2 2 5 4" xfId="30841"/>
    <cellStyle name="Normal 3 3 7 3 2 2 6" xfId="9569"/>
    <cellStyle name="Normal 3 3 7 3 2 2 6 2" xfId="21771"/>
    <cellStyle name="Normal 3 3 7 3 2 2 6 2 2" xfId="46068"/>
    <cellStyle name="Normal 3 3 7 3 2 2 6 3" xfId="33866"/>
    <cellStyle name="Normal 3 3 7 3 2 2 7" xfId="14821"/>
    <cellStyle name="Normal 3 3 7 3 2 2 7 2" xfId="39118"/>
    <cellStyle name="Normal 3 3 7 3 2 2 8" xfId="26809"/>
    <cellStyle name="Normal 3 3 7 3 2 2 9" xfId="51217"/>
    <cellStyle name="Normal 3 3 7 3 2 3" xfId="3037"/>
    <cellStyle name="Normal 3 3 7 3 2 3 2" xfId="5485"/>
    <cellStyle name="Normal 3 3 7 3 2 3 2 2" xfId="9577"/>
    <cellStyle name="Normal 3 3 7 3 2 3 2 2 2" xfId="21779"/>
    <cellStyle name="Normal 3 3 7 3 2 3 2 2 2 2" xfId="46076"/>
    <cellStyle name="Normal 3 3 7 3 2 3 2 2 3" xfId="33874"/>
    <cellStyle name="Normal 3 3 7 3 2 3 2 3" xfId="17687"/>
    <cellStyle name="Normal 3 3 7 3 2 3 2 3 2" xfId="41984"/>
    <cellStyle name="Normal 3 3 7 3 2 3 2 4" xfId="29782"/>
    <cellStyle name="Normal 3 3 7 3 2 3 3" xfId="7075"/>
    <cellStyle name="Normal 3 3 7 3 2 3 3 2" xfId="9578"/>
    <cellStyle name="Normal 3 3 7 3 2 3 3 2 2" xfId="21780"/>
    <cellStyle name="Normal 3 3 7 3 2 3 3 2 2 2" xfId="46077"/>
    <cellStyle name="Normal 3 3 7 3 2 3 3 2 3" xfId="33875"/>
    <cellStyle name="Normal 3 3 7 3 2 3 3 3" xfId="19277"/>
    <cellStyle name="Normal 3 3 7 3 2 3 3 3 2" xfId="43574"/>
    <cellStyle name="Normal 3 3 7 3 2 3 3 4" xfId="31372"/>
    <cellStyle name="Normal 3 3 7 3 2 3 4" xfId="9576"/>
    <cellStyle name="Normal 3 3 7 3 2 3 4 2" xfId="21778"/>
    <cellStyle name="Normal 3 3 7 3 2 3 4 2 2" xfId="46075"/>
    <cellStyle name="Normal 3 3 7 3 2 3 4 3" xfId="33873"/>
    <cellStyle name="Normal 3 3 7 3 2 3 5" xfId="15459"/>
    <cellStyle name="Normal 3 3 7 3 2 3 5 2" xfId="39756"/>
    <cellStyle name="Normal 3 3 7 3 2 3 6" xfId="27447"/>
    <cellStyle name="Normal 3 3 7 3 2 4" xfId="9568"/>
    <cellStyle name="Normal 3 3 7 3 2 4 2" xfId="21770"/>
    <cellStyle name="Normal 3 3 7 3 2 4 2 2" xfId="46067"/>
    <cellStyle name="Normal 3 3 7 3 2 4 3" xfId="33865"/>
    <cellStyle name="Normal 3 3 7 3 2 5" xfId="14287"/>
    <cellStyle name="Normal 3 3 7 3 2 5 2" xfId="26275"/>
    <cellStyle name="Normal 3 3 7 3 2 5 2 2" xfId="50572"/>
    <cellStyle name="Normal 3 3 7 3 2 5 3" xfId="38584"/>
    <cellStyle name="Normal 3 3 7 3 2 6" xfId="51721"/>
    <cellStyle name="Normal 3 3 7 3 2 7" xfId="52391"/>
    <cellStyle name="Normal 3 3 7 3 3" xfId="2269"/>
    <cellStyle name="Normal 3 3 7 3 3 10" xfId="52789"/>
    <cellStyle name="Normal 3 3 7 3 3 2" xfId="3435"/>
    <cellStyle name="Normal 3 3 7 3 3 2 2" xfId="5776"/>
    <cellStyle name="Normal 3 3 7 3 3 2 2 2" xfId="9581"/>
    <cellStyle name="Normal 3 3 7 3 3 2 2 2 2" xfId="21783"/>
    <cellStyle name="Normal 3 3 7 3 3 2 2 2 2 2" xfId="46080"/>
    <cellStyle name="Normal 3 3 7 3 3 2 2 2 3" xfId="33878"/>
    <cellStyle name="Normal 3 3 7 3 3 2 2 3" xfId="17978"/>
    <cellStyle name="Normal 3 3 7 3 3 2 2 3 2" xfId="42275"/>
    <cellStyle name="Normal 3 3 7 3 3 2 2 4" xfId="30073"/>
    <cellStyle name="Normal 3 3 7 3 3 2 3" xfId="7473"/>
    <cellStyle name="Normal 3 3 7 3 3 2 3 2" xfId="9582"/>
    <cellStyle name="Normal 3 3 7 3 3 2 3 2 2" xfId="21784"/>
    <cellStyle name="Normal 3 3 7 3 3 2 3 2 2 2" xfId="46081"/>
    <cellStyle name="Normal 3 3 7 3 3 2 3 2 3" xfId="33879"/>
    <cellStyle name="Normal 3 3 7 3 3 2 3 3" xfId="19675"/>
    <cellStyle name="Normal 3 3 7 3 3 2 3 3 2" xfId="43972"/>
    <cellStyle name="Normal 3 3 7 3 3 2 3 4" xfId="31770"/>
    <cellStyle name="Normal 3 3 7 3 3 2 4" xfId="9580"/>
    <cellStyle name="Normal 3 3 7 3 3 2 4 2" xfId="21782"/>
    <cellStyle name="Normal 3 3 7 3 3 2 4 2 2" xfId="46079"/>
    <cellStyle name="Normal 3 3 7 3 3 2 4 3" xfId="33877"/>
    <cellStyle name="Normal 3 3 7 3 3 2 5" xfId="15750"/>
    <cellStyle name="Normal 3 3 7 3 3 2 5 2" xfId="40047"/>
    <cellStyle name="Normal 3 3 7 3 3 2 6" xfId="27738"/>
    <cellStyle name="Normal 3 3 7 3 3 3" xfId="3967"/>
    <cellStyle name="Normal 3 3 7 3 3 3 2" xfId="9583"/>
    <cellStyle name="Normal 3 3 7 3 3 3 2 2" xfId="21785"/>
    <cellStyle name="Normal 3 3 7 3 3 3 2 2 2" xfId="46082"/>
    <cellStyle name="Normal 3 3 7 3 3 3 2 3" xfId="33880"/>
    <cellStyle name="Normal 3 3 7 3 3 3 3" xfId="16278"/>
    <cellStyle name="Normal 3 3 7 3 3 3 3 2" xfId="40575"/>
    <cellStyle name="Normal 3 3 7 3 3 3 4" xfId="28266"/>
    <cellStyle name="Normal 3 3 7 3 3 4" xfId="4607"/>
    <cellStyle name="Normal 3 3 7 3 3 4 2" xfId="9584"/>
    <cellStyle name="Normal 3 3 7 3 3 4 2 2" xfId="21786"/>
    <cellStyle name="Normal 3 3 7 3 3 4 2 2 2" xfId="46083"/>
    <cellStyle name="Normal 3 3 7 3 3 4 2 3" xfId="33881"/>
    <cellStyle name="Normal 3 3 7 3 3 4 3" xfId="16809"/>
    <cellStyle name="Normal 3 3 7 3 3 4 3 2" xfId="41106"/>
    <cellStyle name="Normal 3 3 7 3 3 4 4" xfId="28904"/>
    <cellStyle name="Normal 3 3 7 3 3 5" xfId="6304"/>
    <cellStyle name="Normal 3 3 7 3 3 5 2" xfId="9585"/>
    <cellStyle name="Normal 3 3 7 3 3 5 2 2" xfId="21787"/>
    <cellStyle name="Normal 3 3 7 3 3 5 2 2 2" xfId="46084"/>
    <cellStyle name="Normal 3 3 7 3 3 5 2 3" xfId="33882"/>
    <cellStyle name="Normal 3 3 7 3 3 5 3" xfId="18506"/>
    <cellStyle name="Normal 3 3 7 3 3 5 3 2" xfId="42803"/>
    <cellStyle name="Normal 3 3 7 3 3 5 4" xfId="30601"/>
    <cellStyle name="Normal 3 3 7 3 3 6" xfId="9579"/>
    <cellStyle name="Normal 3 3 7 3 3 6 2" xfId="21781"/>
    <cellStyle name="Normal 3 3 7 3 3 6 2 2" xfId="46078"/>
    <cellStyle name="Normal 3 3 7 3 3 6 3" xfId="33876"/>
    <cellStyle name="Normal 3 3 7 3 3 7" xfId="14581"/>
    <cellStyle name="Normal 3 3 7 3 3 7 2" xfId="38878"/>
    <cellStyle name="Normal 3 3 7 3 3 8" xfId="26569"/>
    <cellStyle name="Normal 3 3 7 3 3 9" xfId="50977"/>
    <cellStyle name="Normal 3 3 7 3 4" xfId="2797"/>
    <cellStyle name="Normal 3 3 7 3 4 2" xfId="5245"/>
    <cellStyle name="Normal 3 3 7 3 4 2 2" xfId="9587"/>
    <cellStyle name="Normal 3 3 7 3 4 2 2 2" xfId="21789"/>
    <cellStyle name="Normal 3 3 7 3 4 2 2 2 2" xfId="46086"/>
    <cellStyle name="Normal 3 3 7 3 4 2 2 3" xfId="33884"/>
    <cellStyle name="Normal 3 3 7 3 4 2 3" xfId="17447"/>
    <cellStyle name="Normal 3 3 7 3 4 2 3 2" xfId="41744"/>
    <cellStyle name="Normal 3 3 7 3 4 2 4" xfId="29542"/>
    <cellStyle name="Normal 3 3 7 3 4 3" xfId="6835"/>
    <cellStyle name="Normal 3 3 7 3 4 3 2" xfId="9588"/>
    <cellStyle name="Normal 3 3 7 3 4 3 2 2" xfId="21790"/>
    <cellStyle name="Normal 3 3 7 3 4 3 2 2 2" xfId="46087"/>
    <cellStyle name="Normal 3 3 7 3 4 3 2 3" xfId="33885"/>
    <cellStyle name="Normal 3 3 7 3 4 3 3" xfId="19037"/>
    <cellStyle name="Normal 3 3 7 3 4 3 3 2" xfId="43334"/>
    <cellStyle name="Normal 3 3 7 3 4 3 4" xfId="31132"/>
    <cellStyle name="Normal 3 3 7 3 4 4" xfId="9586"/>
    <cellStyle name="Normal 3 3 7 3 4 4 2" xfId="21788"/>
    <cellStyle name="Normal 3 3 7 3 4 4 2 2" xfId="46085"/>
    <cellStyle name="Normal 3 3 7 3 4 4 3" xfId="33883"/>
    <cellStyle name="Normal 3 3 7 3 4 5" xfId="15219"/>
    <cellStyle name="Normal 3 3 7 3 4 5 2" xfId="39516"/>
    <cellStyle name="Normal 3 3 7 3 4 6" xfId="27207"/>
    <cellStyle name="Normal 3 3 7 3 5" xfId="9567"/>
    <cellStyle name="Normal 3 3 7 3 5 2" xfId="21769"/>
    <cellStyle name="Normal 3 3 7 3 5 2 2" xfId="46066"/>
    <cellStyle name="Normal 3 3 7 3 5 3" xfId="33864"/>
    <cellStyle name="Normal 3 3 7 3 6" xfId="14047"/>
    <cellStyle name="Normal 3 3 7 3 6 2" xfId="26035"/>
    <cellStyle name="Normal 3 3 7 3 6 2 2" xfId="50332"/>
    <cellStyle name="Normal 3 3 7 3 6 3" xfId="38344"/>
    <cellStyle name="Normal 3 3 7 3 7" xfId="51516"/>
    <cellStyle name="Normal 3 3 7 3 8" xfId="52151"/>
    <cellStyle name="Normal 3 3 7 4" xfId="673"/>
    <cellStyle name="Normal 3 3 7 4 2" xfId="920"/>
    <cellStyle name="Normal 3 3 7 4 2 2" xfId="2413"/>
    <cellStyle name="Normal 3 3 7 4 2 2 10" xfId="52933"/>
    <cellStyle name="Normal 3 3 7 4 2 2 2" xfId="3579"/>
    <cellStyle name="Normal 3 3 7 4 2 2 2 2" xfId="5920"/>
    <cellStyle name="Normal 3 3 7 4 2 2 2 2 2" xfId="9593"/>
    <cellStyle name="Normal 3 3 7 4 2 2 2 2 2 2" xfId="21795"/>
    <cellStyle name="Normal 3 3 7 4 2 2 2 2 2 2 2" xfId="46092"/>
    <cellStyle name="Normal 3 3 7 4 2 2 2 2 2 3" xfId="33890"/>
    <cellStyle name="Normal 3 3 7 4 2 2 2 2 3" xfId="18122"/>
    <cellStyle name="Normal 3 3 7 4 2 2 2 2 3 2" xfId="42419"/>
    <cellStyle name="Normal 3 3 7 4 2 2 2 2 4" xfId="30217"/>
    <cellStyle name="Normal 3 3 7 4 2 2 2 3" xfId="7617"/>
    <cellStyle name="Normal 3 3 7 4 2 2 2 3 2" xfId="9594"/>
    <cellStyle name="Normal 3 3 7 4 2 2 2 3 2 2" xfId="21796"/>
    <cellStyle name="Normal 3 3 7 4 2 2 2 3 2 2 2" xfId="46093"/>
    <cellStyle name="Normal 3 3 7 4 2 2 2 3 2 3" xfId="33891"/>
    <cellStyle name="Normal 3 3 7 4 2 2 2 3 3" xfId="19819"/>
    <cellStyle name="Normal 3 3 7 4 2 2 2 3 3 2" xfId="44116"/>
    <cellStyle name="Normal 3 3 7 4 2 2 2 3 4" xfId="31914"/>
    <cellStyle name="Normal 3 3 7 4 2 2 2 4" xfId="9592"/>
    <cellStyle name="Normal 3 3 7 4 2 2 2 4 2" xfId="21794"/>
    <cellStyle name="Normal 3 3 7 4 2 2 2 4 2 2" xfId="46091"/>
    <cellStyle name="Normal 3 3 7 4 2 2 2 4 3" xfId="33889"/>
    <cellStyle name="Normal 3 3 7 4 2 2 2 5" xfId="15894"/>
    <cellStyle name="Normal 3 3 7 4 2 2 2 5 2" xfId="40191"/>
    <cellStyle name="Normal 3 3 7 4 2 2 2 6" xfId="27882"/>
    <cellStyle name="Normal 3 3 7 4 2 2 3" xfId="4111"/>
    <cellStyle name="Normal 3 3 7 4 2 2 3 2" xfId="9595"/>
    <cellStyle name="Normal 3 3 7 4 2 2 3 2 2" xfId="21797"/>
    <cellStyle name="Normal 3 3 7 4 2 2 3 2 2 2" xfId="46094"/>
    <cellStyle name="Normal 3 3 7 4 2 2 3 2 3" xfId="33892"/>
    <cellStyle name="Normal 3 3 7 4 2 2 3 3" xfId="16422"/>
    <cellStyle name="Normal 3 3 7 4 2 2 3 3 2" xfId="40719"/>
    <cellStyle name="Normal 3 3 7 4 2 2 3 4" xfId="28410"/>
    <cellStyle name="Normal 3 3 7 4 2 2 4" xfId="4751"/>
    <cellStyle name="Normal 3 3 7 4 2 2 4 2" xfId="9596"/>
    <cellStyle name="Normal 3 3 7 4 2 2 4 2 2" xfId="21798"/>
    <cellStyle name="Normal 3 3 7 4 2 2 4 2 2 2" xfId="46095"/>
    <cellStyle name="Normal 3 3 7 4 2 2 4 2 3" xfId="33893"/>
    <cellStyle name="Normal 3 3 7 4 2 2 4 3" xfId="16953"/>
    <cellStyle name="Normal 3 3 7 4 2 2 4 3 2" xfId="41250"/>
    <cellStyle name="Normal 3 3 7 4 2 2 4 4" xfId="29048"/>
    <cellStyle name="Normal 3 3 7 4 2 2 5" xfId="6448"/>
    <cellStyle name="Normal 3 3 7 4 2 2 5 2" xfId="9597"/>
    <cellStyle name="Normal 3 3 7 4 2 2 5 2 2" xfId="21799"/>
    <cellStyle name="Normal 3 3 7 4 2 2 5 2 2 2" xfId="46096"/>
    <cellStyle name="Normal 3 3 7 4 2 2 5 2 3" xfId="33894"/>
    <cellStyle name="Normal 3 3 7 4 2 2 5 3" xfId="18650"/>
    <cellStyle name="Normal 3 3 7 4 2 2 5 3 2" xfId="42947"/>
    <cellStyle name="Normal 3 3 7 4 2 2 5 4" xfId="30745"/>
    <cellStyle name="Normal 3 3 7 4 2 2 6" xfId="9591"/>
    <cellStyle name="Normal 3 3 7 4 2 2 6 2" xfId="21793"/>
    <cellStyle name="Normal 3 3 7 4 2 2 6 2 2" xfId="46090"/>
    <cellStyle name="Normal 3 3 7 4 2 2 6 3" xfId="33888"/>
    <cellStyle name="Normal 3 3 7 4 2 2 7" xfId="14725"/>
    <cellStyle name="Normal 3 3 7 4 2 2 7 2" xfId="39022"/>
    <cellStyle name="Normal 3 3 7 4 2 2 8" xfId="26713"/>
    <cellStyle name="Normal 3 3 7 4 2 2 9" xfId="51121"/>
    <cellStyle name="Normal 3 3 7 4 2 3" xfId="2941"/>
    <cellStyle name="Normal 3 3 7 4 2 3 2" xfId="5389"/>
    <cellStyle name="Normal 3 3 7 4 2 3 2 2" xfId="9599"/>
    <cellStyle name="Normal 3 3 7 4 2 3 2 2 2" xfId="21801"/>
    <cellStyle name="Normal 3 3 7 4 2 3 2 2 2 2" xfId="46098"/>
    <cellStyle name="Normal 3 3 7 4 2 3 2 2 3" xfId="33896"/>
    <cellStyle name="Normal 3 3 7 4 2 3 2 3" xfId="17591"/>
    <cellStyle name="Normal 3 3 7 4 2 3 2 3 2" xfId="41888"/>
    <cellStyle name="Normal 3 3 7 4 2 3 2 4" xfId="29686"/>
    <cellStyle name="Normal 3 3 7 4 2 3 3" xfId="6979"/>
    <cellStyle name="Normal 3 3 7 4 2 3 3 2" xfId="9600"/>
    <cellStyle name="Normal 3 3 7 4 2 3 3 2 2" xfId="21802"/>
    <cellStyle name="Normal 3 3 7 4 2 3 3 2 2 2" xfId="46099"/>
    <cellStyle name="Normal 3 3 7 4 2 3 3 2 3" xfId="33897"/>
    <cellStyle name="Normal 3 3 7 4 2 3 3 3" xfId="19181"/>
    <cellStyle name="Normal 3 3 7 4 2 3 3 3 2" xfId="43478"/>
    <cellStyle name="Normal 3 3 7 4 2 3 3 4" xfId="31276"/>
    <cellStyle name="Normal 3 3 7 4 2 3 4" xfId="9598"/>
    <cellStyle name="Normal 3 3 7 4 2 3 4 2" xfId="21800"/>
    <cellStyle name="Normal 3 3 7 4 2 3 4 2 2" xfId="46097"/>
    <cellStyle name="Normal 3 3 7 4 2 3 4 3" xfId="33895"/>
    <cellStyle name="Normal 3 3 7 4 2 3 5" xfId="15363"/>
    <cellStyle name="Normal 3 3 7 4 2 3 5 2" xfId="39660"/>
    <cellStyle name="Normal 3 3 7 4 2 3 6" xfId="27351"/>
    <cellStyle name="Normal 3 3 7 4 2 4" xfId="9590"/>
    <cellStyle name="Normal 3 3 7 4 2 4 2" xfId="21792"/>
    <cellStyle name="Normal 3 3 7 4 2 4 2 2" xfId="46089"/>
    <cellStyle name="Normal 3 3 7 4 2 4 3" xfId="33887"/>
    <cellStyle name="Normal 3 3 7 4 2 5" xfId="14191"/>
    <cellStyle name="Normal 3 3 7 4 2 5 2" xfId="26179"/>
    <cellStyle name="Normal 3 3 7 4 2 5 2 2" xfId="50476"/>
    <cellStyle name="Normal 3 3 7 4 2 5 3" xfId="38488"/>
    <cellStyle name="Normal 3 3 7 4 2 6" xfId="51900"/>
    <cellStyle name="Normal 3 3 7 4 2 7" xfId="52295"/>
    <cellStyle name="Normal 3 3 7 4 3" xfId="2173"/>
    <cellStyle name="Normal 3 3 7 4 3 10" xfId="52693"/>
    <cellStyle name="Normal 3 3 7 4 3 2" xfId="3339"/>
    <cellStyle name="Normal 3 3 7 4 3 2 2" xfId="5680"/>
    <cellStyle name="Normal 3 3 7 4 3 2 2 2" xfId="9603"/>
    <cellStyle name="Normal 3 3 7 4 3 2 2 2 2" xfId="21805"/>
    <cellStyle name="Normal 3 3 7 4 3 2 2 2 2 2" xfId="46102"/>
    <cellStyle name="Normal 3 3 7 4 3 2 2 2 3" xfId="33900"/>
    <cellStyle name="Normal 3 3 7 4 3 2 2 3" xfId="17882"/>
    <cellStyle name="Normal 3 3 7 4 3 2 2 3 2" xfId="42179"/>
    <cellStyle name="Normal 3 3 7 4 3 2 2 4" xfId="29977"/>
    <cellStyle name="Normal 3 3 7 4 3 2 3" xfId="7377"/>
    <cellStyle name="Normal 3 3 7 4 3 2 3 2" xfId="9604"/>
    <cellStyle name="Normal 3 3 7 4 3 2 3 2 2" xfId="21806"/>
    <cellStyle name="Normal 3 3 7 4 3 2 3 2 2 2" xfId="46103"/>
    <cellStyle name="Normal 3 3 7 4 3 2 3 2 3" xfId="33901"/>
    <cellStyle name="Normal 3 3 7 4 3 2 3 3" xfId="19579"/>
    <cellStyle name="Normal 3 3 7 4 3 2 3 3 2" xfId="43876"/>
    <cellStyle name="Normal 3 3 7 4 3 2 3 4" xfId="31674"/>
    <cellStyle name="Normal 3 3 7 4 3 2 4" xfId="9602"/>
    <cellStyle name="Normal 3 3 7 4 3 2 4 2" xfId="21804"/>
    <cellStyle name="Normal 3 3 7 4 3 2 4 2 2" xfId="46101"/>
    <cellStyle name="Normal 3 3 7 4 3 2 4 3" xfId="33899"/>
    <cellStyle name="Normal 3 3 7 4 3 2 5" xfId="15654"/>
    <cellStyle name="Normal 3 3 7 4 3 2 5 2" xfId="39951"/>
    <cellStyle name="Normal 3 3 7 4 3 2 6" xfId="27642"/>
    <cellStyle name="Normal 3 3 7 4 3 3" xfId="3871"/>
    <cellStyle name="Normal 3 3 7 4 3 3 2" xfId="9605"/>
    <cellStyle name="Normal 3 3 7 4 3 3 2 2" xfId="21807"/>
    <cellStyle name="Normal 3 3 7 4 3 3 2 2 2" xfId="46104"/>
    <cellStyle name="Normal 3 3 7 4 3 3 2 3" xfId="33902"/>
    <cellStyle name="Normal 3 3 7 4 3 3 3" xfId="16182"/>
    <cellStyle name="Normal 3 3 7 4 3 3 3 2" xfId="40479"/>
    <cellStyle name="Normal 3 3 7 4 3 3 4" xfId="28170"/>
    <cellStyle name="Normal 3 3 7 4 3 4" xfId="4511"/>
    <cellStyle name="Normal 3 3 7 4 3 4 2" xfId="9606"/>
    <cellStyle name="Normal 3 3 7 4 3 4 2 2" xfId="21808"/>
    <cellStyle name="Normal 3 3 7 4 3 4 2 2 2" xfId="46105"/>
    <cellStyle name="Normal 3 3 7 4 3 4 2 3" xfId="33903"/>
    <cellStyle name="Normal 3 3 7 4 3 4 3" xfId="16713"/>
    <cellStyle name="Normal 3 3 7 4 3 4 3 2" xfId="41010"/>
    <cellStyle name="Normal 3 3 7 4 3 4 4" xfId="28808"/>
    <cellStyle name="Normal 3 3 7 4 3 5" xfId="6208"/>
    <cellStyle name="Normal 3 3 7 4 3 5 2" xfId="9607"/>
    <cellStyle name="Normal 3 3 7 4 3 5 2 2" xfId="21809"/>
    <cellStyle name="Normal 3 3 7 4 3 5 2 2 2" xfId="46106"/>
    <cellStyle name="Normal 3 3 7 4 3 5 2 3" xfId="33904"/>
    <cellStyle name="Normal 3 3 7 4 3 5 3" xfId="18410"/>
    <cellStyle name="Normal 3 3 7 4 3 5 3 2" xfId="42707"/>
    <cellStyle name="Normal 3 3 7 4 3 5 4" xfId="30505"/>
    <cellStyle name="Normal 3 3 7 4 3 6" xfId="9601"/>
    <cellStyle name="Normal 3 3 7 4 3 6 2" xfId="21803"/>
    <cellStyle name="Normal 3 3 7 4 3 6 2 2" xfId="46100"/>
    <cellStyle name="Normal 3 3 7 4 3 6 3" xfId="33898"/>
    <cellStyle name="Normal 3 3 7 4 3 7" xfId="14485"/>
    <cellStyle name="Normal 3 3 7 4 3 7 2" xfId="38782"/>
    <cellStyle name="Normal 3 3 7 4 3 8" xfId="26473"/>
    <cellStyle name="Normal 3 3 7 4 3 9" xfId="50881"/>
    <cellStyle name="Normal 3 3 7 4 4" xfId="2701"/>
    <cellStyle name="Normal 3 3 7 4 4 2" xfId="5149"/>
    <cellStyle name="Normal 3 3 7 4 4 2 2" xfId="9609"/>
    <cellStyle name="Normal 3 3 7 4 4 2 2 2" xfId="21811"/>
    <cellStyle name="Normal 3 3 7 4 4 2 2 2 2" xfId="46108"/>
    <cellStyle name="Normal 3 3 7 4 4 2 2 3" xfId="33906"/>
    <cellStyle name="Normal 3 3 7 4 4 2 3" xfId="17351"/>
    <cellStyle name="Normal 3 3 7 4 4 2 3 2" xfId="41648"/>
    <cellStyle name="Normal 3 3 7 4 4 2 4" xfId="29446"/>
    <cellStyle name="Normal 3 3 7 4 4 3" xfId="6739"/>
    <cellStyle name="Normal 3 3 7 4 4 3 2" xfId="9610"/>
    <cellStyle name="Normal 3 3 7 4 4 3 2 2" xfId="21812"/>
    <cellStyle name="Normal 3 3 7 4 4 3 2 2 2" xfId="46109"/>
    <cellStyle name="Normal 3 3 7 4 4 3 2 3" xfId="33907"/>
    <cellStyle name="Normal 3 3 7 4 4 3 3" xfId="18941"/>
    <cellStyle name="Normal 3 3 7 4 4 3 3 2" xfId="43238"/>
    <cellStyle name="Normal 3 3 7 4 4 3 4" xfId="31036"/>
    <cellStyle name="Normal 3 3 7 4 4 4" xfId="9608"/>
    <cellStyle name="Normal 3 3 7 4 4 4 2" xfId="21810"/>
    <cellStyle name="Normal 3 3 7 4 4 4 2 2" xfId="46107"/>
    <cellStyle name="Normal 3 3 7 4 4 4 3" xfId="33905"/>
    <cellStyle name="Normal 3 3 7 4 4 5" xfId="15123"/>
    <cellStyle name="Normal 3 3 7 4 4 5 2" xfId="39420"/>
    <cellStyle name="Normal 3 3 7 4 4 6" xfId="27111"/>
    <cellStyle name="Normal 3 3 7 4 5" xfId="9589"/>
    <cellStyle name="Normal 3 3 7 4 5 2" xfId="21791"/>
    <cellStyle name="Normal 3 3 7 4 5 2 2" xfId="46088"/>
    <cellStyle name="Normal 3 3 7 4 5 3" xfId="33886"/>
    <cellStyle name="Normal 3 3 7 4 6" xfId="13951"/>
    <cellStyle name="Normal 3 3 7 4 6 2" xfId="25939"/>
    <cellStyle name="Normal 3 3 7 4 6 2 2" xfId="50236"/>
    <cellStyle name="Normal 3 3 7 4 6 3" xfId="38248"/>
    <cellStyle name="Normal 3 3 7 4 7" xfId="51662"/>
    <cellStyle name="Normal 3 3 7 4 8" xfId="52055"/>
    <cellStyle name="Normal 3 3 7 5" xfId="848"/>
    <cellStyle name="Normal 3 3 7 5 2" xfId="2341"/>
    <cellStyle name="Normal 3 3 7 5 2 10" xfId="52861"/>
    <cellStyle name="Normal 3 3 7 5 2 2" xfId="3507"/>
    <cellStyle name="Normal 3 3 7 5 2 2 2" xfId="5848"/>
    <cellStyle name="Normal 3 3 7 5 2 2 2 2" xfId="9614"/>
    <cellStyle name="Normal 3 3 7 5 2 2 2 2 2" xfId="21816"/>
    <cellStyle name="Normal 3 3 7 5 2 2 2 2 2 2" xfId="46113"/>
    <cellStyle name="Normal 3 3 7 5 2 2 2 2 3" xfId="33911"/>
    <cellStyle name="Normal 3 3 7 5 2 2 2 3" xfId="18050"/>
    <cellStyle name="Normal 3 3 7 5 2 2 2 3 2" xfId="42347"/>
    <cellStyle name="Normal 3 3 7 5 2 2 2 4" xfId="30145"/>
    <cellStyle name="Normal 3 3 7 5 2 2 3" xfId="7545"/>
    <cellStyle name="Normal 3 3 7 5 2 2 3 2" xfId="9615"/>
    <cellStyle name="Normal 3 3 7 5 2 2 3 2 2" xfId="21817"/>
    <cellStyle name="Normal 3 3 7 5 2 2 3 2 2 2" xfId="46114"/>
    <cellStyle name="Normal 3 3 7 5 2 2 3 2 3" xfId="33912"/>
    <cellStyle name="Normal 3 3 7 5 2 2 3 3" xfId="19747"/>
    <cellStyle name="Normal 3 3 7 5 2 2 3 3 2" xfId="44044"/>
    <cellStyle name="Normal 3 3 7 5 2 2 3 4" xfId="31842"/>
    <cellStyle name="Normal 3 3 7 5 2 2 4" xfId="9613"/>
    <cellStyle name="Normal 3 3 7 5 2 2 4 2" xfId="21815"/>
    <cellStyle name="Normal 3 3 7 5 2 2 4 2 2" xfId="46112"/>
    <cellStyle name="Normal 3 3 7 5 2 2 4 3" xfId="33910"/>
    <cellStyle name="Normal 3 3 7 5 2 2 5" xfId="15822"/>
    <cellStyle name="Normal 3 3 7 5 2 2 5 2" xfId="40119"/>
    <cellStyle name="Normal 3 3 7 5 2 2 6" xfId="27810"/>
    <cellStyle name="Normal 3 3 7 5 2 3" xfId="4039"/>
    <cellStyle name="Normal 3 3 7 5 2 3 2" xfId="9616"/>
    <cellStyle name="Normal 3 3 7 5 2 3 2 2" xfId="21818"/>
    <cellStyle name="Normal 3 3 7 5 2 3 2 2 2" xfId="46115"/>
    <cellStyle name="Normal 3 3 7 5 2 3 2 3" xfId="33913"/>
    <cellStyle name="Normal 3 3 7 5 2 3 3" xfId="16350"/>
    <cellStyle name="Normal 3 3 7 5 2 3 3 2" xfId="40647"/>
    <cellStyle name="Normal 3 3 7 5 2 3 4" xfId="28338"/>
    <cellStyle name="Normal 3 3 7 5 2 4" xfId="4679"/>
    <cellStyle name="Normal 3 3 7 5 2 4 2" xfId="9617"/>
    <cellStyle name="Normal 3 3 7 5 2 4 2 2" xfId="21819"/>
    <cellStyle name="Normal 3 3 7 5 2 4 2 2 2" xfId="46116"/>
    <cellStyle name="Normal 3 3 7 5 2 4 2 3" xfId="33914"/>
    <cellStyle name="Normal 3 3 7 5 2 4 3" xfId="16881"/>
    <cellStyle name="Normal 3 3 7 5 2 4 3 2" xfId="41178"/>
    <cellStyle name="Normal 3 3 7 5 2 4 4" xfId="28976"/>
    <cellStyle name="Normal 3 3 7 5 2 5" xfId="6376"/>
    <cellStyle name="Normal 3 3 7 5 2 5 2" xfId="9618"/>
    <cellStyle name="Normal 3 3 7 5 2 5 2 2" xfId="21820"/>
    <cellStyle name="Normal 3 3 7 5 2 5 2 2 2" xfId="46117"/>
    <cellStyle name="Normal 3 3 7 5 2 5 2 3" xfId="33915"/>
    <cellStyle name="Normal 3 3 7 5 2 5 3" xfId="18578"/>
    <cellStyle name="Normal 3 3 7 5 2 5 3 2" xfId="42875"/>
    <cellStyle name="Normal 3 3 7 5 2 5 4" xfId="30673"/>
    <cellStyle name="Normal 3 3 7 5 2 6" xfId="9612"/>
    <cellStyle name="Normal 3 3 7 5 2 6 2" xfId="21814"/>
    <cellStyle name="Normal 3 3 7 5 2 6 2 2" xfId="46111"/>
    <cellStyle name="Normal 3 3 7 5 2 6 3" xfId="33909"/>
    <cellStyle name="Normal 3 3 7 5 2 7" xfId="14653"/>
    <cellStyle name="Normal 3 3 7 5 2 7 2" xfId="38950"/>
    <cellStyle name="Normal 3 3 7 5 2 8" xfId="26641"/>
    <cellStyle name="Normal 3 3 7 5 2 9" xfId="51049"/>
    <cellStyle name="Normal 3 3 7 5 3" xfId="2869"/>
    <cellStyle name="Normal 3 3 7 5 3 2" xfId="5317"/>
    <cellStyle name="Normal 3 3 7 5 3 2 2" xfId="9620"/>
    <cellStyle name="Normal 3 3 7 5 3 2 2 2" xfId="21822"/>
    <cellStyle name="Normal 3 3 7 5 3 2 2 2 2" xfId="46119"/>
    <cellStyle name="Normal 3 3 7 5 3 2 2 3" xfId="33917"/>
    <cellStyle name="Normal 3 3 7 5 3 2 3" xfId="17519"/>
    <cellStyle name="Normal 3 3 7 5 3 2 3 2" xfId="41816"/>
    <cellStyle name="Normal 3 3 7 5 3 2 4" xfId="29614"/>
    <cellStyle name="Normal 3 3 7 5 3 3" xfId="6907"/>
    <cellStyle name="Normal 3 3 7 5 3 3 2" xfId="9621"/>
    <cellStyle name="Normal 3 3 7 5 3 3 2 2" xfId="21823"/>
    <cellStyle name="Normal 3 3 7 5 3 3 2 2 2" xfId="46120"/>
    <cellStyle name="Normal 3 3 7 5 3 3 2 3" xfId="33918"/>
    <cellStyle name="Normal 3 3 7 5 3 3 3" xfId="19109"/>
    <cellStyle name="Normal 3 3 7 5 3 3 3 2" xfId="43406"/>
    <cellStyle name="Normal 3 3 7 5 3 3 4" xfId="31204"/>
    <cellStyle name="Normal 3 3 7 5 3 4" xfId="9619"/>
    <cellStyle name="Normal 3 3 7 5 3 4 2" xfId="21821"/>
    <cellStyle name="Normal 3 3 7 5 3 4 2 2" xfId="46118"/>
    <cellStyle name="Normal 3 3 7 5 3 4 3" xfId="33916"/>
    <cellStyle name="Normal 3 3 7 5 3 5" xfId="15291"/>
    <cellStyle name="Normal 3 3 7 5 3 5 2" xfId="39588"/>
    <cellStyle name="Normal 3 3 7 5 3 6" xfId="27279"/>
    <cellStyle name="Normal 3 3 7 5 4" xfId="9611"/>
    <cellStyle name="Normal 3 3 7 5 4 2" xfId="21813"/>
    <cellStyle name="Normal 3 3 7 5 4 2 2" xfId="46110"/>
    <cellStyle name="Normal 3 3 7 5 4 3" xfId="33908"/>
    <cellStyle name="Normal 3 3 7 5 5" xfId="14119"/>
    <cellStyle name="Normal 3 3 7 5 5 2" xfId="26107"/>
    <cellStyle name="Normal 3 3 7 5 5 2 2" xfId="50404"/>
    <cellStyle name="Normal 3 3 7 5 5 3" xfId="38416"/>
    <cellStyle name="Normal 3 3 7 5 6" xfId="51616"/>
    <cellStyle name="Normal 3 3 7 5 7" xfId="52223"/>
    <cellStyle name="Normal 3 3 7 6" xfId="2077"/>
    <cellStyle name="Normal 3 3 7 6 10" xfId="52597"/>
    <cellStyle name="Normal 3 3 7 6 2" xfId="3243"/>
    <cellStyle name="Normal 3 3 7 6 2 2" xfId="5584"/>
    <cellStyle name="Normal 3 3 7 6 2 2 2" xfId="9624"/>
    <cellStyle name="Normal 3 3 7 6 2 2 2 2" xfId="21826"/>
    <cellStyle name="Normal 3 3 7 6 2 2 2 2 2" xfId="46123"/>
    <cellStyle name="Normal 3 3 7 6 2 2 2 3" xfId="33921"/>
    <cellStyle name="Normal 3 3 7 6 2 2 3" xfId="17786"/>
    <cellStyle name="Normal 3 3 7 6 2 2 3 2" xfId="42083"/>
    <cellStyle name="Normal 3 3 7 6 2 2 4" xfId="29881"/>
    <cellStyle name="Normal 3 3 7 6 2 3" xfId="7281"/>
    <cellStyle name="Normal 3 3 7 6 2 3 2" xfId="9625"/>
    <cellStyle name="Normal 3 3 7 6 2 3 2 2" xfId="21827"/>
    <cellStyle name="Normal 3 3 7 6 2 3 2 2 2" xfId="46124"/>
    <cellStyle name="Normal 3 3 7 6 2 3 2 3" xfId="33922"/>
    <cellStyle name="Normal 3 3 7 6 2 3 3" xfId="19483"/>
    <cellStyle name="Normal 3 3 7 6 2 3 3 2" xfId="43780"/>
    <cellStyle name="Normal 3 3 7 6 2 3 4" xfId="31578"/>
    <cellStyle name="Normal 3 3 7 6 2 4" xfId="9623"/>
    <cellStyle name="Normal 3 3 7 6 2 4 2" xfId="21825"/>
    <cellStyle name="Normal 3 3 7 6 2 4 2 2" xfId="46122"/>
    <cellStyle name="Normal 3 3 7 6 2 4 3" xfId="33920"/>
    <cellStyle name="Normal 3 3 7 6 2 5" xfId="15558"/>
    <cellStyle name="Normal 3 3 7 6 2 5 2" xfId="39855"/>
    <cellStyle name="Normal 3 3 7 6 2 6" xfId="27546"/>
    <cellStyle name="Normal 3 3 7 6 3" xfId="3775"/>
    <cellStyle name="Normal 3 3 7 6 3 2" xfId="9626"/>
    <cellStyle name="Normal 3 3 7 6 3 2 2" xfId="21828"/>
    <cellStyle name="Normal 3 3 7 6 3 2 2 2" xfId="46125"/>
    <cellStyle name="Normal 3 3 7 6 3 2 3" xfId="33923"/>
    <cellStyle name="Normal 3 3 7 6 3 3" xfId="16086"/>
    <cellStyle name="Normal 3 3 7 6 3 3 2" xfId="40383"/>
    <cellStyle name="Normal 3 3 7 6 3 4" xfId="28074"/>
    <cellStyle name="Normal 3 3 7 6 4" xfId="4415"/>
    <cellStyle name="Normal 3 3 7 6 4 2" xfId="9627"/>
    <cellStyle name="Normal 3 3 7 6 4 2 2" xfId="21829"/>
    <cellStyle name="Normal 3 3 7 6 4 2 2 2" xfId="46126"/>
    <cellStyle name="Normal 3 3 7 6 4 2 3" xfId="33924"/>
    <cellStyle name="Normal 3 3 7 6 4 3" xfId="16617"/>
    <cellStyle name="Normal 3 3 7 6 4 3 2" xfId="40914"/>
    <cellStyle name="Normal 3 3 7 6 4 4" xfId="28712"/>
    <cellStyle name="Normal 3 3 7 6 5" xfId="6112"/>
    <cellStyle name="Normal 3 3 7 6 5 2" xfId="9628"/>
    <cellStyle name="Normal 3 3 7 6 5 2 2" xfId="21830"/>
    <cellStyle name="Normal 3 3 7 6 5 2 2 2" xfId="46127"/>
    <cellStyle name="Normal 3 3 7 6 5 2 3" xfId="33925"/>
    <cellStyle name="Normal 3 3 7 6 5 3" xfId="18314"/>
    <cellStyle name="Normal 3 3 7 6 5 3 2" xfId="42611"/>
    <cellStyle name="Normal 3 3 7 6 5 4" xfId="30409"/>
    <cellStyle name="Normal 3 3 7 6 6" xfId="9622"/>
    <cellStyle name="Normal 3 3 7 6 6 2" xfId="21824"/>
    <cellStyle name="Normal 3 3 7 6 6 2 2" xfId="46121"/>
    <cellStyle name="Normal 3 3 7 6 6 3" xfId="33919"/>
    <cellStyle name="Normal 3 3 7 6 7" xfId="14389"/>
    <cellStyle name="Normal 3 3 7 6 7 2" xfId="38686"/>
    <cellStyle name="Normal 3 3 7 6 8" xfId="26377"/>
    <cellStyle name="Normal 3 3 7 6 9" xfId="50785"/>
    <cellStyle name="Normal 3 3 7 7" xfId="2605"/>
    <cellStyle name="Normal 3 3 7 7 2" xfId="5053"/>
    <cellStyle name="Normal 3 3 7 7 2 2" xfId="9630"/>
    <cellStyle name="Normal 3 3 7 7 2 2 2" xfId="21832"/>
    <cellStyle name="Normal 3 3 7 7 2 2 2 2" xfId="46129"/>
    <cellStyle name="Normal 3 3 7 7 2 2 3" xfId="33927"/>
    <cellStyle name="Normal 3 3 7 7 2 3" xfId="17255"/>
    <cellStyle name="Normal 3 3 7 7 2 3 2" xfId="41552"/>
    <cellStyle name="Normal 3 3 7 7 2 4" xfId="29350"/>
    <cellStyle name="Normal 3 3 7 7 3" xfId="6643"/>
    <cellStyle name="Normal 3 3 7 7 3 2" xfId="9631"/>
    <cellStyle name="Normal 3 3 7 7 3 2 2" xfId="21833"/>
    <cellStyle name="Normal 3 3 7 7 3 2 2 2" xfId="46130"/>
    <cellStyle name="Normal 3 3 7 7 3 2 3" xfId="33928"/>
    <cellStyle name="Normal 3 3 7 7 3 3" xfId="18845"/>
    <cellStyle name="Normal 3 3 7 7 3 3 2" xfId="43142"/>
    <cellStyle name="Normal 3 3 7 7 3 4" xfId="30940"/>
    <cellStyle name="Normal 3 3 7 7 4" xfId="9629"/>
    <cellStyle name="Normal 3 3 7 7 4 2" xfId="21831"/>
    <cellStyle name="Normal 3 3 7 7 4 2 2" xfId="46128"/>
    <cellStyle name="Normal 3 3 7 7 4 3" xfId="33926"/>
    <cellStyle name="Normal 3 3 7 7 5" xfId="15027"/>
    <cellStyle name="Normal 3 3 7 7 5 2" xfId="39324"/>
    <cellStyle name="Normal 3 3 7 7 6" xfId="27015"/>
    <cellStyle name="Normal 3 3 7 8" xfId="9500"/>
    <cellStyle name="Normal 3 3 7 8 2" xfId="21702"/>
    <cellStyle name="Normal 3 3 7 8 2 2" xfId="45999"/>
    <cellStyle name="Normal 3 3 7 8 3" xfId="33797"/>
    <cellStyle name="Normal 3 3 7 9" xfId="13855"/>
    <cellStyle name="Normal 3 3 7 9 2" xfId="25843"/>
    <cellStyle name="Normal 3 3 7 9 2 2" xfId="50140"/>
    <cellStyle name="Normal 3 3 7 9 3" xfId="38152"/>
    <cellStyle name="Normal 3 3 8" xfId="600"/>
    <cellStyle name="Normal 3 3 8 10" xfId="51983"/>
    <cellStyle name="Normal 3 3 8 2" xfId="795"/>
    <cellStyle name="Normal 3 3 8 2 2" xfId="1040"/>
    <cellStyle name="Normal 3 3 8 2 2 2" xfId="2533"/>
    <cellStyle name="Normal 3 3 8 2 2 2 10" xfId="53053"/>
    <cellStyle name="Normal 3 3 8 2 2 2 2" xfId="3699"/>
    <cellStyle name="Normal 3 3 8 2 2 2 2 2" xfId="6040"/>
    <cellStyle name="Normal 3 3 8 2 2 2 2 2 2" xfId="9637"/>
    <cellStyle name="Normal 3 3 8 2 2 2 2 2 2 2" xfId="21839"/>
    <cellStyle name="Normal 3 3 8 2 2 2 2 2 2 2 2" xfId="46136"/>
    <cellStyle name="Normal 3 3 8 2 2 2 2 2 2 3" xfId="33934"/>
    <cellStyle name="Normal 3 3 8 2 2 2 2 2 3" xfId="18242"/>
    <cellStyle name="Normal 3 3 8 2 2 2 2 2 3 2" xfId="42539"/>
    <cellStyle name="Normal 3 3 8 2 2 2 2 2 4" xfId="30337"/>
    <cellStyle name="Normal 3 3 8 2 2 2 2 3" xfId="7737"/>
    <cellStyle name="Normal 3 3 8 2 2 2 2 3 2" xfId="9638"/>
    <cellStyle name="Normal 3 3 8 2 2 2 2 3 2 2" xfId="21840"/>
    <cellStyle name="Normal 3 3 8 2 2 2 2 3 2 2 2" xfId="46137"/>
    <cellStyle name="Normal 3 3 8 2 2 2 2 3 2 3" xfId="33935"/>
    <cellStyle name="Normal 3 3 8 2 2 2 2 3 3" xfId="19939"/>
    <cellStyle name="Normal 3 3 8 2 2 2 2 3 3 2" xfId="44236"/>
    <cellStyle name="Normal 3 3 8 2 2 2 2 3 4" xfId="32034"/>
    <cellStyle name="Normal 3 3 8 2 2 2 2 4" xfId="9636"/>
    <cellStyle name="Normal 3 3 8 2 2 2 2 4 2" xfId="21838"/>
    <cellStyle name="Normal 3 3 8 2 2 2 2 4 2 2" xfId="46135"/>
    <cellStyle name="Normal 3 3 8 2 2 2 2 4 3" xfId="33933"/>
    <cellStyle name="Normal 3 3 8 2 2 2 2 5" xfId="16014"/>
    <cellStyle name="Normal 3 3 8 2 2 2 2 5 2" xfId="40311"/>
    <cellStyle name="Normal 3 3 8 2 2 2 2 6" xfId="28002"/>
    <cellStyle name="Normal 3 3 8 2 2 2 3" xfId="4231"/>
    <cellStyle name="Normal 3 3 8 2 2 2 3 2" xfId="9639"/>
    <cellStyle name="Normal 3 3 8 2 2 2 3 2 2" xfId="21841"/>
    <cellStyle name="Normal 3 3 8 2 2 2 3 2 2 2" xfId="46138"/>
    <cellStyle name="Normal 3 3 8 2 2 2 3 2 3" xfId="33936"/>
    <cellStyle name="Normal 3 3 8 2 2 2 3 3" xfId="16542"/>
    <cellStyle name="Normal 3 3 8 2 2 2 3 3 2" xfId="40839"/>
    <cellStyle name="Normal 3 3 8 2 2 2 3 4" xfId="28530"/>
    <cellStyle name="Normal 3 3 8 2 2 2 4" xfId="4871"/>
    <cellStyle name="Normal 3 3 8 2 2 2 4 2" xfId="9640"/>
    <cellStyle name="Normal 3 3 8 2 2 2 4 2 2" xfId="21842"/>
    <cellStyle name="Normal 3 3 8 2 2 2 4 2 2 2" xfId="46139"/>
    <cellStyle name="Normal 3 3 8 2 2 2 4 2 3" xfId="33937"/>
    <cellStyle name="Normal 3 3 8 2 2 2 4 3" xfId="17073"/>
    <cellStyle name="Normal 3 3 8 2 2 2 4 3 2" xfId="41370"/>
    <cellStyle name="Normal 3 3 8 2 2 2 4 4" xfId="29168"/>
    <cellStyle name="Normal 3 3 8 2 2 2 5" xfId="6568"/>
    <cellStyle name="Normal 3 3 8 2 2 2 5 2" xfId="9641"/>
    <cellStyle name="Normal 3 3 8 2 2 2 5 2 2" xfId="21843"/>
    <cellStyle name="Normal 3 3 8 2 2 2 5 2 2 2" xfId="46140"/>
    <cellStyle name="Normal 3 3 8 2 2 2 5 2 3" xfId="33938"/>
    <cellStyle name="Normal 3 3 8 2 2 2 5 3" xfId="18770"/>
    <cellStyle name="Normal 3 3 8 2 2 2 5 3 2" xfId="43067"/>
    <cellStyle name="Normal 3 3 8 2 2 2 5 4" xfId="30865"/>
    <cellStyle name="Normal 3 3 8 2 2 2 6" xfId="9635"/>
    <cellStyle name="Normal 3 3 8 2 2 2 6 2" xfId="21837"/>
    <cellStyle name="Normal 3 3 8 2 2 2 6 2 2" xfId="46134"/>
    <cellStyle name="Normal 3 3 8 2 2 2 6 3" xfId="33932"/>
    <cellStyle name="Normal 3 3 8 2 2 2 7" xfId="14845"/>
    <cellStyle name="Normal 3 3 8 2 2 2 7 2" xfId="39142"/>
    <cellStyle name="Normal 3 3 8 2 2 2 8" xfId="26833"/>
    <cellStyle name="Normal 3 3 8 2 2 2 9" xfId="51241"/>
    <cellStyle name="Normal 3 3 8 2 2 3" xfId="3061"/>
    <cellStyle name="Normal 3 3 8 2 2 3 2" xfId="5509"/>
    <cellStyle name="Normal 3 3 8 2 2 3 2 2" xfId="9643"/>
    <cellStyle name="Normal 3 3 8 2 2 3 2 2 2" xfId="21845"/>
    <cellStyle name="Normal 3 3 8 2 2 3 2 2 2 2" xfId="46142"/>
    <cellStyle name="Normal 3 3 8 2 2 3 2 2 3" xfId="33940"/>
    <cellStyle name="Normal 3 3 8 2 2 3 2 3" xfId="17711"/>
    <cellStyle name="Normal 3 3 8 2 2 3 2 3 2" xfId="42008"/>
    <cellStyle name="Normal 3 3 8 2 2 3 2 4" xfId="29806"/>
    <cellStyle name="Normal 3 3 8 2 2 3 3" xfId="7099"/>
    <cellStyle name="Normal 3 3 8 2 2 3 3 2" xfId="9644"/>
    <cellStyle name="Normal 3 3 8 2 2 3 3 2 2" xfId="21846"/>
    <cellStyle name="Normal 3 3 8 2 2 3 3 2 2 2" xfId="46143"/>
    <cellStyle name="Normal 3 3 8 2 2 3 3 2 3" xfId="33941"/>
    <cellStyle name="Normal 3 3 8 2 2 3 3 3" xfId="19301"/>
    <cellStyle name="Normal 3 3 8 2 2 3 3 3 2" xfId="43598"/>
    <cellStyle name="Normal 3 3 8 2 2 3 3 4" xfId="31396"/>
    <cellStyle name="Normal 3 3 8 2 2 3 4" xfId="9642"/>
    <cellStyle name="Normal 3 3 8 2 2 3 4 2" xfId="21844"/>
    <cellStyle name="Normal 3 3 8 2 2 3 4 2 2" xfId="46141"/>
    <cellStyle name="Normal 3 3 8 2 2 3 4 3" xfId="33939"/>
    <cellStyle name="Normal 3 3 8 2 2 3 5" xfId="15483"/>
    <cellStyle name="Normal 3 3 8 2 2 3 5 2" xfId="39780"/>
    <cellStyle name="Normal 3 3 8 2 2 3 6" xfId="27471"/>
    <cellStyle name="Normal 3 3 8 2 2 4" xfId="9634"/>
    <cellStyle name="Normal 3 3 8 2 2 4 2" xfId="21836"/>
    <cellStyle name="Normal 3 3 8 2 2 4 2 2" xfId="46133"/>
    <cellStyle name="Normal 3 3 8 2 2 4 3" xfId="33931"/>
    <cellStyle name="Normal 3 3 8 2 2 5" xfId="14311"/>
    <cellStyle name="Normal 3 3 8 2 2 5 2" xfId="26299"/>
    <cellStyle name="Normal 3 3 8 2 2 5 2 2" xfId="50596"/>
    <cellStyle name="Normal 3 3 8 2 2 5 3" xfId="38608"/>
    <cellStyle name="Normal 3 3 8 2 2 6" xfId="51434"/>
    <cellStyle name="Normal 3 3 8 2 2 7" xfId="52415"/>
    <cellStyle name="Normal 3 3 8 2 3" xfId="2293"/>
    <cellStyle name="Normal 3 3 8 2 3 10" xfId="52813"/>
    <cellStyle name="Normal 3 3 8 2 3 2" xfId="3459"/>
    <cellStyle name="Normal 3 3 8 2 3 2 2" xfId="5800"/>
    <cellStyle name="Normal 3 3 8 2 3 2 2 2" xfId="9647"/>
    <cellStyle name="Normal 3 3 8 2 3 2 2 2 2" xfId="21849"/>
    <cellStyle name="Normal 3 3 8 2 3 2 2 2 2 2" xfId="46146"/>
    <cellStyle name="Normal 3 3 8 2 3 2 2 2 3" xfId="33944"/>
    <cellStyle name="Normal 3 3 8 2 3 2 2 3" xfId="18002"/>
    <cellStyle name="Normal 3 3 8 2 3 2 2 3 2" xfId="42299"/>
    <cellStyle name="Normal 3 3 8 2 3 2 2 4" xfId="30097"/>
    <cellStyle name="Normal 3 3 8 2 3 2 3" xfId="7497"/>
    <cellStyle name="Normal 3 3 8 2 3 2 3 2" xfId="9648"/>
    <cellStyle name="Normal 3 3 8 2 3 2 3 2 2" xfId="21850"/>
    <cellStyle name="Normal 3 3 8 2 3 2 3 2 2 2" xfId="46147"/>
    <cellStyle name="Normal 3 3 8 2 3 2 3 2 3" xfId="33945"/>
    <cellStyle name="Normal 3 3 8 2 3 2 3 3" xfId="19699"/>
    <cellStyle name="Normal 3 3 8 2 3 2 3 3 2" xfId="43996"/>
    <cellStyle name="Normal 3 3 8 2 3 2 3 4" xfId="31794"/>
    <cellStyle name="Normal 3 3 8 2 3 2 4" xfId="9646"/>
    <cellStyle name="Normal 3 3 8 2 3 2 4 2" xfId="21848"/>
    <cellStyle name="Normal 3 3 8 2 3 2 4 2 2" xfId="46145"/>
    <cellStyle name="Normal 3 3 8 2 3 2 4 3" xfId="33943"/>
    <cellStyle name="Normal 3 3 8 2 3 2 5" xfId="15774"/>
    <cellStyle name="Normal 3 3 8 2 3 2 5 2" xfId="40071"/>
    <cellStyle name="Normal 3 3 8 2 3 2 6" xfId="27762"/>
    <cellStyle name="Normal 3 3 8 2 3 3" xfId="3991"/>
    <cellStyle name="Normal 3 3 8 2 3 3 2" xfId="9649"/>
    <cellStyle name="Normal 3 3 8 2 3 3 2 2" xfId="21851"/>
    <cellStyle name="Normal 3 3 8 2 3 3 2 2 2" xfId="46148"/>
    <cellStyle name="Normal 3 3 8 2 3 3 2 3" xfId="33946"/>
    <cellStyle name="Normal 3 3 8 2 3 3 3" xfId="16302"/>
    <cellStyle name="Normal 3 3 8 2 3 3 3 2" xfId="40599"/>
    <cellStyle name="Normal 3 3 8 2 3 3 4" xfId="28290"/>
    <cellStyle name="Normal 3 3 8 2 3 4" xfId="4631"/>
    <cellStyle name="Normal 3 3 8 2 3 4 2" xfId="9650"/>
    <cellStyle name="Normal 3 3 8 2 3 4 2 2" xfId="21852"/>
    <cellStyle name="Normal 3 3 8 2 3 4 2 2 2" xfId="46149"/>
    <cellStyle name="Normal 3 3 8 2 3 4 2 3" xfId="33947"/>
    <cellStyle name="Normal 3 3 8 2 3 4 3" xfId="16833"/>
    <cellStyle name="Normal 3 3 8 2 3 4 3 2" xfId="41130"/>
    <cellStyle name="Normal 3 3 8 2 3 4 4" xfId="28928"/>
    <cellStyle name="Normal 3 3 8 2 3 5" xfId="6328"/>
    <cellStyle name="Normal 3 3 8 2 3 5 2" xfId="9651"/>
    <cellStyle name="Normal 3 3 8 2 3 5 2 2" xfId="21853"/>
    <cellStyle name="Normal 3 3 8 2 3 5 2 2 2" xfId="46150"/>
    <cellStyle name="Normal 3 3 8 2 3 5 2 3" xfId="33948"/>
    <cellStyle name="Normal 3 3 8 2 3 5 3" xfId="18530"/>
    <cellStyle name="Normal 3 3 8 2 3 5 3 2" xfId="42827"/>
    <cellStyle name="Normal 3 3 8 2 3 5 4" xfId="30625"/>
    <cellStyle name="Normal 3 3 8 2 3 6" xfId="9645"/>
    <cellStyle name="Normal 3 3 8 2 3 6 2" xfId="21847"/>
    <cellStyle name="Normal 3 3 8 2 3 6 2 2" xfId="46144"/>
    <cellStyle name="Normal 3 3 8 2 3 6 3" xfId="33942"/>
    <cellStyle name="Normal 3 3 8 2 3 7" xfId="14605"/>
    <cellStyle name="Normal 3 3 8 2 3 7 2" xfId="38902"/>
    <cellStyle name="Normal 3 3 8 2 3 8" xfId="26593"/>
    <cellStyle name="Normal 3 3 8 2 3 9" xfId="51001"/>
    <cellStyle name="Normal 3 3 8 2 4" xfId="2821"/>
    <cellStyle name="Normal 3 3 8 2 4 2" xfId="5269"/>
    <cellStyle name="Normal 3 3 8 2 4 2 2" xfId="9653"/>
    <cellStyle name="Normal 3 3 8 2 4 2 2 2" xfId="21855"/>
    <cellStyle name="Normal 3 3 8 2 4 2 2 2 2" xfId="46152"/>
    <cellStyle name="Normal 3 3 8 2 4 2 2 3" xfId="33950"/>
    <cellStyle name="Normal 3 3 8 2 4 2 3" xfId="17471"/>
    <cellStyle name="Normal 3 3 8 2 4 2 3 2" xfId="41768"/>
    <cellStyle name="Normal 3 3 8 2 4 2 4" xfId="29566"/>
    <cellStyle name="Normal 3 3 8 2 4 3" xfId="6859"/>
    <cellStyle name="Normal 3 3 8 2 4 3 2" xfId="9654"/>
    <cellStyle name="Normal 3 3 8 2 4 3 2 2" xfId="21856"/>
    <cellStyle name="Normal 3 3 8 2 4 3 2 2 2" xfId="46153"/>
    <cellStyle name="Normal 3 3 8 2 4 3 2 3" xfId="33951"/>
    <cellStyle name="Normal 3 3 8 2 4 3 3" xfId="19061"/>
    <cellStyle name="Normal 3 3 8 2 4 3 3 2" xfId="43358"/>
    <cellStyle name="Normal 3 3 8 2 4 3 4" xfId="31156"/>
    <cellStyle name="Normal 3 3 8 2 4 4" xfId="9652"/>
    <cellStyle name="Normal 3 3 8 2 4 4 2" xfId="21854"/>
    <cellStyle name="Normal 3 3 8 2 4 4 2 2" xfId="46151"/>
    <cellStyle name="Normal 3 3 8 2 4 4 3" xfId="33949"/>
    <cellStyle name="Normal 3 3 8 2 4 5" xfId="15243"/>
    <cellStyle name="Normal 3 3 8 2 4 5 2" xfId="39540"/>
    <cellStyle name="Normal 3 3 8 2 4 6" xfId="27231"/>
    <cellStyle name="Normal 3 3 8 2 5" xfId="9633"/>
    <cellStyle name="Normal 3 3 8 2 5 2" xfId="21835"/>
    <cellStyle name="Normal 3 3 8 2 5 2 2" xfId="46132"/>
    <cellStyle name="Normal 3 3 8 2 5 3" xfId="33930"/>
    <cellStyle name="Normal 3 3 8 2 6" xfId="14071"/>
    <cellStyle name="Normal 3 3 8 2 6 2" xfId="26059"/>
    <cellStyle name="Normal 3 3 8 2 6 2 2" xfId="50356"/>
    <cellStyle name="Normal 3 3 8 2 6 3" xfId="38368"/>
    <cellStyle name="Normal 3 3 8 2 7" xfId="51428"/>
    <cellStyle name="Normal 3 3 8 2 8" xfId="52175"/>
    <cellStyle name="Normal 3 3 8 3" xfId="697"/>
    <cellStyle name="Normal 3 3 8 3 2" xfId="944"/>
    <cellStyle name="Normal 3 3 8 3 2 2" xfId="2437"/>
    <cellStyle name="Normal 3 3 8 3 2 2 10" xfId="52957"/>
    <cellStyle name="Normal 3 3 8 3 2 2 2" xfId="3603"/>
    <cellStyle name="Normal 3 3 8 3 2 2 2 2" xfId="5944"/>
    <cellStyle name="Normal 3 3 8 3 2 2 2 2 2" xfId="9659"/>
    <cellStyle name="Normal 3 3 8 3 2 2 2 2 2 2" xfId="21861"/>
    <cellStyle name="Normal 3 3 8 3 2 2 2 2 2 2 2" xfId="46158"/>
    <cellStyle name="Normal 3 3 8 3 2 2 2 2 2 3" xfId="33956"/>
    <cellStyle name="Normal 3 3 8 3 2 2 2 2 3" xfId="18146"/>
    <cellStyle name="Normal 3 3 8 3 2 2 2 2 3 2" xfId="42443"/>
    <cellStyle name="Normal 3 3 8 3 2 2 2 2 4" xfId="30241"/>
    <cellStyle name="Normal 3 3 8 3 2 2 2 3" xfId="7641"/>
    <cellStyle name="Normal 3 3 8 3 2 2 2 3 2" xfId="9660"/>
    <cellStyle name="Normal 3 3 8 3 2 2 2 3 2 2" xfId="21862"/>
    <cellStyle name="Normal 3 3 8 3 2 2 2 3 2 2 2" xfId="46159"/>
    <cellStyle name="Normal 3 3 8 3 2 2 2 3 2 3" xfId="33957"/>
    <cellStyle name="Normal 3 3 8 3 2 2 2 3 3" xfId="19843"/>
    <cellStyle name="Normal 3 3 8 3 2 2 2 3 3 2" xfId="44140"/>
    <cellStyle name="Normal 3 3 8 3 2 2 2 3 4" xfId="31938"/>
    <cellStyle name="Normal 3 3 8 3 2 2 2 4" xfId="9658"/>
    <cellStyle name="Normal 3 3 8 3 2 2 2 4 2" xfId="21860"/>
    <cellStyle name="Normal 3 3 8 3 2 2 2 4 2 2" xfId="46157"/>
    <cellStyle name="Normal 3 3 8 3 2 2 2 4 3" xfId="33955"/>
    <cellStyle name="Normal 3 3 8 3 2 2 2 5" xfId="15918"/>
    <cellStyle name="Normal 3 3 8 3 2 2 2 5 2" xfId="40215"/>
    <cellStyle name="Normal 3 3 8 3 2 2 2 6" xfId="27906"/>
    <cellStyle name="Normal 3 3 8 3 2 2 3" xfId="4135"/>
    <cellStyle name="Normal 3 3 8 3 2 2 3 2" xfId="9661"/>
    <cellStyle name="Normal 3 3 8 3 2 2 3 2 2" xfId="21863"/>
    <cellStyle name="Normal 3 3 8 3 2 2 3 2 2 2" xfId="46160"/>
    <cellStyle name="Normal 3 3 8 3 2 2 3 2 3" xfId="33958"/>
    <cellStyle name="Normal 3 3 8 3 2 2 3 3" xfId="16446"/>
    <cellStyle name="Normal 3 3 8 3 2 2 3 3 2" xfId="40743"/>
    <cellStyle name="Normal 3 3 8 3 2 2 3 4" xfId="28434"/>
    <cellStyle name="Normal 3 3 8 3 2 2 4" xfId="4775"/>
    <cellStyle name="Normal 3 3 8 3 2 2 4 2" xfId="9662"/>
    <cellStyle name="Normal 3 3 8 3 2 2 4 2 2" xfId="21864"/>
    <cellStyle name="Normal 3 3 8 3 2 2 4 2 2 2" xfId="46161"/>
    <cellStyle name="Normal 3 3 8 3 2 2 4 2 3" xfId="33959"/>
    <cellStyle name="Normal 3 3 8 3 2 2 4 3" xfId="16977"/>
    <cellStyle name="Normal 3 3 8 3 2 2 4 3 2" xfId="41274"/>
    <cellStyle name="Normal 3 3 8 3 2 2 4 4" xfId="29072"/>
    <cellStyle name="Normal 3 3 8 3 2 2 5" xfId="6472"/>
    <cellStyle name="Normal 3 3 8 3 2 2 5 2" xfId="9663"/>
    <cellStyle name="Normal 3 3 8 3 2 2 5 2 2" xfId="21865"/>
    <cellStyle name="Normal 3 3 8 3 2 2 5 2 2 2" xfId="46162"/>
    <cellStyle name="Normal 3 3 8 3 2 2 5 2 3" xfId="33960"/>
    <cellStyle name="Normal 3 3 8 3 2 2 5 3" xfId="18674"/>
    <cellStyle name="Normal 3 3 8 3 2 2 5 3 2" xfId="42971"/>
    <cellStyle name="Normal 3 3 8 3 2 2 5 4" xfId="30769"/>
    <cellStyle name="Normal 3 3 8 3 2 2 6" xfId="9657"/>
    <cellStyle name="Normal 3 3 8 3 2 2 6 2" xfId="21859"/>
    <cellStyle name="Normal 3 3 8 3 2 2 6 2 2" xfId="46156"/>
    <cellStyle name="Normal 3 3 8 3 2 2 6 3" xfId="33954"/>
    <cellStyle name="Normal 3 3 8 3 2 2 7" xfId="14749"/>
    <cellStyle name="Normal 3 3 8 3 2 2 7 2" xfId="39046"/>
    <cellStyle name="Normal 3 3 8 3 2 2 8" xfId="26737"/>
    <cellStyle name="Normal 3 3 8 3 2 2 9" xfId="51145"/>
    <cellStyle name="Normal 3 3 8 3 2 3" xfId="2965"/>
    <cellStyle name="Normal 3 3 8 3 2 3 2" xfId="5413"/>
    <cellStyle name="Normal 3 3 8 3 2 3 2 2" xfId="9665"/>
    <cellStyle name="Normal 3 3 8 3 2 3 2 2 2" xfId="21867"/>
    <cellStyle name="Normal 3 3 8 3 2 3 2 2 2 2" xfId="46164"/>
    <cellStyle name="Normal 3 3 8 3 2 3 2 2 3" xfId="33962"/>
    <cellStyle name="Normal 3 3 8 3 2 3 2 3" xfId="17615"/>
    <cellStyle name="Normal 3 3 8 3 2 3 2 3 2" xfId="41912"/>
    <cellStyle name="Normal 3 3 8 3 2 3 2 4" xfId="29710"/>
    <cellStyle name="Normal 3 3 8 3 2 3 3" xfId="7003"/>
    <cellStyle name="Normal 3 3 8 3 2 3 3 2" xfId="9666"/>
    <cellStyle name="Normal 3 3 8 3 2 3 3 2 2" xfId="21868"/>
    <cellStyle name="Normal 3 3 8 3 2 3 3 2 2 2" xfId="46165"/>
    <cellStyle name="Normal 3 3 8 3 2 3 3 2 3" xfId="33963"/>
    <cellStyle name="Normal 3 3 8 3 2 3 3 3" xfId="19205"/>
    <cellStyle name="Normal 3 3 8 3 2 3 3 3 2" xfId="43502"/>
    <cellStyle name="Normal 3 3 8 3 2 3 3 4" xfId="31300"/>
    <cellStyle name="Normal 3 3 8 3 2 3 4" xfId="9664"/>
    <cellStyle name="Normal 3 3 8 3 2 3 4 2" xfId="21866"/>
    <cellStyle name="Normal 3 3 8 3 2 3 4 2 2" xfId="46163"/>
    <cellStyle name="Normal 3 3 8 3 2 3 4 3" xfId="33961"/>
    <cellStyle name="Normal 3 3 8 3 2 3 5" xfId="15387"/>
    <cellStyle name="Normal 3 3 8 3 2 3 5 2" xfId="39684"/>
    <cellStyle name="Normal 3 3 8 3 2 3 6" xfId="27375"/>
    <cellStyle name="Normal 3 3 8 3 2 4" xfId="9656"/>
    <cellStyle name="Normal 3 3 8 3 2 4 2" xfId="21858"/>
    <cellStyle name="Normal 3 3 8 3 2 4 2 2" xfId="46155"/>
    <cellStyle name="Normal 3 3 8 3 2 4 3" xfId="33953"/>
    <cellStyle name="Normal 3 3 8 3 2 5" xfId="14215"/>
    <cellStyle name="Normal 3 3 8 3 2 5 2" xfId="26203"/>
    <cellStyle name="Normal 3 3 8 3 2 5 2 2" xfId="50500"/>
    <cellStyle name="Normal 3 3 8 3 2 5 3" xfId="38512"/>
    <cellStyle name="Normal 3 3 8 3 2 6" xfId="51506"/>
    <cellStyle name="Normal 3 3 8 3 2 7" xfId="52319"/>
    <cellStyle name="Normal 3 3 8 3 3" xfId="2197"/>
    <cellStyle name="Normal 3 3 8 3 3 10" xfId="52717"/>
    <cellStyle name="Normal 3 3 8 3 3 2" xfId="3363"/>
    <cellStyle name="Normal 3 3 8 3 3 2 2" xfId="5704"/>
    <cellStyle name="Normal 3 3 8 3 3 2 2 2" xfId="9669"/>
    <cellStyle name="Normal 3 3 8 3 3 2 2 2 2" xfId="21871"/>
    <cellStyle name="Normal 3 3 8 3 3 2 2 2 2 2" xfId="46168"/>
    <cellStyle name="Normal 3 3 8 3 3 2 2 2 3" xfId="33966"/>
    <cellStyle name="Normal 3 3 8 3 3 2 2 3" xfId="17906"/>
    <cellStyle name="Normal 3 3 8 3 3 2 2 3 2" xfId="42203"/>
    <cellStyle name="Normal 3 3 8 3 3 2 2 4" xfId="30001"/>
    <cellStyle name="Normal 3 3 8 3 3 2 3" xfId="7401"/>
    <cellStyle name="Normal 3 3 8 3 3 2 3 2" xfId="9670"/>
    <cellStyle name="Normal 3 3 8 3 3 2 3 2 2" xfId="21872"/>
    <cellStyle name="Normal 3 3 8 3 3 2 3 2 2 2" xfId="46169"/>
    <cellStyle name="Normal 3 3 8 3 3 2 3 2 3" xfId="33967"/>
    <cellStyle name="Normal 3 3 8 3 3 2 3 3" xfId="19603"/>
    <cellStyle name="Normal 3 3 8 3 3 2 3 3 2" xfId="43900"/>
    <cellStyle name="Normal 3 3 8 3 3 2 3 4" xfId="31698"/>
    <cellStyle name="Normal 3 3 8 3 3 2 4" xfId="9668"/>
    <cellStyle name="Normal 3 3 8 3 3 2 4 2" xfId="21870"/>
    <cellStyle name="Normal 3 3 8 3 3 2 4 2 2" xfId="46167"/>
    <cellStyle name="Normal 3 3 8 3 3 2 4 3" xfId="33965"/>
    <cellStyle name="Normal 3 3 8 3 3 2 5" xfId="15678"/>
    <cellStyle name="Normal 3 3 8 3 3 2 5 2" xfId="39975"/>
    <cellStyle name="Normal 3 3 8 3 3 2 6" xfId="27666"/>
    <cellStyle name="Normal 3 3 8 3 3 3" xfId="3895"/>
    <cellStyle name="Normal 3 3 8 3 3 3 2" xfId="9671"/>
    <cellStyle name="Normal 3 3 8 3 3 3 2 2" xfId="21873"/>
    <cellStyle name="Normal 3 3 8 3 3 3 2 2 2" xfId="46170"/>
    <cellStyle name="Normal 3 3 8 3 3 3 2 3" xfId="33968"/>
    <cellStyle name="Normal 3 3 8 3 3 3 3" xfId="16206"/>
    <cellStyle name="Normal 3 3 8 3 3 3 3 2" xfId="40503"/>
    <cellStyle name="Normal 3 3 8 3 3 3 4" xfId="28194"/>
    <cellStyle name="Normal 3 3 8 3 3 4" xfId="4535"/>
    <cellStyle name="Normal 3 3 8 3 3 4 2" xfId="9672"/>
    <cellStyle name="Normal 3 3 8 3 3 4 2 2" xfId="21874"/>
    <cellStyle name="Normal 3 3 8 3 3 4 2 2 2" xfId="46171"/>
    <cellStyle name="Normal 3 3 8 3 3 4 2 3" xfId="33969"/>
    <cellStyle name="Normal 3 3 8 3 3 4 3" xfId="16737"/>
    <cellStyle name="Normal 3 3 8 3 3 4 3 2" xfId="41034"/>
    <cellStyle name="Normal 3 3 8 3 3 4 4" xfId="28832"/>
    <cellStyle name="Normal 3 3 8 3 3 5" xfId="6232"/>
    <cellStyle name="Normal 3 3 8 3 3 5 2" xfId="9673"/>
    <cellStyle name="Normal 3 3 8 3 3 5 2 2" xfId="21875"/>
    <cellStyle name="Normal 3 3 8 3 3 5 2 2 2" xfId="46172"/>
    <cellStyle name="Normal 3 3 8 3 3 5 2 3" xfId="33970"/>
    <cellStyle name="Normal 3 3 8 3 3 5 3" xfId="18434"/>
    <cellStyle name="Normal 3 3 8 3 3 5 3 2" xfId="42731"/>
    <cellStyle name="Normal 3 3 8 3 3 5 4" xfId="30529"/>
    <cellStyle name="Normal 3 3 8 3 3 6" xfId="9667"/>
    <cellStyle name="Normal 3 3 8 3 3 6 2" xfId="21869"/>
    <cellStyle name="Normal 3 3 8 3 3 6 2 2" xfId="46166"/>
    <cellStyle name="Normal 3 3 8 3 3 6 3" xfId="33964"/>
    <cellStyle name="Normal 3 3 8 3 3 7" xfId="14509"/>
    <cellStyle name="Normal 3 3 8 3 3 7 2" xfId="38806"/>
    <cellStyle name="Normal 3 3 8 3 3 8" xfId="26497"/>
    <cellStyle name="Normal 3 3 8 3 3 9" xfId="50905"/>
    <cellStyle name="Normal 3 3 8 3 4" xfId="2725"/>
    <cellStyle name="Normal 3 3 8 3 4 2" xfId="5173"/>
    <cellStyle name="Normal 3 3 8 3 4 2 2" xfId="9675"/>
    <cellStyle name="Normal 3 3 8 3 4 2 2 2" xfId="21877"/>
    <cellStyle name="Normal 3 3 8 3 4 2 2 2 2" xfId="46174"/>
    <cellStyle name="Normal 3 3 8 3 4 2 2 3" xfId="33972"/>
    <cellStyle name="Normal 3 3 8 3 4 2 3" xfId="17375"/>
    <cellStyle name="Normal 3 3 8 3 4 2 3 2" xfId="41672"/>
    <cellStyle name="Normal 3 3 8 3 4 2 4" xfId="29470"/>
    <cellStyle name="Normal 3 3 8 3 4 3" xfId="6763"/>
    <cellStyle name="Normal 3 3 8 3 4 3 2" xfId="9676"/>
    <cellStyle name="Normal 3 3 8 3 4 3 2 2" xfId="21878"/>
    <cellStyle name="Normal 3 3 8 3 4 3 2 2 2" xfId="46175"/>
    <cellStyle name="Normal 3 3 8 3 4 3 2 3" xfId="33973"/>
    <cellStyle name="Normal 3 3 8 3 4 3 3" xfId="18965"/>
    <cellStyle name="Normal 3 3 8 3 4 3 3 2" xfId="43262"/>
    <cellStyle name="Normal 3 3 8 3 4 3 4" xfId="31060"/>
    <cellStyle name="Normal 3 3 8 3 4 4" xfId="9674"/>
    <cellStyle name="Normal 3 3 8 3 4 4 2" xfId="21876"/>
    <cellStyle name="Normal 3 3 8 3 4 4 2 2" xfId="46173"/>
    <cellStyle name="Normal 3 3 8 3 4 4 3" xfId="33971"/>
    <cellStyle name="Normal 3 3 8 3 4 5" xfId="15147"/>
    <cellStyle name="Normal 3 3 8 3 4 5 2" xfId="39444"/>
    <cellStyle name="Normal 3 3 8 3 4 6" xfId="27135"/>
    <cellStyle name="Normal 3 3 8 3 5" xfId="9655"/>
    <cellStyle name="Normal 3 3 8 3 5 2" xfId="21857"/>
    <cellStyle name="Normal 3 3 8 3 5 2 2" xfId="46154"/>
    <cellStyle name="Normal 3 3 8 3 5 3" xfId="33952"/>
    <cellStyle name="Normal 3 3 8 3 6" xfId="13975"/>
    <cellStyle name="Normal 3 3 8 3 6 2" xfId="25963"/>
    <cellStyle name="Normal 3 3 8 3 6 2 2" xfId="50260"/>
    <cellStyle name="Normal 3 3 8 3 6 3" xfId="38272"/>
    <cellStyle name="Normal 3 3 8 3 7" xfId="51518"/>
    <cellStyle name="Normal 3 3 8 3 8" xfId="52079"/>
    <cellStyle name="Normal 3 3 8 4" xfId="872"/>
    <cellStyle name="Normal 3 3 8 4 2" xfId="2365"/>
    <cellStyle name="Normal 3 3 8 4 2 10" xfId="52885"/>
    <cellStyle name="Normal 3 3 8 4 2 2" xfId="3531"/>
    <cellStyle name="Normal 3 3 8 4 2 2 2" xfId="5872"/>
    <cellStyle name="Normal 3 3 8 4 2 2 2 2" xfId="9680"/>
    <cellStyle name="Normal 3 3 8 4 2 2 2 2 2" xfId="21882"/>
    <cellStyle name="Normal 3 3 8 4 2 2 2 2 2 2" xfId="46179"/>
    <cellStyle name="Normal 3 3 8 4 2 2 2 2 3" xfId="33977"/>
    <cellStyle name="Normal 3 3 8 4 2 2 2 3" xfId="18074"/>
    <cellStyle name="Normal 3 3 8 4 2 2 2 3 2" xfId="42371"/>
    <cellStyle name="Normal 3 3 8 4 2 2 2 4" xfId="30169"/>
    <cellStyle name="Normal 3 3 8 4 2 2 3" xfId="7569"/>
    <cellStyle name="Normal 3 3 8 4 2 2 3 2" xfId="9681"/>
    <cellStyle name="Normal 3 3 8 4 2 2 3 2 2" xfId="21883"/>
    <cellStyle name="Normal 3 3 8 4 2 2 3 2 2 2" xfId="46180"/>
    <cellStyle name="Normal 3 3 8 4 2 2 3 2 3" xfId="33978"/>
    <cellStyle name="Normal 3 3 8 4 2 2 3 3" xfId="19771"/>
    <cellStyle name="Normal 3 3 8 4 2 2 3 3 2" xfId="44068"/>
    <cellStyle name="Normal 3 3 8 4 2 2 3 4" xfId="31866"/>
    <cellStyle name="Normal 3 3 8 4 2 2 4" xfId="9679"/>
    <cellStyle name="Normal 3 3 8 4 2 2 4 2" xfId="21881"/>
    <cellStyle name="Normal 3 3 8 4 2 2 4 2 2" xfId="46178"/>
    <cellStyle name="Normal 3 3 8 4 2 2 4 3" xfId="33976"/>
    <cellStyle name="Normal 3 3 8 4 2 2 5" xfId="15846"/>
    <cellStyle name="Normal 3 3 8 4 2 2 5 2" xfId="40143"/>
    <cellStyle name="Normal 3 3 8 4 2 2 6" xfId="27834"/>
    <cellStyle name="Normal 3 3 8 4 2 3" xfId="4063"/>
    <cellStyle name="Normal 3 3 8 4 2 3 2" xfId="9682"/>
    <cellStyle name="Normal 3 3 8 4 2 3 2 2" xfId="21884"/>
    <cellStyle name="Normal 3 3 8 4 2 3 2 2 2" xfId="46181"/>
    <cellStyle name="Normal 3 3 8 4 2 3 2 3" xfId="33979"/>
    <cellStyle name="Normal 3 3 8 4 2 3 3" xfId="16374"/>
    <cellStyle name="Normal 3 3 8 4 2 3 3 2" xfId="40671"/>
    <cellStyle name="Normal 3 3 8 4 2 3 4" xfId="28362"/>
    <cellStyle name="Normal 3 3 8 4 2 4" xfId="4703"/>
    <cellStyle name="Normal 3 3 8 4 2 4 2" xfId="9683"/>
    <cellStyle name="Normal 3 3 8 4 2 4 2 2" xfId="21885"/>
    <cellStyle name="Normal 3 3 8 4 2 4 2 2 2" xfId="46182"/>
    <cellStyle name="Normal 3 3 8 4 2 4 2 3" xfId="33980"/>
    <cellStyle name="Normal 3 3 8 4 2 4 3" xfId="16905"/>
    <cellStyle name="Normal 3 3 8 4 2 4 3 2" xfId="41202"/>
    <cellStyle name="Normal 3 3 8 4 2 4 4" xfId="29000"/>
    <cellStyle name="Normal 3 3 8 4 2 5" xfId="6400"/>
    <cellStyle name="Normal 3 3 8 4 2 5 2" xfId="9684"/>
    <cellStyle name="Normal 3 3 8 4 2 5 2 2" xfId="21886"/>
    <cellStyle name="Normal 3 3 8 4 2 5 2 2 2" xfId="46183"/>
    <cellStyle name="Normal 3 3 8 4 2 5 2 3" xfId="33981"/>
    <cellStyle name="Normal 3 3 8 4 2 5 3" xfId="18602"/>
    <cellStyle name="Normal 3 3 8 4 2 5 3 2" xfId="42899"/>
    <cellStyle name="Normal 3 3 8 4 2 5 4" xfId="30697"/>
    <cellStyle name="Normal 3 3 8 4 2 6" xfId="9678"/>
    <cellStyle name="Normal 3 3 8 4 2 6 2" xfId="21880"/>
    <cellStyle name="Normal 3 3 8 4 2 6 2 2" xfId="46177"/>
    <cellStyle name="Normal 3 3 8 4 2 6 3" xfId="33975"/>
    <cellStyle name="Normal 3 3 8 4 2 7" xfId="14677"/>
    <cellStyle name="Normal 3 3 8 4 2 7 2" xfId="38974"/>
    <cellStyle name="Normal 3 3 8 4 2 8" xfId="26665"/>
    <cellStyle name="Normal 3 3 8 4 2 9" xfId="51073"/>
    <cellStyle name="Normal 3 3 8 4 3" xfId="2893"/>
    <cellStyle name="Normal 3 3 8 4 3 2" xfId="5341"/>
    <cellStyle name="Normal 3 3 8 4 3 2 2" xfId="9686"/>
    <cellStyle name="Normal 3 3 8 4 3 2 2 2" xfId="21888"/>
    <cellStyle name="Normal 3 3 8 4 3 2 2 2 2" xfId="46185"/>
    <cellStyle name="Normal 3 3 8 4 3 2 2 3" xfId="33983"/>
    <cellStyle name="Normal 3 3 8 4 3 2 3" xfId="17543"/>
    <cellStyle name="Normal 3 3 8 4 3 2 3 2" xfId="41840"/>
    <cellStyle name="Normal 3 3 8 4 3 2 4" xfId="29638"/>
    <cellStyle name="Normal 3 3 8 4 3 3" xfId="6931"/>
    <cellStyle name="Normal 3 3 8 4 3 3 2" xfId="9687"/>
    <cellStyle name="Normal 3 3 8 4 3 3 2 2" xfId="21889"/>
    <cellStyle name="Normal 3 3 8 4 3 3 2 2 2" xfId="46186"/>
    <cellStyle name="Normal 3 3 8 4 3 3 2 3" xfId="33984"/>
    <cellStyle name="Normal 3 3 8 4 3 3 3" xfId="19133"/>
    <cellStyle name="Normal 3 3 8 4 3 3 3 2" xfId="43430"/>
    <cellStyle name="Normal 3 3 8 4 3 3 4" xfId="31228"/>
    <cellStyle name="Normal 3 3 8 4 3 4" xfId="9685"/>
    <cellStyle name="Normal 3 3 8 4 3 4 2" xfId="21887"/>
    <cellStyle name="Normal 3 3 8 4 3 4 2 2" xfId="46184"/>
    <cellStyle name="Normal 3 3 8 4 3 4 3" xfId="33982"/>
    <cellStyle name="Normal 3 3 8 4 3 5" xfId="15315"/>
    <cellStyle name="Normal 3 3 8 4 3 5 2" xfId="39612"/>
    <cellStyle name="Normal 3 3 8 4 3 6" xfId="27303"/>
    <cellStyle name="Normal 3 3 8 4 4" xfId="9677"/>
    <cellStyle name="Normal 3 3 8 4 4 2" xfId="21879"/>
    <cellStyle name="Normal 3 3 8 4 4 2 2" xfId="46176"/>
    <cellStyle name="Normal 3 3 8 4 4 3" xfId="33974"/>
    <cellStyle name="Normal 3 3 8 4 5" xfId="14143"/>
    <cellStyle name="Normal 3 3 8 4 5 2" xfId="26131"/>
    <cellStyle name="Normal 3 3 8 4 5 2 2" xfId="50428"/>
    <cellStyle name="Normal 3 3 8 4 5 3" xfId="38440"/>
    <cellStyle name="Normal 3 3 8 4 6" xfId="51627"/>
    <cellStyle name="Normal 3 3 8 4 7" xfId="52247"/>
    <cellStyle name="Normal 3 3 8 5" xfId="2101"/>
    <cellStyle name="Normal 3 3 8 5 10" xfId="52621"/>
    <cellStyle name="Normal 3 3 8 5 2" xfId="3267"/>
    <cellStyle name="Normal 3 3 8 5 2 2" xfId="5608"/>
    <cellStyle name="Normal 3 3 8 5 2 2 2" xfId="9690"/>
    <cellStyle name="Normal 3 3 8 5 2 2 2 2" xfId="21892"/>
    <cellStyle name="Normal 3 3 8 5 2 2 2 2 2" xfId="46189"/>
    <cellStyle name="Normal 3 3 8 5 2 2 2 3" xfId="33987"/>
    <cellStyle name="Normal 3 3 8 5 2 2 3" xfId="17810"/>
    <cellStyle name="Normal 3 3 8 5 2 2 3 2" xfId="42107"/>
    <cellStyle name="Normal 3 3 8 5 2 2 4" xfId="29905"/>
    <cellStyle name="Normal 3 3 8 5 2 3" xfId="7305"/>
    <cellStyle name="Normal 3 3 8 5 2 3 2" xfId="9691"/>
    <cellStyle name="Normal 3 3 8 5 2 3 2 2" xfId="21893"/>
    <cellStyle name="Normal 3 3 8 5 2 3 2 2 2" xfId="46190"/>
    <cellStyle name="Normal 3 3 8 5 2 3 2 3" xfId="33988"/>
    <cellStyle name="Normal 3 3 8 5 2 3 3" xfId="19507"/>
    <cellStyle name="Normal 3 3 8 5 2 3 3 2" xfId="43804"/>
    <cellStyle name="Normal 3 3 8 5 2 3 4" xfId="31602"/>
    <cellStyle name="Normal 3 3 8 5 2 4" xfId="9689"/>
    <cellStyle name="Normal 3 3 8 5 2 4 2" xfId="21891"/>
    <cellStyle name="Normal 3 3 8 5 2 4 2 2" xfId="46188"/>
    <cellStyle name="Normal 3 3 8 5 2 4 3" xfId="33986"/>
    <cellStyle name="Normal 3 3 8 5 2 5" xfId="15582"/>
    <cellStyle name="Normal 3 3 8 5 2 5 2" xfId="39879"/>
    <cellStyle name="Normal 3 3 8 5 2 6" xfId="27570"/>
    <cellStyle name="Normal 3 3 8 5 3" xfId="3799"/>
    <cellStyle name="Normal 3 3 8 5 3 2" xfId="9692"/>
    <cellStyle name="Normal 3 3 8 5 3 2 2" xfId="21894"/>
    <cellStyle name="Normal 3 3 8 5 3 2 2 2" xfId="46191"/>
    <cellStyle name="Normal 3 3 8 5 3 2 3" xfId="33989"/>
    <cellStyle name="Normal 3 3 8 5 3 3" xfId="16110"/>
    <cellStyle name="Normal 3 3 8 5 3 3 2" xfId="40407"/>
    <cellStyle name="Normal 3 3 8 5 3 4" xfId="28098"/>
    <cellStyle name="Normal 3 3 8 5 4" xfId="4439"/>
    <cellStyle name="Normal 3 3 8 5 4 2" xfId="9693"/>
    <cellStyle name="Normal 3 3 8 5 4 2 2" xfId="21895"/>
    <cellStyle name="Normal 3 3 8 5 4 2 2 2" xfId="46192"/>
    <cellStyle name="Normal 3 3 8 5 4 2 3" xfId="33990"/>
    <cellStyle name="Normal 3 3 8 5 4 3" xfId="16641"/>
    <cellStyle name="Normal 3 3 8 5 4 3 2" xfId="40938"/>
    <cellStyle name="Normal 3 3 8 5 4 4" xfId="28736"/>
    <cellStyle name="Normal 3 3 8 5 5" xfId="6136"/>
    <cellStyle name="Normal 3 3 8 5 5 2" xfId="9694"/>
    <cellStyle name="Normal 3 3 8 5 5 2 2" xfId="21896"/>
    <cellStyle name="Normal 3 3 8 5 5 2 2 2" xfId="46193"/>
    <cellStyle name="Normal 3 3 8 5 5 2 3" xfId="33991"/>
    <cellStyle name="Normal 3 3 8 5 5 3" xfId="18338"/>
    <cellStyle name="Normal 3 3 8 5 5 3 2" xfId="42635"/>
    <cellStyle name="Normal 3 3 8 5 5 4" xfId="30433"/>
    <cellStyle name="Normal 3 3 8 5 6" xfId="9688"/>
    <cellStyle name="Normal 3 3 8 5 6 2" xfId="21890"/>
    <cellStyle name="Normal 3 3 8 5 6 2 2" xfId="46187"/>
    <cellStyle name="Normal 3 3 8 5 6 3" xfId="33985"/>
    <cellStyle name="Normal 3 3 8 5 7" xfId="14413"/>
    <cellStyle name="Normal 3 3 8 5 7 2" xfId="38710"/>
    <cellStyle name="Normal 3 3 8 5 8" xfId="26401"/>
    <cellStyle name="Normal 3 3 8 5 9" xfId="50809"/>
    <cellStyle name="Normal 3 3 8 6" xfId="2629"/>
    <cellStyle name="Normal 3 3 8 6 2" xfId="5077"/>
    <cellStyle name="Normal 3 3 8 6 2 2" xfId="9696"/>
    <cellStyle name="Normal 3 3 8 6 2 2 2" xfId="21898"/>
    <cellStyle name="Normal 3 3 8 6 2 2 2 2" xfId="46195"/>
    <cellStyle name="Normal 3 3 8 6 2 2 3" xfId="33993"/>
    <cellStyle name="Normal 3 3 8 6 2 3" xfId="17279"/>
    <cellStyle name="Normal 3 3 8 6 2 3 2" xfId="41576"/>
    <cellStyle name="Normal 3 3 8 6 2 4" xfId="29374"/>
    <cellStyle name="Normal 3 3 8 6 3" xfId="6667"/>
    <cellStyle name="Normal 3 3 8 6 3 2" xfId="9697"/>
    <cellStyle name="Normal 3 3 8 6 3 2 2" xfId="21899"/>
    <cellStyle name="Normal 3 3 8 6 3 2 2 2" xfId="46196"/>
    <cellStyle name="Normal 3 3 8 6 3 2 3" xfId="33994"/>
    <cellStyle name="Normal 3 3 8 6 3 3" xfId="18869"/>
    <cellStyle name="Normal 3 3 8 6 3 3 2" xfId="43166"/>
    <cellStyle name="Normal 3 3 8 6 3 4" xfId="30964"/>
    <cellStyle name="Normal 3 3 8 6 4" xfId="9695"/>
    <cellStyle name="Normal 3 3 8 6 4 2" xfId="21897"/>
    <cellStyle name="Normal 3 3 8 6 4 2 2" xfId="46194"/>
    <cellStyle name="Normal 3 3 8 6 4 3" xfId="33992"/>
    <cellStyle name="Normal 3 3 8 6 5" xfId="15051"/>
    <cellStyle name="Normal 3 3 8 6 5 2" xfId="39348"/>
    <cellStyle name="Normal 3 3 8 6 6" xfId="27039"/>
    <cellStyle name="Normal 3 3 8 7" xfId="9632"/>
    <cellStyle name="Normal 3 3 8 7 2" xfId="21834"/>
    <cellStyle name="Normal 3 3 8 7 2 2" xfId="46131"/>
    <cellStyle name="Normal 3 3 8 7 3" xfId="33929"/>
    <cellStyle name="Normal 3 3 8 8" xfId="13879"/>
    <cellStyle name="Normal 3 3 8 8 2" xfId="25867"/>
    <cellStyle name="Normal 3 3 8 8 2 2" xfId="50164"/>
    <cellStyle name="Normal 3 3 8 8 3" xfId="38176"/>
    <cellStyle name="Normal 3 3 8 9" xfId="51884"/>
    <cellStyle name="Normal 3 3 9" xfId="747"/>
    <cellStyle name="Normal 3 3 9 2" xfId="992"/>
    <cellStyle name="Normal 3 3 9 2 2" xfId="2485"/>
    <cellStyle name="Normal 3 3 9 2 2 10" xfId="53005"/>
    <cellStyle name="Normal 3 3 9 2 2 2" xfId="3651"/>
    <cellStyle name="Normal 3 3 9 2 2 2 2" xfId="5992"/>
    <cellStyle name="Normal 3 3 9 2 2 2 2 2" xfId="9702"/>
    <cellStyle name="Normal 3 3 9 2 2 2 2 2 2" xfId="21904"/>
    <cellStyle name="Normal 3 3 9 2 2 2 2 2 2 2" xfId="46201"/>
    <cellStyle name="Normal 3 3 9 2 2 2 2 2 3" xfId="33999"/>
    <cellStyle name="Normal 3 3 9 2 2 2 2 3" xfId="18194"/>
    <cellStyle name="Normal 3 3 9 2 2 2 2 3 2" xfId="42491"/>
    <cellStyle name="Normal 3 3 9 2 2 2 2 4" xfId="30289"/>
    <cellStyle name="Normal 3 3 9 2 2 2 3" xfId="7689"/>
    <cellStyle name="Normal 3 3 9 2 2 2 3 2" xfId="9703"/>
    <cellStyle name="Normal 3 3 9 2 2 2 3 2 2" xfId="21905"/>
    <cellStyle name="Normal 3 3 9 2 2 2 3 2 2 2" xfId="46202"/>
    <cellStyle name="Normal 3 3 9 2 2 2 3 2 3" xfId="34000"/>
    <cellStyle name="Normal 3 3 9 2 2 2 3 3" xfId="19891"/>
    <cellStyle name="Normal 3 3 9 2 2 2 3 3 2" xfId="44188"/>
    <cellStyle name="Normal 3 3 9 2 2 2 3 4" xfId="31986"/>
    <cellStyle name="Normal 3 3 9 2 2 2 4" xfId="9701"/>
    <cellStyle name="Normal 3 3 9 2 2 2 4 2" xfId="21903"/>
    <cellStyle name="Normal 3 3 9 2 2 2 4 2 2" xfId="46200"/>
    <cellStyle name="Normal 3 3 9 2 2 2 4 3" xfId="33998"/>
    <cellStyle name="Normal 3 3 9 2 2 2 5" xfId="15966"/>
    <cellStyle name="Normal 3 3 9 2 2 2 5 2" xfId="40263"/>
    <cellStyle name="Normal 3 3 9 2 2 2 6" xfId="27954"/>
    <cellStyle name="Normal 3 3 9 2 2 3" xfId="4183"/>
    <cellStyle name="Normal 3 3 9 2 2 3 2" xfId="9704"/>
    <cellStyle name="Normal 3 3 9 2 2 3 2 2" xfId="21906"/>
    <cellStyle name="Normal 3 3 9 2 2 3 2 2 2" xfId="46203"/>
    <cellStyle name="Normal 3 3 9 2 2 3 2 3" xfId="34001"/>
    <cellStyle name="Normal 3 3 9 2 2 3 3" xfId="16494"/>
    <cellStyle name="Normal 3 3 9 2 2 3 3 2" xfId="40791"/>
    <cellStyle name="Normal 3 3 9 2 2 3 4" xfId="28482"/>
    <cellStyle name="Normal 3 3 9 2 2 4" xfId="4823"/>
    <cellStyle name="Normal 3 3 9 2 2 4 2" xfId="9705"/>
    <cellStyle name="Normal 3 3 9 2 2 4 2 2" xfId="21907"/>
    <cellStyle name="Normal 3 3 9 2 2 4 2 2 2" xfId="46204"/>
    <cellStyle name="Normal 3 3 9 2 2 4 2 3" xfId="34002"/>
    <cellStyle name="Normal 3 3 9 2 2 4 3" xfId="17025"/>
    <cellStyle name="Normal 3 3 9 2 2 4 3 2" xfId="41322"/>
    <cellStyle name="Normal 3 3 9 2 2 4 4" xfId="29120"/>
    <cellStyle name="Normal 3 3 9 2 2 5" xfId="6520"/>
    <cellStyle name="Normal 3 3 9 2 2 5 2" xfId="9706"/>
    <cellStyle name="Normal 3 3 9 2 2 5 2 2" xfId="21908"/>
    <cellStyle name="Normal 3 3 9 2 2 5 2 2 2" xfId="46205"/>
    <cellStyle name="Normal 3 3 9 2 2 5 2 3" xfId="34003"/>
    <cellStyle name="Normal 3 3 9 2 2 5 3" xfId="18722"/>
    <cellStyle name="Normal 3 3 9 2 2 5 3 2" xfId="43019"/>
    <cellStyle name="Normal 3 3 9 2 2 5 4" xfId="30817"/>
    <cellStyle name="Normal 3 3 9 2 2 6" xfId="9700"/>
    <cellStyle name="Normal 3 3 9 2 2 6 2" xfId="21902"/>
    <cellStyle name="Normal 3 3 9 2 2 6 2 2" xfId="46199"/>
    <cellStyle name="Normal 3 3 9 2 2 6 3" xfId="33997"/>
    <cellStyle name="Normal 3 3 9 2 2 7" xfId="14797"/>
    <cellStyle name="Normal 3 3 9 2 2 7 2" xfId="39094"/>
    <cellStyle name="Normal 3 3 9 2 2 8" xfId="26785"/>
    <cellStyle name="Normal 3 3 9 2 2 9" xfId="51193"/>
    <cellStyle name="Normal 3 3 9 2 3" xfId="3013"/>
    <cellStyle name="Normal 3 3 9 2 3 2" xfId="5461"/>
    <cellStyle name="Normal 3 3 9 2 3 2 2" xfId="9708"/>
    <cellStyle name="Normal 3 3 9 2 3 2 2 2" xfId="21910"/>
    <cellStyle name="Normal 3 3 9 2 3 2 2 2 2" xfId="46207"/>
    <cellStyle name="Normal 3 3 9 2 3 2 2 3" xfId="34005"/>
    <cellStyle name="Normal 3 3 9 2 3 2 3" xfId="17663"/>
    <cellStyle name="Normal 3 3 9 2 3 2 3 2" xfId="41960"/>
    <cellStyle name="Normal 3 3 9 2 3 2 4" xfId="29758"/>
    <cellStyle name="Normal 3 3 9 2 3 3" xfId="7051"/>
    <cellStyle name="Normal 3 3 9 2 3 3 2" xfId="9709"/>
    <cellStyle name="Normal 3 3 9 2 3 3 2 2" xfId="21911"/>
    <cellStyle name="Normal 3 3 9 2 3 3 2 2 2" xfId="46208"/>
    <cellStyle name="Normal 3 3 9 2 3 3 2 3" xfId="34006"/>
    <cellStyle name="Normal 3 3 9 2 3 3 3" xfId="19253"/>
    <cellStyle name="Normal 3 3 9 2 3 3 3 2" xfId="43550"/>
    <cellStyle name="Normal 3 3 9 2 3 3 4" xfId="31348"/>
    <cellStyle name="Normal 3 3 9 2 3 4" xfId="9707"/>
    <cellStyle name="Normal 3 3 9 2 3 4 2" xfId="21909"/>
    <cellStyle name="Normal 3 3 9 2 3 4 2 2" xfId="46206"/>
    <cellStyle name="Normal 3 3 9 2 3 4 3" xfId="34004"/>
    <cellStyle name="Normal 3 3 9 2 3 5" xfId="15435"/>
    <cellStyle name="Normal 3 3 9 2 3 5 2" xfId="39732"/>
    <cellStyle name="Normal 3 3 9 2 3 6" xfId="27423"/>
    <cellStyle name="Normal 3 3 9 2 4" xfId="9699"/>
    <cellStyle name="Normal 3 3 9 2 4 2" xfId="21901"/>
    <cellStyle name="Normal 3 3 9 2 4 2 2" xfId="46198"/>
    <cellStyle name="Normal 3 3 9 2 4 3" xfId="33996"/>
    <cellStyle name="Normal 3 3 9 2 5" xfId="14263"/>
    <cellStyle name="Normal 3 3 9 2 5 2" xfId="26251"/>
    <cellStyle name="Normal 3 3 9 2 5 2 2" xfId="50548"/>
    <cellStyle name="Normal 3 3 9 2 5 3" xfId="38560"/>
    <cellStyle name="Normal 3 3 9 2 6" xfId="51743"/>
    <cellStyle name="Normal 3 3 9 2 7" xfId="52367"/>
    <cellStyle name="Normal 3 3 9 3" xfId="2245"/>
    <cellStyle name="Normal 3 3 9 3 10" xfId="52765"/>
    <cellStyle name="Normal 3 3 9 3 2" xfId="3411"/>
    <cellStyle name="Normal 3 3 9 3 2 2" xfId="5752"/>
    <cellStyle name="Normal 3 3 9 3 2 2 2" xfId="9712"/>
    <cellStyle name="Normal 3 3 9 3 2 2 2 2" xfId="21914"/>
    <cellStyle name="Normal 3 3 9 3 2 2 2 2 2" xfId="46211"/>
    <cellStyle name="Normal 3 3 9 3 2 2 2 3" xfId="34009"/>
    <cellStyle name="Normal 3 3 9 3 2 2 3" xfId="17954"/>
    <cellStyle name="Normal 3 3 9 3 2 2 3 2" xfId="42251"/>
    <cellStyle name="Normal 3 3 9 3 2 2 4" xfId="30049"/>
    <cellStyle name="Normal 3 3 9 3 2 3" xfId="7449"/>
    <cellStyle name="Normal 3 3 9 3 2 3 2" xfId="9713"/>
    <cellStyle name="Normal 3 3 9 3 2 3 2 2" xfId="21915"/>
    <cellStyle name="Normal 3 3 9 3 2 3 2 2 2" xfId="46212"/>
    <cellStyle name="Normal 3 3 9 3 2 3 2 3" xfId="34010"/>
    <cellStyle name="Normal 3 3 9 3 2 3 3" xfId="19651"/>
    <cellStyle name="Normal 3 3 9 3 2 3 3 2" xfId="43948"/>
    <cellStyle name="Normal 3 3 9 3 2 3 4" xfId="31746"/>
    <cellStyle name="Normal 3 3 9 3 2 4" xfId="9711"/>
    <cellStyle name="Normal 3 3 9 3 2 4 2" xfId="21913"/>
    <cellStyle name="Normal 3 3 9 3 2 4 2 2" xfId="46210"/>
    <cellStyle name="Normal 3 3 9 3 2 4 3" xfId="34008"/>
    <cellStyle name="Normal 3 3 9 3 2 5" xfId="15726"/>
    <cellStyle name="Normal 3 3 9 3 2 5 2" xfId="40023"/>
    <cellStyle name="Normal 3 3 9 3 2 6" xfId="27714"/>
    <cellStyle name="Normal 3 3 9 3 3" xfId="3943"/>
    <cellStyle name="Normal 3 3 9 3 3 2" xfId="9714"/>
    <cellStyle name="Normal 3 3 9 3 3 2 2" xfId="21916"/>
    <cellStyle name="Normal 3 3 9 3 3 2 2 2" xfId="46213"/>
    <cellStyle name="Normal 3 3 9 3 3 2 3" xfId="34011"/>
    <cellStyle name="Normal 3 3 9 3 3 3" xfId="16254"/>
    <cellStyle name="Normal 3 3 9 3 3 3 2" xfId="40551"/>
    <cellStyle name="Normal 3 3 9 3 3 4" xfId="28242"/>
    <cellStyle name="Normal 3 3 9 3 4" xfId="4583"/>
    <cellStyle name="Normal 3 3 9 3 4 2" xfId="9715"/>
    <cellStyle name="Normal 3 3 9 3 4 2 2" xfId="21917"/>
    <cellStyle name="Normal 3 3 9 3 4 2 2 2" xfId="46214"/>
    <cellStyle name="Normal 3 3 9 3 4 2 3" xfId="34012"/>
    <cellStyle name="Normal 3 3 9 3 4 3" xfId="16785"/>
    <cellStyle name="Normal 3 3 9 3 4 3 2" xfId="41082"/>
    <cellStyle name="Normal 3 3 9 3 4 4" xfId="28880"/>
    <cellStyle name="Normal 3 3 9 3 5" xfId="6280"/>
    <cellStyle name="Normal 3 3 9 3 5 2" xfId="9716"/>
    <cellStyle name="Normal 3 3 9 3 5 2 2" xfId="21918"/>
    <cellStyle name="Normal 3 3 9 3 5 2 2 2" xfId="46215"/>
    <cellStyle name="Normal 3 3 9 3 5 2 3" xfId="34013"/>
    <cellStyle name="Normal 3 3 9 3 5 3" xfId="18482"/>
    <cellStyle name="Normal 3 3 9 3 5 3 2" xfId="42779"/>
    <cellStyle name="Normal 3 3 9 3 5 4" xfId="30577"/>
    <cellStyle name="Normal 3 3 9 3 6" xfId="9710"/>
    <cellStyle name="Normal 3 3 9 3 6 2" xfId="21912"/>
    <cellStyle name="Normal 3 3 9 3 6 2 2" xfId="46209"/>
    <cellStyle name="Normal 3 3 9 3 6 3" xfId="34007"/>
    <cellStyle name="Normal 3 3 9 3 7" xfId="14557"/>
    <cellStyle name="Normal 3 3 9 3 7 2" xfId="38854"/>
    <cellStyle name="Normal 3 3 9 3 8" xfId="26545"/>
    <cellStyle name="Normal 3 3 9 3 9" xfId="50953"/>
    <cellStyle name="Normal 3 3 9 4" xfId="2773"/>
    <cellStyle name="Normal 3 3 9 4 2" xfId="5221"/>
    <cellStyle name="Normal 3 3 9 4 2 2" xfId="9718"/>
    <cellStyle name="Normal 3 3 9 4 2 2 2" xfId="21920"/>
    <cellStyle name="Normal 3 3 9 4 2 2 2 2" xfId="46217"/>
    <cellStyle name="Normal 3 3 9 4 2 2 3" xfId="34015"/>
    <cellStyle name="Normal 3 3 9 4 2 3" xfId="17423"/>
    <cellStyle name="Normal 3 3 9 4 2 3 2" xfId="41720"/>
    <cellStyle name="Normal 3 3 9 4 2 4" xfId="29518"/>
    <cellStyle name="Normal 3 3 9 4 3" xfId="6811"/>
    <cellStyle name="Normal 3 3 9 4 3 2" xfId="9719"/>
    <cellStyle name="Normal 3 3 9 4 3 2 2" xfId="21921"/>
    <cellStyle name="Normal 3 3 9 4 3 2 2 2" xfId="46218"/>
    <cellStyle name="Normal 3 3 9 4 3 2 3" xfId="34016"/>
    <cellStyle name="Normal 3 3 9 4 3 3" xfId="19013"/>
    <cellStyle name="Normal 3 3 9 4 3 3 2" xfId="43310"/>
    <cellStyle name="Normal 3 3 9 4 3 4" xfId="31108"/>
    <cellStyle name="Normal 3 3 9 4 4" xfId="9717"/>
    <cellStyle name="Normal 3 3 9 4 4 2" xfId="21919"/>
    <cellStyle name="Normal 3 3 9 4 4 2 2" xfId="46216"/>
    <cellStyle name="Normal 3 3 9 4 4 3" xfId="34014"/>
    <cellStyle name="Normal 3 3 9 4 5" xfId="15195"/>
    <cellStyle name="Normal 3 3 9 4 5 2" xfId="39492"/>
    <cellStyle name="Normal 3 3 9 4 6" xfId="27183"/>
    <cellStyle name="Normal 3 3 9 5" xfId="9698"/>
    <cellStyle name="Normal 3 3 9 5 2" xfId="21900"/>
    <cellStyle name="Normal 3 3 9 5 2 2" xfId="46197"/>
    <cellStyle name="Normal 3 3 9 5 3" xfId="33995"/>
    <cellStyle name="Normal 3 3 9 6" xfId="14023"/>
    <cellStyle name="Normal 3 3 9 6 2" xfId="26011"/>
    <cellStyle name="Normal 3 3 9 6 2 2" xfId="50308"/>
    <cellStyle name="Normal 3 3 9 6 3" xfId="38320"/>
    <cellStyle name="Normal 3 3 9 7" xfId="51907"/>
    <cellStyle name="Normal 3 3 9 8" xfId="52127"/>
    <cellStyle name="Normal 3 4" xfId="146"/>
    <cellStyle name="Normal 3 4 2" xfId="267"/>
    <cellStyle name="Normal 3 4 3" xfId="377"/>
    <cellStyle name="Normal 3 4 4" xfId="1391"/>
    <cellStyle name="Normal 3 5" xfId="167"/>
    <cellStyle name="Normal 3 5 2" xfId="268"/>
    <cellStyle name="Normal 3 5 3" xfId="410"/>
    <cellStyle name="Normal 3 5 4" xfId="1392"/>
    <cellStyle name="Normal 3 6" xfId="269"/>
    <cellStyle name="Normal 3 6 2" xfId="270"/>
    <cellStyle name="Normal 3 6 3" xfId="374"/>
    <cellStyle name="Normal 3 6 4" xfId="1393"/>
    <cellStyle name="Normal 3 7" xfId="271"/>
    <cellStyle name="Normal 3 7 2" xfId="272"/>
    <cellStyle name="Normal 3 7 3" xfId="400"/>
    <cellStyle name="Normal 3 7 4" xfId="1394"/>
    <cellStyle name="Normal 3 8" xfId="273"/>
    <cellStyle name="Normal 3 8 2" xfId="435"/>
    <cellStyle name="Normal 3 8 2 2" xfId="1159"/>
    <cellStyle name="Normal 3 8 3" xfId="463"/>
    <cellStyle name="Normal 3 8 3 2" xfId="1187"/>
    <cellStyle name="Normal 3 8 4" xfId="493"/>
    <cellStyle name="Normal 3 8 4 2" xfId="1217"/>
    <cellStyle name="Normal 3 8 5" xfId="523"/>
    <cellStyle name="Normal 3 8 5 2" xfId="1247"/>
    <cellStyle name="Normal 3 8 6" xfId="1130"/>
    <cellStyle name="Normal 3 9" xfId="274"/>
    <cellStyle name="Normal 30" xfId="77"/>
    <cellStyle name="Normal 30 2" xfId="1119"/>
    <cellStyle name="Normal 30 3" xfId="1395"/>
    <cellStyle name="Normal 31" xfId="1088"/>
    <cellStyle name="Normal 31 2" xfId="1396"/>
    <cellStyle name="Normal 32" xfId="1728"/>
    <cellStyle name="Normal 33" xfId="1725"/>
    <cellStyle name="Normal 34" xfId="1720"/>
    <cellStyle name="Normal 34 2" xfId="1722"/>
    <cellStyle name="Normal 34 3" xfId="1760"/>
    <cellStyle name="Normal 35" xfId="1739"/>
    <cellStyle name="Normal 35 2" xfId="1759"/>
    <cellStyle name="Normal 36" xfId="55139"/>
    <cellStyle name="Normal 4" xfId="47"/>
    <cellStyle name="Normal 4 10" xfId="275"/>
    <cellStyle name="Normal 4 11" xfId="392"/>
    <cellStyle name="Normal 4 12" xfId="577"/>
    <cellStyle name="Normal 4 12 10" xfId="51570"/>
    <cellStyle name="Normal 4 12 11" xfId="51960"/>
    <cellStyle name="Normal 4 12 2" xfId="625"/>
    <cellStyle name="Normal 4 12 2 10" xfId="52008"/>
    <cellStyle name="Normal 4 12 2 2" xfId="820"/>
    <cellStyle name="Normal 4 12 2 2 2" xfId="1065"/>
    <cellStyle name="Normal 4 12 2 2 2 2" xfId="2558"/>
    <cellStyle name="Normal 4 12 2 2 2 2 10" xfId="53078"/>
    <cellStyle name="Normal 4 12 2 2 2 2 2" xfId="3724"/>
    <cellStyle name="Normal 4 12 2 2 2 2 2 2" xfId="6065"/>
    <cellStyle name="Normal 4 12 2 2 2 2 2 2 2" xfId="9726"/>
    <cellStyle name="Normal 4 12 2 2 2 2 2 2 2 2" xfId="21928"/>
    <cellStyle name="Normal 4 12 2 2 2 2 2 2 2 2 2" xfId="46225"/>
    <cellStyle name="Normal 4 12 2 2 2 2 2 2 2 3" xfId="34023"/>
    <cellStyle name="Normal 4 12 2 2 2 2 2 2 3" xfId="18267"/>
    <cellStyle name="Normal 4 12 2 2 2 2 2 2 3 2" xfId="42564"/>
    <cellStyle name="Normal 4 12 2 2 2 2 2 2 4" xfId="30362"/>
    <cellStyle name="Normal 4 12 2 2 2 2 2 3" xfId="7762"/>
    <cellStyle name="Normal 4 12 2 2 2 2 2 3 2" xfId="9727"/>
    <cellStyle name="Normal 4 12 2 2 2 2 2 3 2 2" xfId="21929"/>
    <cellStyle name="Normal 4 12 2 2 2 2 2 3 2 2 2" xfId="46226"/>
    <cellStyle name="Normal 4 12 2 2 2 2 2 3 2 3" xfId="34024"/>
    <cellStyle name="Normal 4 12 2 2 2 2 2 3 3" xfId="19964"/>
    <cellStyle name="Normal 4 12 2 2 2 2 2 3 3 2" xfId="44261"/>
    <cellStyle name="Normal 4 12 2 2 2 2 2 3 4" xfId="32059"/>
    <cellStyle name="Normal 4 12 2 2 2 2 2 4" xfId="9725"/>
    <cellStyle name="Normal 4 12 2 2 2 2 2 4 2" xfId="21927"/>
    <cellStyle name="Normal 4 12 2 2 2 2 2 4 2 2" xfId="46224"/>
    <cellStyle name="Normal 4 12 2 2 2 2 2 4 3" xfId="34022"/>
    <cellStyle name="Normal 4 12 2 2 2 2 2 5" xfId="16039"/>
    <cellStyle name="Normal 4 12 2 2 2 2 2 5 2" xfId="40336"/>
    <cellStyle name="Normal 4 12 2 2 2 2 2 6" xfId="28027"/>
    <cellStyle name="Normal 4 12 2 2 2 2 3" xfId="4256"/>
    <cellStyle name="Normal 4 12 2 2 2 2 3 2" xfId="9728"/>
    <cellStyle name="Normal 4 12 2 2 2 2 3 2 2" xfId="21930"/>
    <cellStyle name="Normal 4 12 2 2 2 2 3 2 2 2" xfId="46227"/>
    <cellStyle name="Normal 4 12 2 2 2 2 3 2 3" xfId="34025"/>
    <cellStyle name="Normal 4 12 2 2 2 2 3 3" xfId="16567"/>
    <cellStyle name="Normal 4 12 2 2 2 2 3 3 2" xfId="40864"/>
    <cellStyle name="Normal 4 12 2 2 2 2 3 4" xfId="28555"/>
    <cellStyle name="Normal 4 12 2 2 2 2 4" xfId="4896"/>
    <cellStyle name="Normal 4 12 2 2 2 2 4 2" xfId="9729"/>
    <cellStyle name="Normal 4 12 2 2 2 2 4 2 2" xfId="21931"/>
    <cellStyle name="Normal 4 12 2 2 2 2 4 2 2 2" xfId="46228"/>
    <cellStyle name="Normal 4 12 2 2 2 2 4 2 3" xfId="34026"/>
    <cellStyle name="Normal 4 12 2 2 2 2 4 3" xfId="17098"/>
    <cellStyle name="Normal 4 12 2 2 2 2 4 3 2" xfId="41395"/>
    <cellStyle name="Normal 4 12 2 2 2 2 4 4" xfId="29193"/>
    <cellStyle name="Normal 4 12 2 2 2 2 5" xfId="6593"/>
    <cellStyle name="Normal 4 12 2 2 2 2 5 2" xfId="9730"/>
    <cellStyle name="Normal 4 12 2 2 2 2 5 2 2" xfId="21932"/>
    <cellStyle name="Normal 4 12 2 2 2 2 5 2 2 2" xfId="46229"/>
    <cellStyle name="Normal 4 12 2 2 2 2 5 2 3" xfId="34027"/>
    <cellStyle name="Normal 4 12 2 2 2 2 5 3" xfId="18795"/>
    <cellStyle name="Normal 4 12 2 2 2 2 5 3 2" xfId="43092"/>
    <cellStyle name="Normal 4 12 2 2 2 2 5 4" xfId="30890"/>
    <cellStyle name="Normal 4 12 2 2 2 2 6" xfId="9724"/>
    <cellStyle name="Normal 4 12 2 2 2 2 6 2" xfId="21926"/>
    <cellStyle name="Normal 4 12 2 2 2 2 6 2 2" xfId="46223"/>
    <cellStyle name="Normal 4 12 2 2 2 2 6 3" xfId="34021"/>
    <cellStyle name="Normal 4 12 2 2 2 2 7" xfId="14870"/>
    <cellStyle name="Normal 4 12 2 2 2 2 7 2" xfId="39167"/>
    <cellStyle name="Normal 4 12 2 2 2 2 8" xfId="26858"/>
    <cellStyle name="Normal 4 12 2 2 2 2 9" xfId="51266"/>
    <cellStyle name="Normal 4 12 2 2 2 3" xfId="3086"/>
    <cellStyle name="Normal 4 12 2 2 2 3 2" xfId="5534"/>
    <cellStyle name="Normal 4 12 2 2 2 3 2 2" xfId="9732"/>
    <cellStyle name="Normal 4 12 2 2 2 3 2 2 2" xfId="21934"/>
    <cellStyle name="Normal 4 12 2 2 2 3 2 2 2 2" xfId="46231"/>
    <cellStyle name="Normal 4 12 2 2 2 3 2 2 3" xfId="34029"/>
    <cellStyle name="Normal 4 12 2 2 2 3 2 3" xfId="17736"/>
    <cellStyle name="Normal 4 12 2 2 2 3 2 3 2" xfId="42033"/>
    <cellStyle name="Normal 4 12 2 2 2 3 2 4" xfId="29831"/>
    <cellStyle name="Normal 4 12 2 2 2 3 3" xfId="7124"/>
    <cellStyle name="Normal 4 12 2 2 2 3 3 2" xfId="9733"/>
    <cellStyle name="Normal 4 12 2 2 2 3 3 2 2" xfId="21935"/>
    <cellStyle name="Normal 4 12 2 2 2 3 3 2 2 2" xfId="46232"/>
    <cellStyle name="Normal 4 12 2 2 2 3 3 2 3" xfId="34030"/>
    <cellStyle name="Normal 4 12 2 2 2 3 3 3" xfId="19326"/>
    <cellStyle name="Normal 4 12 2 2 2 3 3 3 2" xfId="43623"/>
    <cellStyle name="Normal 4 12 2 2 2 3 3 4" xfId="31421"/>
    <cellStyle name="Normal 4 12 2 2 2 3 4" xfId="9731"/>
    <cellStyle name="Normal 4 12 2 2 2 3 4 2" xfId="21933"/>
    <cellStyle name="Normal 4 12 2 2 2 3 4 2 2" xfId="46230"/>
    <cellStyle name="Normal 4 12 2 2 2 3 4 3" xfId="34028"/>
    <cellStyle name="Normal 4 12 2 2 2 3 5" xfId="15508"/>
    <cellStyle name="Normal 4 12 2 2 2 3 5 2" xfId="39805"/>
    <cellStyle name="Normal 4 12 2 2 2 3 6" xfId="27496"/>
    <cellStyle name="Normal 4 12 2 2 2 4" xfId="9723"/>
    <cellStyle name="Normal 4 12 2 2 2 4 2" xfId="21925"/>
    <cellStyle name="Normal 4 12 2 2 2 4 2 2" xfId="46222"/>
    <cellStyle name="Normal 4 12 2 2 2 4 3" xfId="34020"/>
    <cellStyle name="Normal 4 12 2 2 2 5" xfId="14336"/>
    <cellStyle name="Normal 4 12 2 2 2 5 2" xfId="26324"/>
    <cellStyle name="Normal 4 12 2 2 2 5 2 2" xfId="50621"/>
    <cellStyle name="Normal 4 12 2 2 2 5 3" xfId="38633"/>
    <cellStyle name="Normal 4 12 2 2 2 6" xfId="51823"/>
    <cellStyle name="Normal 4 12 2 2 2 7" xfId="52440"/>
    <cellStyle name="Normal 4 12 2 2 3" xfId="2318"/>
    <cellStyle name="Normal 4 12 2 2 3 10" xfId="52838"/>
    <cellStyle name="Normal 4 12 2 2 3 2" xfId="3484"/>
    <cellStyle name="Normal 4 12 2 2 3 2 2" xfId="5825"/>
    <cellStyle name="Normal 4 12 2 2 3 2 2 2" xfId="9736"/>
    <cellStyle name="Normal 4 12 2 2 3 2 2 2 2" xfId="21938"/>
    <cellStyle name="Normal 4 12 2 2 3 2 2 2 2 2" xfId="46235"/>
    <cellStyle name="Normal 4 12 2 2 3 2 2 2 3" xfId="34033"/>
    <cellStyle name="Normal 4 12 2 2 3 2 2 3" xfId="18027"/>
    <cellStyle name="Normal 4 12 2 2 3 2 2 3 2" xfId="42324"/>
    <cellStyle name="Normal 4 12 2 2 3 2 2 4" xfId="30122"/>
    <cellStyle name="Normal 4 12 2 2 3 2 3" xfId="7522"/>
    <cellStyle name="Normal 4 12 2 2 3 2 3 2" xfId="9737"/>
    <cellStyle name="Normal 4 12 2 2 3 2 3 2 2" xfId="21939"/>
    <cellStyle name="Normal 4 12 2 2 3 2 3 2 2 2" xfId="46236"/>
    <cellStyle name="Normal 4 12 2 2 3 2 3 2 3" xfId="34034"/>
    <cellStyle name="Normal 4 12 2 2 3 2 3 3" xfId="19724"/>
    <cellStyle name="Normal 4 12 2 2 3 2 3 3 2" xfId="44021"/>
    <cellStyle name="Normal 4 12 2 2 3 2 3 4" xfId="31819"/>
    <cellStyle name="Normal 4 12 2 2 3 2 4" xfId="9735"/>
    <cellStyle name="Normal 4 12 2 2 3 2 4 2" xfId="21937"/>
    <cellStyle name="Normal 4 12 2 2 3 2 4 2 2" xfId="46234"/>
    <cellStyle name="Normal 4 12 2 2 3 2 4 3" xfId="34032"/>
    <cellStyle name="Normal 4 12 2 2 3 2 5" xfId="15799"/>
    <cellStyle name="Normal 4 12 2 2 3 2 5 2" xfId="40096"/>
    <cellStyle name="Normal 4 12 2 2 3 2 6" xfId="27787"/>
    <cellStyle name="Normal 4 12 2 2 3 3" xfId="4016"/>
    <cellStyle name="Normal 4 12 2 2 3 3 2" xfId="9738"/>
    <cellStyle name="Normal 4 12 2 2 3 3 2 2" xfId="21940"/>
    <cellStyle name="Normal 4 12 2 2 3 3 2 2 2" xfId="46237"/>
    <cellStyle name="Normal 4 12 2 2 3 3 2 3" xfId="34035"/>
    <cellStyle name="Normal 4 12 2 2 3 3 3" xfId="16327"/>
    <cellStyle name="Normal 4 12 2 2 3 3 3 2" xfId="40624"/>
    <cellStyle name="Normal 4 12 2 2 3 3 4" xfId="28315"/>
    <cellStyle name="Normal 4 12 2 2 3 4" xfId="4656"/>
    <cellStyle name="Normal 4 12 2 2 3 4 2" xfId="9739"/>
    <cellStyle name="Normal 4 12 2 2 3 4 2 2" xfId="21941"/>
    <cellStyle name="Normal 4 12 2 2 3 4 2 2 2" xfId="46238"/>
    <cellStyle name="Normal 4 12 2 2 3 4 2 3" xfId="34036"/>
    <cellStyle name="Normal 4 12 2 2 3 4 3" xfId="16858"/>
    <cellStyle name="Normal 4 12 2 2 3 4 3 2" xfId="41155"/>
    <cellStyle name="Normal 4 12 2 2 3 4 4" xfId="28953"/>
    <cellStyle name="Normal 4 12 2 2 3 5" xfId="6353"/>
    <cellStyle name="Normal 4 12 2 2 3 5 2" xfId="9740"/>
    <cellStyle name="Normal 4 12 2 2 3 5 2 2" xfId="21942"/>
    <cellStyle name="Normal 4 12 2 2 3 5 2 2 2" xfId="46239"/>
    <cellStyle name="Normal 4 12 2 2 3 5 2 3" xfId="34037"/>
    <cellStyle name="Normal 4 12 2 2 3 5 3" xfId="18555"/>
    <cellStyle name="Normal 4 12 2 2 3 5 3 2" xfId="42852"/>
    <cellStyle name="Normal 4 12 2 2 3 5 4" xfId="30650"/>
    <cellStyle name="Normal 4 12 2 2 3 6" xfId="9734"/>
    <cellStyle name="Normal 4 12 2 2 3 6 2" xfId="21936"/>
    <cellStyle name="Normal 4 12 2 2 3 6 2 2" xfId="46233"/>
    <cellStyle name="Normal 4 12 2 2 3 6 3" xfId="34031"/>
    <cellStyle name="Normal 4 12 2 2 3 7" xfId="14630"/>
    <cellStyle name="Normal 4 12 2 2 3 7 2" xfId="38927"/>
    <cellStyle name="Normal 4 12 2 2 3 8" xfId="26618"/>
    <cellStyle name="Normal 4 12 2 2 3 9" xfId="51026"/>
    <cellStyle name="Normal 4 12 2 2 4" xfId="2846"/>
    <cellStyle name="Normal 4 12 2 2 4 2" xfId="5294"/>
    <cellStyle name="Normal 4 12 2 2 4 2 2" xfId="9742"/>
    <cellStyle name="Normal 4 12 2 2 4 2 2 2" xfId="21944"/>
    <cellStyle name="Normal 4 12 2 2 4 2 2 2 2" xfId="46241"/>
    <cellStyle name="Normal 4 12 2 2 4 2 2 3" xfId="34039"/>
    <cellStyle name="Normal 4 12 2 2 4 2 3" xfId="17496"/>
    <cellStyle name="Normal 4 12 2 2 4 2 3 2" xfId="41793"/>
    <cellStyle name="Normal 4 12 2 2 4 2 4" xfId="29591"/>
    <cellStyle name="Normal 4 12 2 2 4 3" xfId="6884"/>
    <cellStyle name="Normal 4 12 2 2 4 3 2" xfId="9743"/>
    <cellStyle name="Normal 4 12 2 2 4 3 2 2" xfId="21945"/>
    <cellStyle name="Normal 4 12 2 2 4 3 2 2 2" xfId="46242"/>
    <cellStyle name="Normal 4 12 2 2 4 3 2 3" xfId="34040"/>
    <cellStyle name="Normal 4 12 2 2 4 3 3" xfId="19086"/>
    <cellStyle name="Normal 4 12 2 2 4 3 3 2" xfId="43383"/>
    <cellStyle name="Normal 4 12 2 2 4 3 4" xfId="31181"/>
    <cellStyle name="Normal 4 12 2 2 4 4" xfId="9741"/>
    <cellStyle name="Normal 4 12 2 2 4 4 2" xfId="21943"/>
    <cellStyle name="Normal 4 12 2 2 4 4 2 2" xfId="46240"/>
    <cellStyle name="Normal 4 12 2 2 4 4 3" xfId="34038"/>
    <cellStyle name="Normal 4 12 2 2 4 5" xfId="15268"/>
    <cellStyle name="Normal 4 12 2 2 4 5 2" xfId="39565"/>
    <cellStyle name="Normal 4 12 2 2 4 6" xfId="27256"/>
    <cellStyle name="Normal 4 12 2 2 5" xfId="9722"/>
    <cellStyle name="Normal 4 12 2 2 5 2" xfId="21924"/>
    <cellStyle name="Normal 4 12 2 2 5 2 2" xfId="46221"/>
    <cellStyle name="Normal 4 12 2 2 5 3" xfId="34019"/>
    <cellStyle name="Normal 4 12 2 2 6" xfId="14096"/>
    <cellStyle name="Normal 4 12 2 2 6 2" xfId="26084"/>
    <cellStyle name="Normal 4 12 2 2 6 2 2" xfId="50381"/>
    <cellStyle name="Normal 4 12 2 2 6 3" xfId="38393"/>
    <cellStyle name="Normal 4 12 2 2 7" xfId="51403"/>
    <cellStyle name="Normal 4 12 2 2 8" xfId="52200"/>
    <cellStyle name="Normal 4 12 2 3" xfId="722"/>
    <cellStyle name="Normal 4 12 2 3 2" xfId="969"/>
    <cellStyle name="Normal 4 12 2 3 2 2" xfId="2462"/>
    <cellStyle name="Normal 4 12 2 3 2 2 10" xfId="52982"/>
    <cellStyle name="Normal 4 12 2 3 2 2 2" xfId="3628"/>
    <cellStyle name="Normal 4 12 2 3 2 2 2 2" xfId="5969"/>
    <cellStyle name="Normal 4 12 2 3 2 2 2 2 2" xfId="9748"/>
    <cellStyle name="Normal 4 12 2 3 2 2 2 2 2 2" xfId="21950"/>
    <cellStyle name="Normal 4 12 2 3 2 2 2 2 2 2 2" xfId="46247"/>
    <cellStyle name="Normal 4 12 2 3 2 2 2 2 2 3" xfId="34045"/>
    <cellStyle name="Normal 4 12 2 3 2 2 2 2 3" xfId="18171"/>
    <cellStyle name="Normal 4 12 2 3 2 2 2 2 3 2" xfId="42468"/>
    <cellStyle name="Normal 4 12 2 3 2 2 2 2 4" xfId="30266"/>
    <cellStyle name="Normal 4 12 2 3 2 2 2 3" xfId="7666"/>
    <cellStyle name="Normal 4 12 2 3 2 2 2 3 2" xfId="9749"/>
    <cellStyle name="Normal 4 12 2 3 2 2 2 3 2 2" xfId="21951"/>
    <cellStyle name="Normal 4 12 2 3 2 2 2 3 2 2 2" xfId="46248"/>
    <cellStyle name="Normal 4 12 2 3 2 2 2 3 2 3" xfId="34046"/>
    <cellStyle name="Normal 4 12 2 3 2 2 2 3 3" xfId="19868"/>
    <cellStyle name="Normal 4 12 2 3 2 2 2 3 3 2" xfId="44165"/>
    <cellStyle name="Normal 4 12 2 3 2 2 2 3 4" xfId="31963"/>
    <cellStyle name="Normal 4 12 2 3 2 2 2 4" xfId="9747"/>
    <cellStyle name="Normal 4 12 2 3 2 2 2 4 2" xfId="21949"/>
    <cellStyle name="Normal 4 12 2 3 2 2 2 4 2 2" xfId="46246"/>
    <cellStyle name="Normal 4 12 2 3 2 2 2 4 3" xfId="34044"/>
    <cellStyle name="Normal 4 12 2 3 2 2 2 5" xfId="15943"/>
    <cellStyle name="Normal 4 12 2 3 2 2 2 5 2" xfId="40240"/>
    <cellStyle name="Normal 4 12 2 3 2 2 2 6" xfId="27931"/>
    <cellStyle name="Normal 4 12 2 3 2 2 3" xfId="4160"/>
    <cellStyle name="Normal 4 12 2 3 2 2 3 2" xfId="9750"/>
    <cellStyle name="Normal 4 12 2 3 2 2 3 2 2" xfId="21952"/>
    <cellStyle name="Normal 4 12 2 3 2 2 3 2 2 2" xfId="46249"/>
    <cellStyle name="Normal 4 12 2 3 2 2 3 2 3" xfId="34047"/>
    <cellStyle name="Normal 4 12 2 3 2 2 3 3" xfId="16471"/>
    <cellStyle name="Normal 4 12 2 3 2 2 3 3 2" xfId="40768"/>
    <cellStyle name="Normal 4 12 2 3 2 2 3 4" xfId="28459"/>
    <cellStyle name="Normal 4 12 2 3 2 2 4" xfId="4800"/>
    <cellStyle name="Normal 4 12 2 3 2 2 4 2" xfId="9751"/>
    <cellStyle name="Normal 4 12 2 3 2 2 4 2 2" xfId="21953"/>
    <cellStyle name="Normal 4 12 2 3 2 2 4 2 2 2" xfId="46250"/>
    <cellStyle name="Normal 4 12 2 3 2 2 4 2 3" xfId="34048"/>
    <cellStyle name="Normal 4 12 2 3 2 2 4 3" xfId="17002"/>
    <cellStyle name="Normal 4 12 2 3 2 2 4 3 2" xfId="41299"/>
    <cellStyle name="Normal 4 12 2 3 2 2 4 4" xfId="29097"/>
    <cellStyle name="Normal 4 12 2 3 2 2 5" xfId="6497"/>
    <cellStyle name="Normal 4 12 2 3 2 2 5 2" xfId="9752"/>
    <cellStyle name="Normal 4 12 2 3 2 2 5 2 2" xfId="21954"/>
    <cellStyle name="Normal 4 12 2 3 2 2 5 2 2 2" xfId="46251"/>
    <cellStyle name="Normal 4 12 2 3 2 2 5 2 3" xfId="34049"/>
    <cellStyle name="Normal 4 12 2 3 2 2 5 3" xfId="18699"/>
    <cellStyle name="Normal 4 12 2 3 2 2 5 3 2" xfId="42996"/>
    <cellStyle name="Normal 4 12 2 3 2 2 5 4" xfId="30794"/>
    <cellStyle name="Normal 4 12 2 3 2 2 6" xfId="9746"/>
    <cellStyle name="Normal 4 12 2 3 2 2 6 2" xfId="21948"/>
    <cellStyle name="Normal 4 12 2 3 2 2 6 2 2" xfId="46245"/>
    <cellStyle name="Normal 4 12 2 3 2 2 6 3" xfId="34043"/>
    <cellStyle name="Normal 4 12 2 3 2 2 7" xfId="14774"/>
    <cellStyle name="Normal 4 12 2 3 2 2 7 2" xfId="39071"/>
    <cellStyle name="Normal 4 12 2 3 2 2 8" xfId="26762"/>
    <cellStyle name="Normal 4 12 2 3 2 2 9" xfId="51170"/>
    <cellStyle name="Normal 4 12 2 3 2 3" xfId="2990"/>
    <cellStyle name="Normal 4 12 2 3 2 3 2" xfId="5438"/>
    <cellStyle name="Normal 4 12 2 3 2 3 2 2" xfId="9754"/>
    <cellStyle name="Normal 4 12 2 3 2 3 2 2 2" xfId="21956"/>
    <cellStyle name="Normal 4 12 2 3 2 3 2 2 2 2" xfId="46253"/>
    <cellStyle name="Normal 4 12 2 3 2 3 2 2 3" xfId="34051"/>
    <cellStyle name="Normal 4 12 2 3 2 3 2 3" xfId="17640"/>
    <cellStyle name="Normal 4 12 2 3 2 3 2 3 2" xfId="41937"/>
    <cellStyle name="Normal 4 12 2 3 2 3 2 4" xfId="29735"/>
    <cellStyle name="Normal 4 12 2 3 2 3 3" xfId="7028"/>
    <cellStyle name="Normal 4 12 2 3 2 3 3 2" xfId="9755"/>
    <cellStyle name="Normal 4 12 2 3 2 3 3 2 2" xfId="21957"/>
    <cellStyle name="Normal 4 12 2 3 2 3 3 2 2 2" xfId="46254"/>
    <cellStyle name="Normal 4 12 2 3 2 3 3 2 3" xfId="34052"/>
    <cellStyle name="Normal 4 12 2 3 2 3 3 3" xfId="19230"/>
    <cellStyle name="Normal 4 12 2 3 2 3 3 3 2" xfId="43527"/>
    <cellStyle name="Normal 4 12 2 3 2 3 3 4" xfId="31325"/>
    <cellStyle name="Normal 4 12 2 3 2 3 4" xfId="9753"/>
    <cellStyle name="Normal 4 12 2 3 2 3 4 2" xfId="21955"/>
    <cellStyle name="Normal 4 12 2 3 2 3 4 2 2" xfId="46252"/>
    <cellStyle name="Normal 4 12 2 3 2 3 4 3" xfId="34050"/>
    <cellStyle name="Normal 4 12 2 3 2 3 5" xfId="15412"/>
    <cellStyle name="Normal 4 12 2 3 2 3 5 2" xfId="39709"/>
    <cellStyle name="Normal 4 12 2 3 2 3 6" xfId="27400"/>
    <cellStyle name="Normal 4 12 2 3 2 4" xfId="9745"/>
    <cellStyle name="Normal 4 12 2 3 2 4 2" xfId="21947"/>
    <cellStyle name="Normal 4 12 2 3 2 4 2 2" xfId="46244"/>
    <cellStyle name="Normal 4 12 2 3 2 4 3" xfId="34042"/>
    <cellStyle name="Normal 4 12 2 3 2 5" xfId="14240"/>
    <cellStyle name="Normal 4 12 2 3 2 5 2" xfId="26228"/>
    <cellStyle name="Normal 4 12 2 3 2 5 2 2" xfId="50525"/>
    <cellStyle name="Normal 4 12 2 3 2 5 3" xfId="38537"/>
    <cellStyle name="Normal 4 12 2 3 2 6" xfId="51458"/>
    <cellStyle name="Normal 4 12 2 3 2 7" xfId="52344"/>
    <cellStyle name="Normal 4 12 2 3 3" xfId="2222"/>
    <cellStyle name="Normal 4 12 2 3 3 10" xfId="52742"/>
    <cellStyle name="Normal 4 12 2 3 3 2" xfId="3388"/>
    <cellStyle name="Normal 4 12 2 3 3 2 2" xfId="5729"/>
    <cellStyle name="Normal 4 12 2 3 3 2 2 2" xfId="9758"/>
    <cellStyle name="Normal 4 12 2 3 3 2 2 2 2" xfId="21960"/>
    <cellStyle name="Normal 4 12 2 3 3 2 2 2 2 2" xfId="46257"/>
    <cellStyle name="Normal 4 12 2 3 3 2 2 2 3" xfId="34055"/>
    <cellStyle name="Normal 4 12 2 3 3 2 2 3" xfId="17931"/>
    <cellStyle name="Normal 4 12 2 3 3 2 2 3 2" xfId="42228"/>
    <cellStyle name="Normal 4 12 2 3 3 2 2 4" xfId="30026"/>
    <cellStyle name="Normal 4 12 2 3 3 2 3" xfId="7426"/>
    <cellStyle name="Normal 4 12 2 3 3 2 3 2" xfId="9759"/>
    <cellStyle name="Normal 4 12 2 3 3 2 3 2 2" xfId="21961"/>
    <cellStyle name="Normal 4 12 2 3 3 2 3 2 2 2" xfId="46258"/>
    <cellStyle name="Normal 4 12 2 3 3 2 3 2 3" xfId="34056"/>
    <cellStyle name="Normal 4 12 2 3 3 2 3 3" xfId="19628"/>
    <cellStyle name="Normal 4 12 2 3 3 2 3 3 2" xfId="43925"/>
    <cellStyle name="Normal 4 12 2 3 3 2 3 4" xfId="31723"/>
    <cellStyle name="Normal 4 12 2 3 3 2 4" xfId="9757"/>
    <cellStyle name="Normal 4 12 2 3 3 2 4 2" xfId="21959"/>
    <cellStyle name="Normal 4 12 2 3 3 2 4 2 2" xfId="46256"/>
    <cellStyle name="Normal 4 12 2 3 3 2 4 3" xfId="34054"/>
    <cellStyle name="Normal 4 12 2 3 3 2 5" xfId="15703"/>
    <cellStyle name="Normal 4 12 2 3 3 2 5 2" xfId="40000"/>
    <cellStyle name="Normal 4 12 2 3 3 2 6" xfId="27691"/>
    <cellStyle name="Normal 4 12 2 3 3 3" xfId="3920"/>
    <cellStyle name="Normal 4 12 2 3 3 3 2" xfId="9760"/>
    <cellStyle name="Normal 4 12 2 3 3 3 2 2" xfId="21962"/>
    <cellStyle name="Normal 4 12 2 3 3 3 2 2 2" xfId="46259"/>
    <cellStyle name="Normal 4 12 2 3 3 3 2 3" xfId="34057"/>
    <cellStyle name="Normal 4 12 2 3 3 3 3" xfId="16231"/>
    <cellStyle name="Normal 4 12 2 3 3 3 3 2" xfId="40528"/>
    <cellStyle name="Normal 4 12 2 3 3 3 4" xfId="28219"/>
    <cellStyle name="Normal 4 12 2 3 3 4" xfId="4560"/>
    <cellStyle name="Normal 4 12 2 3 3 4 2" xfId="9761"/>
    <cellStyle name="Normal 4 12 2 3 3 4 2 2" xfId="21963"/>
    <cellStyle name="Normal 4 12 2 3 3 4 2 2 2" xfId="46260"/>
    <cellStyle name="Normal 4 12 2 3 3 4 2 3" xfId="34058"/>
    <cellStyle name="Normal 4 12 2 3 3 4 3" xfId="16762"/>
    <cellStyle name="Normal 4 12 2 3 3 4 3 2" xfId="41059"/>
    <cellStyle name="Normal 4 12 2 3 3 4 4" xfId="28857"/>
    <cellStyle name="Normal 4 12 2 3 3 5" xfId="6257"/>
    <cellStyle name="Normal 4 12 2 3 3 5 2" xfId="9762"/>
    <cellStyle name="Normal 4 12 2 3 3 5 2 2" xfId="21964"/>
    <cellStyle name="Normal 4 12 2 3 3 5 2 2 2" xfId="46261"/>
    <cellStyle name="Normal 4 12 2 3 3 5 2 3" xfId="34059"/>
    <cellStyle name="Normal 4 12 2 3 3 5 3" xfId="18459"/>
    <cellStyle name="Normal 4 12 2 3 3 5 3 2" xfId="42756"/>
    <cellStyle name="Normal 4 12 2 3 3 5 4" xfId="30554"/>
    <cellStyle name="Normal 4 12 2 3 3 6" xfId="9756"/>
    <cellStyle name="Normal 4 12 2 3 3 6 2" xfId="21958"/>
    <cellStyle name="Normal 4 12 2 3 3 6 2 2" xfId="46255"/>
    <cellStyle name="Normal 4 12 2 3 3 6 3" xfId="34053"/>
    <cellStyle name="Normal 4 12 2 3 3 7" xfId="14534"/>
    <cellStyle name="Normal 4 12 2 3 3 7 2" xfId="38831"/>
    <cellStyle name="Normal 4 12 2 3 3 8" xfId="26522"/>
    <cellStyle name="Normal 4 12 2 3 3 9" xfId="50930"/>
    <cellStyle name="Normal 4 12 2 3 4" xfId="2750"/>
    <cellStyle name="Normal 4 12 2 3 4 2" xfId="5198"/>
    <cellStyle name="Normal 4 12 2 3 4 2 2" xfId="9764"/>
    <cellStyle name="Normal 4 12 2 3 4 2 2 2" xfId="21966"/>
    <cellStyle name="Normal 4 12 2 3 4 2 2 2 2" xfId="46263"/>
    <cellStyle name="Normal 4 12 2 3 4 2 2 3" xfId="34061"/>
    <cellStyle name="Normal 4 12 2 3 4 2 3" xfId="17400"/>
    <cellStyle name="Normal 4 12 2 3 4 2 3 2" xfId="41697"/>
    <cellStyle name="Normal 4 12 2 3 4 2 4" xfId="29495"/>
    <cellStyle name="Normal 4 12 2 3 4 3" xfId="6788"/>
    <cellStyle name="Normal 4 12 2 3 4 3 2" xfId="9765"/>
    <cellStyle name="Normal 4 12 2 3 4 3 2 2" xfId="21967"/>
    <cellStyle name="Normal 4 12 2 3 4 3 2 2 2" xfId="46264"/>
    <cellStyle name="Normal 4 12 2 3 4 3 2 3" xfId="34062"/>
    <cellStyle name="Normal 4 12 2 3 4 3 3" xfId="18990"/>
    <cellStyle name="Normal 4 12 2 3 4 3 3 2" xfId="43287"/>
    <cellStyle name="Normal 4 12 2 3 4 3 4" xfId="31085"/>
    <cellStyle name="Normal 4 12 2 3 4 4" xfId="9763"/>
    <cellStyle name="Normal 4 12 2 3 4 4 2" xfId="21965"/>
    <cellStyle name="Normal 4 12 2 3 4 4 2 2" xfId="46262"/>
    <cellStyle name="Normal 4 12 2 3 4 4 3" xfId="34060"/>
    <cellStyle name="Normal 4 12 2 3 4 5" xfId="15172"/>
    <cellStyle name="Normal 4 12 2 3 4 5 2" xfId="39469"/>
    <cellStyle name="Normal 4 12 2 3 4 6" xfId="27160"/>
    <cellStyle name="Normal 4 12 2 3 5" xfId="9744"/>
    <cellStyle name="Normal 4 12 2 3 5 2" xfId="21946"/>
    <cellStyle name="Normal 4 12 2 3 5 2 2" xfId="46243"/>
    <cellStyle name="Normal 4 12 2 3 5 3" xfId="34041"/>
    <cellStyle name="Normal 4 12 2 3 6" xfId="14000"/>
    <cellStyle name="Normal 4 12 2 3 6 2" xfId="25988"/>
    <cellStyle name="Normal 4 12 2 3 6 2 2" xfId="50285"/>
    <cellStyle name="Normal 4 12 2 3 6 3" xfId="38297"/>
    <cellStyle name="Normal 4 12 2 3 7" xfId="51517"/>
    <cellStyle name="Normal 4 12 2 3 8" xfId="52104"/>
    <cellStyle name="Normal 4 12 2 4" xfId="897"/>
    <cellStyle name="Normal 4 12 2 4 2" xfId="2390"/>
    <cellStyle name="Normal 4 12 2 4 2 10" xfId="52910"/>
    <cellStyle name="Normal 4 12 2 4 2 2" xfId="3556"/>
    <cellStyle name="Normal 4 12 2 4 2 2 2" xfId="5897"/>
    <cellStyle name="Normal 4 12 2 4 2 2 2 2" xfId="9769"/>
    <cellStyle name="Normal 4 12 2 4 2 2 2 2 2" xfId="21971"/>
    <cellStyle name="Normal 4 12 2 4 2 2 2 2 2 2" xfId="46268"/>
    <cellStyle name="Normal 4 12 2 4 2 2 2 2 3" xfId="34066"/>
    <cellStyle name="Normal 4 12 2 4 2 2 2 3" xfId="18099"/>
    <cellStyle name="Normal 4 12 2 4 2 2 2 3 2" xfId="42396"/>
    <cellStyle name="Normal 4 12 2 4 2 2 2 4" xfId="30194"/>
    <cellStyle name="Normal 4 12 2 4 2 2 3" xfId="7594"/>
    <cellStyle name="Normal 4 12 2 4 2 2 3 2" xfId="9770"/>
    <cellStyle name="Normal 4 12 2 4 2 2 3 2 2" xfId="21972"/>
    <cellStyle name="Normal 4 12 2 4 2 2 3 2 2 2" xfId="46269"/>
    <cellStyle name="Normal 4 12 2 4 2 2 3 2 3" xfId="34067"/>
    <cellStyle name="Normal 4 12 2 4 2 2 3 3" xfId="19796"/>
    <cellStyle name="Normal 4 12 2 4 2 2 3 3 2" xfId="44093"/>
    <cellStyle name="Normal 4 12 2 4 2 2 3 4" xfId="31891"/>
    <cellStyle name="Normal 4 12 2 4 2 2 4" xfId="9768"/>
    <cellStyle name="Normal 4 12 2 4 2 2 4 2" xfId="21970"/>
    <cellStyle name="Normal 4 12 2 4 2 2 4 2 2" xfId="46267"/>
    <cellStyle name="Normal 4 12 2 4 2 2 4 3" xfId="34065"/>
    <cellStyle name="Normal 4 12 2 4 2 2 5" xfId="15871"/>
    <cellStyle name="Normal 4 12 2 4 2 2 5 2" xfId="40168"/>
    <cellStyle name="Normal 4 12 2 4 2 2 6" xfId="27859"/>
    <cellStyle name="Normal 4 12 2 4 2 3" xfId="4088"/>
    <cellStyle name="Normal 4 12 2 4 2 3 2" xfId="9771"/>
    <cellStyle name="Normal 4 12 2 4 2 3 2 2" xfId="21973"/>
    <cellStyle name="Normal 4 12 2 4 2 3 2 2 2" xfId="46270"/>
    <cellStyle name="Normal 4 12 2 4 2 3 2 3" xfId="34068"/>
    <cellStyle name="Normal 4 12 2 4 2 3 3" xfId="16399"/>
    <cellStyle name="Normal 4 12 2 4 2 3 3 2" xfId="40696"/>
    <cellStyle name="Normal 4 12 2 4 2 3 4" xfId="28387"/>
    <cellStyle name="Normal 4 12 2 4 2 4" xfId="4728"/>
    <cellStyle name="Normal 4 12 2 4 2 4 2" xfId="9772"/>
    <cellStyle name="Normal 4 12 2 4 2 4 2 2" xfId="21974"/>
    <cellStyle name="Normal 4 12 2 4 2 4 2 2 2" xfId="46271"/>
    <cellStyle name="Normal 4 12 2 4 2 4 2 3" xfId="34069"/>
    <cellStyle name="Normal 4 12 2 4 2 4 3" xfId="16930"/>
    <cellStyle name="Normal 4 12 2 4 2 4 3 2" xfId="41227"/>
    <cellStyle name="Normal 4 12 2 4 2 4 4" xfId="29025"/>
    <cellStyle name="Normal 4 12 2 4 2 5" xfId="6425"/>
    <cellStyle name="Normal 4 12 2 4 2 5 2" xfId="9773"/>
    <cellStyle name="Normal 4 12 2 4 2 5 2 2" xfId="21975"/>
    <cellStyle name="Normal 4 12 2 4 2 5 2 2 2" xfId="46272"/>
    <cellStyle name="Normal 4 12 2 4 2 5 2 3" xfId="34070"/>
    <cellStyle name="Normal 4 12 2 4 2 5 3" xfId="18627"/>
    <cellStyle name="Normal 4 12 2 4 2 5 3 2" xfId="42924"/>
    <cellStyle name="Normal 4 12 2 4 2 5 4" xfId="30722"/>
    <cellStyle name="Normal 4 12 2 4 2 6" xfId="9767"/>
    <cellStyle name="Normal 4 12 2 4 2 6 2" xfId="21969"/>
    <cellStyle name="Normal 4 12 2 4 2 6 2 2" xfId="46266"/>
    <cellStyle name="Normal 4 12 2 4 2 6 3" xfId="34064"/>
    <cellStyle name="Normal 4 12 2 4 2 7" xfId="14702"/>
    <cellStyle name="Normal 4 12 2 4 2 7 2" xfId="38999"/>
    <cellStyle name="Normal 4 12 2 4 2 8" xfId="26690"/>
    <cellStyle name="Normal 4 12 2 4 2 9" xfId="51098"/>
    <cellStyle name="Normal 4 12 2 4 3" xfId="2918"/>
    <cellStyle name="Normal 4 12 2 4 3 2" xfId="5366"/>
    <cellStyle name="Normal 4 12 2 4 3 2 2" xfId="9775"/>
    <cellStyle name="Normal 4 12 2 4 3 2 2 2" xfId="21977"/>
    <cellStyle name="Normal 4 12 2 4 3 2 2 2 2" xfId="46274"/>
    <cellStyle name="Normal 4 12 2 4 3 2 2 3" xfId="34072"/>
    <cellStyle name="Normal 4 12 2 4 3 2 3" xfId="17568"/>
    <cellStyle name="Normal 4 12 2 4 3 2 3 2" xfId="41865"/>
    <cellStyle name="Normal 4 12 2 4 3 2 4" xfId="29663"/>
    <cellStyle name="Normal 4 12 2 4 3 3" xfId="6956"/>
    <cellStyle name="Normal 4 12 2 4 3 3 2" xfId="9776"/>
    <cellStyle name="Normal 4 12 2 4 3 3 2 2" xfId="21978"/>
    <cellStyle name="Normal 4 12 2 4 3 3 2 2 2" xfId="46275"/>
    <cellStyle name="Normal 4 12 2 4 3 3 2 3" xfId="34073"/>
    <cellStyle name="Normal 4 12 2 4 3 3 3" xfId="19158"/>
    <cellStyle name="Normal 4 12 2 4 3 3 3 2" xfId="43455"/>
    <cellStyle name="Normal 4 12 2 4 3 3 4" xfId="31253"/>
    <cellStyle name="Normal 4 12 2 4 3 4" xfId="9774"/>
    <cellStyle name="Normal 4 12 2 4 3 4 2" xfId="21976"/>
    <cellStyle name="Normal 4 12 2 4 3 4 2 2" xfId="46273"/>
    <cellStyle name="Normal 4 12 2 4 3 4 3" xfId="34071"/>
    <cellStyle name="Normal 4 12 2 4 3 5" xfId="15340"/>
    <cellStyle name="Normal 4 12 2 4 3 5 2" xfId="39637"/>
    <cellStyle name="Normal 4 12 2 4 3 6" xfId="27328"/>
    <cellStyle name="Normal 4 12 2 4 4" xfId="9766"/>
    <cellStyle name="Normal 4 12 2 4 4 2" xfId="21968"/>
    <cellStyle name="Normal 4 12 2 4 4 2 2" xfId="46265"/>
    <cellStyle name="Normal 4 12 2 4 4 3" xfId="34063"/>
    <cellStyle name="Normal 4 12 2 4 5" xfId="14168"/>
    <cellStyle name="Normal 4 12 2 4 5 2" xfId="26156"/>
    <cellStyle name="Normal 4 12 2 4 5 2 2" xfId="50453"/>
    <cellStyle name="Normal 4 12 2 4 5 3" xfId="38465"/>
    <cellStyle name="Normal 4 12 2 4 6" xfId="51847"/>
    <cellStyle name="Normal 4 12 2 4 7" xfId="52272"/>
    <cellStyle name="Normal 4 12 2 5" xfId="2126"/>
    <cellStyle name="Normal 4 12 2 5 10" xfId="52646"/>
    <cellStyle name="Normal 4 12 2 5 2" xfId="3292"/>
    <cellStyle name="Normal 4 12 2 5 2 2" xfId="5633"/>
    <cellStyle name="Normal 4 12 2 5 2 2 2" xfId="9779"/>
    <cellStyle name="Normal 4 12 2 5 2 2 2 2" xfId="21981"/>
    <cellStyle name="Normal 4 12 2 5 2 2 2 2 2" xfId="46278"/>
    <cellStyle name="Normal 4 12 2 5 2 2 2 3" xfId="34076"/>
    <cellStyle name="Normal 4 12 2 5 2 2 3" xfId="17835"/>
    <cellStyle name="Normal 4 12 2 5 2 2 3 2" xfId="42132"/>
    <cellStyle name="Normal 4 12 2 5 2 2 4" xfId="29930"/>
    <cellStyle name="Normal 4 12 2 5 2 3" xfId="7330"/>
    <cellStyle name="Normal 4 12 2 5 2 3 2" xfId="9780"/>
    <cellStyle name="Normal 4 12 2 5 2 3 2 2" xfId="21982"/>
    <cellStyle name="Normal 4 12 2 5 2 3 2 2 2" xfId="46279"/>
    <cellStyle name="Normal 4 12 2 5 2 3 2 3" xfId="34077"/>
    <cellStyle name="Normal 4 12 2 5 2 3 3" xfId="19532"/>
    <cellStyle name="Normal 4 12 2 5 2 3 3 2" xfId="43829"/>
    <cellStyle name="Normal 4 12 2 5 2 3 4" xfId="31627"/>
    <cellStyle name="Normal 4 12 2 5 2 4" xfId="9778"/>
    <cellStyle name="Normal 4 12 2 5 2 4 2" xfId="21980"/>
    <cellStyle name="Normal 4 12 2 5 2 4 2 2" xfId="46277"/>
    <cellStyle name="Normal 4 12 2 5 2 4 3" xfId="34075"/>
    <cellStyle name="Normal 4 12 2 5 2 5" xfId="15607"/>
    <cellStyle name="Normal 4 12 2 5 2 5 2" xfId="39904"/>
    <cellStyle name="Normal 4 12 2 5 2 6" xfId="27595"/>
    <cellStyle name="Normal 4 12 2 5 3" xfId="3824"/>
    <cellStyle name="Normal 4 12 2 5 3 2" xfId="9781"/>
    <cellStyle name="Normal 4 12 2 5 3 2 2" xfId="21983"/>
    <cellStyle name="Normal 4 12 2 5 3 2 2 2" xfId="46280"/>
    <cellStyle name="Normal 4 12 2 5 3 2 3" xfId="34078"/>
    <cellStyle name="Normal 4 12 2 5 3 3" xfId="16135"/>
    <cellStyle name="Normal 4 12 2 5 3 3 2" xfId="40432"/>
    <cellStyle name="Normal 4 12 2 5 3 4" xfId="28123"/>
    <cellStyle name="Normal 4 12 2 5 4" xfId="4464"/>
    <cellStyle name="Normal 4 12 2 5 4 2" xfId="9782"/>
    <cellStyle name="Normal 4 12 2 5 4 2 2" xfId="21984"/>
    <cellStyle name="Normal 4 12 2 5 4 2 2 2" xfId="46281"/>
    <cellStyle name="Normal 4 12 2 5 4 2 3" xfId="34079"/>
    <cellStyle name="Normal 4 12 2 5 4 3" xfId="16666"/>
    <cellStyle name="Normal 4 12 2 5 4 3 2" xfId="40963"/>
    <cellStyle name="Normal 4 12 2 5 4 4" xfId="28761"/>
    <cellStyle name="Normal 4 12 2 5 5" xfId="6161"/>
    <cellStyle name="Normal 4 12 2 5 5 2" xfId="9783"/>
    <cellStyle name="Normal 4 12 2 5 5 2 2" xfId="21985"/>
    <cellStyle name="Normal 4 12 2 5 5 2 2 2" xfId="46282"/>
    <cellStyle name="Normal 4 12 2 5 5 2 3" xfId="34080"/>
    <cellStyle name="Normal 4 12 2 5 5 3" xfId="18363"/>
    <cellStyle name="Normal 4 12 2 5 5 3 2" xfId="42660"/>
    <cellStyle name="Normal 4 12 2 5 5 4" xfId="30458"/>
    <cellStyle name="Normal 4 12 2 5 6" xfId="9777"/>
    <cellStyle name="Normal 4 12 2 5 6 2" xfId="21979"/>
    <cellStyle name="Normal 4 12 2 5 6 2 2" xfId="46276"/>
    <cellStyle name="Normal 4 12 2 5 6 3" xfId="34074"/>
    <cellStyle name="Normal 4 12 2 5 7" xfId="14438"/>
    <cellStyle name="Normal 4 12 2 5 7 2" xfId="38735"/>
    <cellStyle name="Normal 4 12 2 5 8" xfId="26426"/>
    <cellStyle name="Normal 4 12 2 5 9" xfId="50834"/>
    <cellStyle name="Normal 4 12 2 6" xfId="2654"/>
    <cellStyle name="Normal 4 12 2 6 2" xfId="5102"/>
    <cellStyle name="Normal 4 12 2 6 2 2" xfId="9785"/>
    <cellStyle name="Normal 4 12 2 6 2 2 2" xfId="21987"/>
    <cellStyle name="Normal 4 12 2 6 2 2 2 2" xfId="46284"/>
    <cellStyle name="Normal 4 12 2 6 2 2 3" xfId="34082"/>
    <cellStyle name="Normal 4 12 2 6 2 3" xfId="17304"/>
    <cellStyle name="Normal 4 12 2 6 2 3 2" xfId="41601"/>
    <cellStyle name="Normal 4 12 2 6 2 4" xfId="29399"/>
    <cellStyle name="Normal 4 12 2 6 3" xfId="6692"/>
    <cellStyle name="Normal 4 12 2 6 3 2" xfId="9786"/>
    <cellStyle name="Normal 4 12 2 6 3 2 2" xfId="21988"/>
    <cellStyle name="Normal 4 12 2 6 3 2 2 2" xfId="46285"/>
    <cellStyle name="Normal 4 12 2 6 3 2 3" xfId="34083"/>
    <cellStyle name="Normal 4 12 2 6 3 3" xfId="18894"/>
    <cellStyle name="Normal 4 12 2 6 3 3 2" xfId="43191"/>
    <cellStyle name="Normal 4 12 2 6 3 4" xfId="30989"/>
    <cellStyle name="Normal 4 12 2 6 4" xfId="9784"/>
    <cellStyle name="Normal 4 12 2 6 4 2" xfId="21986"/>
    <cellStyle name="Normal 4 12 2 6 4 2 2" xfId="46283"/>
    <cellStyle name="Normal 4 12 2 6 4 3" xfId="34081"/>
    <cellStyle name="Normal 4 12 2 6 5" xfId="15076"/>
    <cellStyle name="Normal 4 12 2 6 5 2" xfId="39373"/>
    <cellStyle name="Normal 4 12 2 6 6" xfId="27064"/>
    <cellStyle name="Normal 4 12 2 7" xfId="9721"/>
    <cellStyle name="Normal 4 12 2 7 2" xfId="21923"/>
    <cellStyle name="Normal 4 12 2 7 2 2" xfId="46220"/>
    <cellStyle name="Normal 4 12 2 7 3" xfId="34018"/>
    <cellStyle name="Normal 4 12 2 8" xfId="13904"/>
    <cellStyle name="Normal 4 12 2 8 2" xfId="25892"/>
    <cellStyle name="Normal 4 12 2 8 2 2" xfId="50189"/>
    <cellStyle name="Normal 4 12 2 8 3" xfId="38201"/>
    <cellStyle name="Normal 4 12 2 9" xfId="51490"/>
    <cellStyle name="Normal 4 12 3" xfId="772"/>
    <cellStyle name="Normal 4 12 3 2" xfId="1017"/>
    <cellStyle name="Normal 4 12 3 2 2" xfId="2510"/>
    <cellStyle name="Normal 4 12 3 2 2 10" xfId="53030"/>
    <cellStyle name="Normal 4 12 3 2 2 2" xfId="3676"/>
    <cellStyle name="Normal 4 12 3 2 2 2 2" xfId="6017"/>
    <cellStyle name="Normal 4 12 3 2 2 2 2 2" xfId="9791"/>
    <cellStyle name="Normal 4 12 3 2 2 2 2 2 2" xfId="21993"/>
    <cellStyle name="Normal 4 12 3 2 2 2 2 2 2 2" xfId="46290"/>
    <cellStyle name="Normal 4 12 3 2 2 2 2 2 3" xfId="34088"/>
    <cellStyle name="Normal 4 12 3 2 2 2 2 3" xfId="18219"/>
    <cellStyle name="Normal 4 12 3 2 2 2 2 3 2" xfId="42516"/>
    <cellStyle name="Normal 4 12 3 2 2 2 2 4" xfId="30314"/>
    <cellStyle name="Normal 4 12 3 2 2 2 3" xfId="7714"/>
    <cellStyle name="Normal 4 12 3 2 2 2 3 2" xfId="9792"/>
    <cellStyle name="Normal 4 12 3 2 2 2 3 2 2" xfId="21994"/>
    <cellStyle name="Normal 4 12 3 2 2 2 3 2 2 2" xfId="46291"/>
    <cellStyle name="Normal 4 12 3 2 2 2 3 2 3" xfId="34089"/>
    <cellStyle name="Normal 4 12 3 2 2 2 3 3" xfId="19916"/>
    <cellStyle name="Normal 4 12 3 2 2 2 3 3 2" xfId="44213"/>
    <cellStyle name="Normal 4 12 3 2 2 2 3 4" xfId="32011"/>
    <cellStyle name="Normal 4 12 3 2 2 2 4" xfId="9790"/>
    <cellStyle name="Normal 4 12 3 2 2 2 4 2" xfId="21992"/>
    <cellStyle name="Normal 4 12 3 2 2 2 4 2 2" xfId="46289"/>
    <cellStyle name="Normal 4 12 3 2 2 2 4 3" xfId="34087"/>
    <cellStyle name="Normal 4 12 3 2 2 2 5" xfId="15991"/>
    <cellStyle name="Normal 4 12 3 2 2 2 5 2" xfId="40288"/>
    <cellStyle name="Normal 4 12 3 2 2 2 6" xfId="27979"/>
    <cellStyle name="Normal 4 12 3 2 2 3" xfId="4208"/>
    <cellStyle name="Normal 4 12 3 2 2 3 2" xfId="9793"/>
    <cellStyle name="Normal 4 12 3 2 2 3 2 2" xfId="21995"/>
    <cellStyle name="Normal 4 12 3 2 2 3 2 2 2" xfId="46292"/>
    <cellStyle name="Normal 4 12 3 2 2 3 2 3" xfId="34090"/>
    <cellStyle name="Normal 4 12 3 2 2 3 3" xfId="16519"/>
    <cellStyle name="Normal 4 12 3 2 2 3 3 2" xfId="40816"/>
    <cellStyle name="Normal 4 12 3 2 2 3 4" xfId="28507"/>
    <cellStyle name="Normal 4 12 3 2 2 4" xfId="4848"/>
    <cellStyle name="Normal 4 12 3 2 2 4 2" xfId="9794"/>
    <cellStyle name="Normal 4 12 3 2 2 4 2 2" xfId="21996"/>
    <cellStyle name="Normal 4 12 3 2 2 4 2 2 2" xfId="46293"/>
    <cellStyle name="Normal 4 12 3 2 2 4 2 3" xfId="34091"/>
    <cellStyle name="Normal 4 12 3 2 2 4 3" xfId="17050"/>
    <cellStyle name="Normal 4 12 3 2 2 4 3 2" xfId="41347"/>
    <cellStyle name="Normal 4 12 3 2 2 4 4" xfId="29145"/>
    <cellStyle name="Normal 4 12 3 2 2 5" xfId="6545"/>
    <cellStyle name="Normal 4 12 3 2 2 5 2" xfId="9795"/>
    <cellStyle name="Normal 4 12 3 2 2 5 2 2" xfId="21997"/>
    <cellStyle name="Normal 4 12 3 2 2 5 2 2 2" xfId="46294"/>
    <cellStyle name="Normal 4 12 3 2 2 5 2 3" xfId="34092"/>
    <cellStyle name="Normal 4 12 3 2 2 5 3" xfId="18747"/>
    <cellStyle name="Normal 4 12 3 2 2 5 3 2" xfId="43044"/>
    <cellStyle name="Normal 4 12 3 2 2 5 4" xfId="30842"/>
    <cellStyle name="Normal 4 12 3 2 2 6" xfId="9789"/>
    <cellStyle name="Normal 4 12 3 2 2 6 2" xfId="21991"/>
    <cellStyle name="Normal 4 12 3 2 2 6 2 2" xfId="46288"/>
    <cellStyle name="Normal 4 12 3 2 2 6 3" xfId="34086"/>
    <cellStyle name="Normal 4 12 3 2 2 7" xfId="14822"/>
    <cellStyle name="Normal 4 12 3 2 2 7 2" xfId="39119"/>
    <cellStyle name="Normal 4 12 3 2 2 8" xfId="26810"/>
    <cellStyle name="Normal 4 12 3 2 2 9" xfId="51218"/>
    <cellStyle name="Normal 4 12 3 2 3" xfId="3038"/>
    <cellStyle name="Normal 4 12 3 2 3 2" xfId="5486"/>
    <cellStyle name="Normal 4 12 3 2 3 2 2" xfId="9797"/>
    <cellStyle name="Normal 4 12 3 2 3 2 2 2" xfId="21999"/>
    <cellStyle name="Normal 4 12 3 2 3 2 2 2 2" xfId="46296"/>
    <cellStyle name="Normal 4 12 3 2 3 2 2 3" xfId="34094"/>
    <cellStyle name="Normal 4 12 3 2 3 2 3" xfId="17688"/>
    <cellStyle name="Normal 4 12 3 2 3 2 3 2" xfId="41985"/>
    <cellStyle name="Normal 4 12 3 2 3 2 4" xfId="29783"/>
    <cellStyle name="Normal 4 12 3 2 3 3" xfId="7076"/>
    <cellStyle name="Normal 4 12 3 2 3 3 2" xfId="9798"/>
    <cellStyle name="Normal 4 12 3 2 3 3 2 2" xfId="22000"/>
    <cellStyle name="Normal 4 12 3 2 3 3 2 2 2" xfId="46297"/>
    <cellStyle name="Normal 4 12 3 2 3 3 2 3" xfId="34095"/>
    <cellStyle name="Normal 4 12 3 2 3 3 3" xfId="19278"/>
    <cellStyle name="Normal 4 12 3 2 3 3 3 2" xfId="43575"/>
    <cellStyle name="Normal 4 12 3 2 3 3 4" xfId="31373"/>
    <cellStyle name="Normal 4 12 3 2 3 4" xfId="9796"/>
    <cellStyle name="Normal 4 12 3 2 3 4 2" xfId="21998"/>
    <cellStyle name="Normal 4 12 3 2 3 4 2 2" xfId="46295"/>
    <cellStyle name="Normal 4 12 3 2 3 4 3" xfId="34093"/>
    <cellStyle name="Normal 4 12 3 2 3 5" xfId="15460"/>
    <cellStyle name="Normal 4 12 3 2 3 5 2" xfId="39757"/>
    <cellStyle name="Normal 4 12 3 2 3 6" xfId="27448"/>
    <cellStyle name="Normal 4 12 3 2 4" xfId="9788"/>
    <cellStyle name="Normal 4 12 3 2 4 2" xfId="21990"/>
    <cellStyle name="Normal 4 12 3 2 4 2 2" xfId="46287"/>
    <cellStyle name="Normal 4 12 3 2 4 3" xfId="34085"/>
    <cellStyle name="Normal 4 12 3 2 5" xfId="14288"/>
    <cellStyle name="Normal 4 12 3 2 5 2" xfId="26276"/>
    <cellStyle name="Normal 4 12 3 2 5 2 2" xfId="50573"/>
    <cellStyle name="Normal 4 12 3 2 5 3" xfId="38585"/>
    <cellStyle name="Normal 4 12 3 2 6" xfId="51766"/>
    <cellStyle name="Normal 4 12 3 2 7" xfId="52392"/>
    <cellStyle name="Normal 4 12 3 3" xfId="2270"/>
    <cellStyle name="Normal 4 12 3 3 10" xfId="52790"/>
    <cellStyle name="Normal 4 12 3 3 2" xfId="3436"/>
    <cellStyle name="Normal 4 12 3 3 2 2" xfId="5777"/>
    <cellStyle name="Normal 4 12 3 3 2 2 2" xfId="9801"/>
    <cellStyle name="Normal 4 12 3 3 2 2 2 2" xfId="22003"/>
    <cellStyle name="Normal 4 12 3 3 2 2 2 2 2" xfId="46300"/>
    <cellStyle name="Normal 4 12 3 3 2 2 2 3" xfId="34098"/>
    <cellStyle name="Normal 4 12 3 3 2 2 3" xfId="17979"/>
    <cellStyle name="Normal 4 12 3 3 2 2 3 2" xfId="42276"/>
    <cellStyle name="Normal 4 12 3 3 2 2 4" xfId="30074"/>
    <cellStyle name="Normal 4 12 3 3 2 3" xfId="7474"/>
    <cellStyle name="Normal 4 12 3 3 2 3 2" xfId="9802"/>
    <cellStyle name="Normal 4 12 3 3 2 3 2 2" xfId="22004"/>
    <cellStyle name="Normal 4 12 3 3 2 3 2 2 2" xfId="46301"/>
    <cellStyle name="Normal 4 12 3 3 2 3 2 3" xfId="34099"/>
    <cellStyle name="Normal 4 12 3 3 2 3 3" xfId="19676"/>
    <cellStyle name="Normal 4 12 3 3 2 3 3 2" xfId="43973"/>
    <cellStyle name="Normal 4 12 3 3 2 3 4" xfId="31771"/>
    <cellStyle name="Normal 4 12 3 3 2 4" xfId="9800"/>
    <cellStyle name="Normal 4 12 3 3 2 4 2" xfId="22002"/>
    <cellStyle name="Normal 4 12 3 3 2 4 2 2" xfId="46299"/>
    <cellStyle name="Normal 4 12 3 3 2 4 3" xfId="34097"/>
    <cellStyle name="Normal 4 12 3 3 2 5" xfId="15751"/>
    <cellStyle name="Normal 4 12 3 3 2 5 2" xfId="40048"/>
    <cellStyle name="Normal 4 12 3 3 2 6" xfId="27739"/>
    <cellStyle name="Normal 4 12 3 3 3" xfId="3968"/>
    <cellStyle name="Normal 4 12 3 3 3 2" xfId="9803"/>
    <cellStyle name="Normal 4 12 3 3 3 2 2" xfId="22005"/>
    <cellStyle name="Normal 4 12 3 3 3 2 2 2" xfId="46302"/>
    <cellStyle name="Normal 4 12 3 3 3 2 3" xfId="34100"/>
    <cellStyle name="Normal 4 12 3 3 3 3" xfId="16279"/>
    <cellStyle name="Normal 4 12 3 3 3 3 2" xfId="40576"/>
    <cellStyle name="Normal 4 12 3 3 3 4" xfId="28267"/>
    <cellStyle name="Normal 4 12 3 3 4" xfId="4608"/>
    <cellStyle name="Normal 4 12 3 3 4 2" xfId="9804"/>
    <cellStyle name="Normal 4 12 3 3 4 2 2" xfId="22006"/>
    <cellStyle name="Normal 4 12 3 3 4 2 2 2" xfId="46303"/>
    <cellStyle name="Normal 4 12 3 3 4 2 3" xfId="34101"/>
    <cellStyle name="Normal 4 12 3 3 4 3" xfId="16810"/>
    <cellStyle name="Normal 4 12 3 3 4 3 2" xfId="41107"/>
    <cellStyle name="Normal 4 12 3 3 4 4" xfId="28905"/>
    <cellStyle name="Normal 4 12 3 3 5" xfId="6305"/>
    <cellStyle name="Normal 4 12 3 3 5 2" xfId="9805"/>
    <cellStyle name="Normal 4 12 3 3 5 2 2" xfId="22007"/>
    <cellStyle name="Normal 4 12 3 3 5 2 2 2" xfId="46304"/>
    <cellStyle name="Normal 4 12 3 3 5 2 3" xfId="34102"/>
    <cellStyle name="Normal 4 12 3 3 5 3" xfId="18507"/>
    <cellStyle name="Normal 4 12 3 3 5 3 2" xfId="42804"/>
    <cellStyle name="Normal 4 12 3 3 5 4" xfId="30602"/>
    <cellStyle name="Normal 4 12 3 3 6" xfId="9799"/>
    <cellStyle name="Normal 4 12 3 3 6 2" xfId="22001"/>
    <cellStyle name="Normal 4 12 3 3 6 2 2" xfId="46298"/>
    <cellStyle name="Normal 4 12 3 3 6 3" xfId="34096"/>
    <cellStyle name="Normal 4 12 3 3 7" xfId="14582"/>
    <cellStyle name="Normal 4 12 3 3 7 2" xfId="38879"/>
    <cellStyle name="Normal 4 12 3 3 8" xfId="26570"/>
    <cellStyle name="Normal 4 12 3 3 9" xfId="50978"/>
    <cellStyle name="Normal 4 12 3 4" xfId="2798"/>
    <cellStyle name="Normal 4 12 3 4 2" xfId="5246"/>
    <cellStyle name="Normal 4 12 3 4 2 2" xfId="9807"/>
    <cellStyle name="Normal 4 12 3 4 2 2 2" xfId="22009"/>
    <cellStyle name="Normal 4 12 3 4 2 2 2 2" xfId="46306"/>
    <cellStyle name="Normal 4 12 3 4 2 2 3" xfId="34104"/>
    <cellStyle name="Normal 4 12 3 4 2 3" xfId="17448"/>
    <cellStyle name="Normal 4 12 3 4 2 3 2" xfId="41745"/>
    <cellStyle name="Normal 4 12 3 4 2 4" xfId="29543"/>
    <cellStyle name="Normal 4 12 3 4 3" xfId="6836"/>
    <cellStyle name="Normal 4 12 3 4 3 2" xfId="9808"/>
    <cellStyle name="Normal 4 12 3 4 3 2 2" xfId="22010"/>
    <cellStyle name="Normal 4 12 3 4 3 2 2 2" xfId="46307"/>
    <cellStyle name="Normal 4 12 3 4 3 2 3" xfId="34105"/>
    <cellStyle name="Normal 4 12 3 4 3 3" xfId="19038"/>
    <cellStyle name="Normal 4 12 3 4 3 3 2" xfId="43335"/>
    <cellStyle name="Normal 4 12 3 4 3 4" xfId="31133"/>
    <cellStyle name="Normal 4 12 3 4 4" xfId="9806"/>
    <cellStyle name="Normal 4 12 3 4 4 2" xfId="22008"/>
    <cellStyle name="Normal 4 12 3 4 4 2 2" xfId="46305"/>
    <cellStyle name="Normal 4 12 3 4 4 3" xfId="34103"/>
    <cellStyle name="Normal 4 12 3 4 5" xfId="15220"/>
    <cellStyle name="Normal 4 12 3 4 5 2" xfId="39517"/>
    <cellStyle name="Normal 4 12 3 4 6" xfId="27208"/>
    <cellStyle name="Normal 4 12 3 5" xfId="9787"/>
    <cellStyle name="Normal 4 12 3 5 2" xfId="21989"/>
    <cellStyle name="Normal 4 12 3 5 2 2" xfId="46286"/>
    <cellStyle name="Normal 4 12 3 5 3" xfId="34084"/>
    <cellStyle name="Normal 4 12 3 6" xfId="14048"/>
    <cellStyle name="Normal 4 12 3 6 2" xfId="26036"/>
    <cellStyle name="Normal 4 12 3 6 2 2" xfId="50333"/>
    <cellStyle name="Normal 4 12 3 6 3" xfId="38345"/>
    <cellStyle name="Normal 4 12 3 7" xfId="51908"/>
    <cellStyle name="Normal 4 12 3 8" xfId="52152"/>
    <cellStyle name="Normal 4 12 4" xfId="674"/>
    <cellStyle name="Normal 4 12 4 2" xfId="921"/>
    <cellStyle name="Normal 4 12 4 2 2" xfId="2414"/>
    <cellStyle name="Normal 4 12 4 2 2 10" xfId="52934"/>
    <cellStyle name="Normal 4 12 4 2 2 2" xfId="3580"/>
    <cellStyle name="Normal 4 12 4 2 2 2 2" xfId="5921"/>
    <cellStyle name="Normal 4 12 4 2 2 2 2 2" xfId="9813"/>
    <cellStyle name="Normal 4 12 4 2 2 2 2 2 2" xfId="22015"/>
    <cellStyle name="Normal 4 12 4 2 2 2 2 2 2 2" xfId="46312"/>
    <cellStyle name="Normal 4 12 4 2 2 2 2 2 3" xfId="34110"/>
    <cellStyle name="Normal 4 12 4 2 2 2 2 3" xfId="18123"/>
    <cellStyle name="Normal 4 12 4 2 2 2 2 3 2" xfId="42420"/>
    <cellStyle name="Normal 4 12 4 2 2 2 2 4" xfId="30218"/>
    <cellStyle name="Normal 4 12 4 2 2 2 3" xfId="7618"/>
    <cellStyle name="Normal 4 12 4 2 2 2 3 2" xfId="9814"/>
    <cellStyle name="Normal 4 12 4 2 2 2 3 2 2" xfId="22016"/>
    <cellStyle name="Normal 4 12 4 2 2 2 3 2 2 2" xfId="46313"/>
    <cellStyle name="Normal 4 12 4 2 2 2 3 2 3" xfId="34111"/>
    <cellStyle name="Normal 4 12 4 2 2 2 3 3" xfId="19820"/>
    <cellStyle name="Normal 4 12 4 2 2 2 3 3 2" xfId="44117"/>
    <cellStyle name="Normal 4 12 4 2 2 2 3 4" xfId="31915"/>
    <cellStyle name="Normal 4 12 4 2 2 2 4" xfId="9812"/>
    <cellStyle name="Normal 4 12 4 2 2 2 4 2" xfId="22014"/>
    <cellStyle name="Normal 4 12 4 2 2 2 4 2 2" xfId="46311"/>
    <cellStyle name="Normal 4 12 4 2 2 2 4 3" xfId="34109"/>
    <cellStyle name="Normal 4 12 4 2 2 2 5" xfId="15895"/>
    <cellStyle name="Normal 4 12 4 2 2 2 5 2" xfId="40192"/>
    <cellStyle name="Normal 4 12 4 2 2 2 6" xfId="27883"/>
    <cellStyle name="Normal 4 12 4 2 2 3" xfId="4112"/>
    <cellStyle name="Normal 4 12 4 2 2 3 2" xfId="9815"/>
    <cellStyle name="Normal 4 12 4 2 2 3 2 2" xfId="22017"/>
    <cellStyle name="Normal 4 12 4 2 2 3 2 2 2" xfId="46314"/>
    <cellStyle name="Normal 4 12 4 2 2 3 2 3" xfId="34112"/>
    <cellStyle name="Normal 4 12 4 2 2 3 3" xfId="16423"/>
    <cellStyle name="Normal 4 12 4 2 2 3 3 2" xfId="40720"/>
    <cellStyle name="Normal 4 12 4 2 2 3 4" xfId="28411"/>
    <cellStyle name="Normal 4 12 4 2 2 4" xfId="4752"/>
    <cellStyle name="Normal 4 12 4 2 2 4 2" xfId="9816"/>
    <cellStyle name="Normal 4 12 4 2 2 4 2 2" xfId="22018"/>
    <cellStyle name="Normal 4 12 4 2 2 4 2 2 2" xfId="46315"/>
    <cellStyle name="Normal 4 12 4 2 2 4 2 3" xfId="34113"/>
    <cellStyle name="Normal 4 12 4 2 2 4 3" xfId="16954"/>
    <cellStyle name="Normal 4 12 4 2 2 4 3 2" xfId="41251"/>
    <cellStyle name="Normal 4 12 4 2 2 4 4" xfId="29049"/>
    <cellStyle name="Normal 4 12 4 2 2 5" xfId="6449"/>
    <cellStyle name="Normal 4 12 4 2 2 5 2" xfId="9817"/>
    <cellStyle name="Normal 4 12 4 2 2 5 2 2" xfId="22019"/>
    <cellStyle name="Normal 4 12 4 2 2 5 2 2 2" xfId="46316"/>
    <cellStyle name="Normal 4 12 4 2 2 5 2 3" xfId="34114"/>
    <cellStyle name="Normal 4 12 4 2 2 5 3" xfId="18651"/>
    <cellStyle name="Normal 4 12 4 2 2 5 3 2" xfId="42948"/>
    <cellStyle name="Normal 4 12 4 2 2 5 4" xfId="30746"/>
    <cellStyle name="Normal 4 12 4 2 2 6" xfId="9811"/>
    <cellStyle name="Normal 4 12 4 2 2 6 2" xfId="22013"/>
    <cellStyle name="Normal 4 12 4 2 2 6 2 2" xfId="46310"/>
    <cellStyle name="Normal 4 12 4 2 2 6 3" xfId="34108"/>
    <cellStyle name="Normal 4 12 4 2 2 7" xfId="14726"/>
    <cellStyle name="Normal 4 12 4 2 2 7 2" xfId="39023"/>
    <cellStyle name="Normal 4 12 4 2 2 8" xfId="26714"/>
    <cellStyle name="Normal 4 12 4 2 2 9" xfId="51122"/>
    <cellStyle name="Normal 4 12 4 2 3" xfId="2942"/>
    <cellStyle name="Normal 4 12 4 2 3 2" xfId="5390"/>
    <cellStyle name="Normal 4 12 4 2 3 2 2" xfId="9819"/>
    <cellStyle name="Normal 4 12 4 2 3 2 2 2" xfId="22021"/>
    <cellStyle name="Normal 4 12 4 2 3 2 2 2 2" xfId="46318"/>
    <cellStyle name="Normal 4 12 4 2 3 2 2 3" xfId="34116"/>
    <cellStyle name="Normal 4 12 4 2 3 2 3" xfId="17592"/>
    <cellStyle name="Normal 4 12 4 2 3 2 3 2" xfId="41889"/>
    <cellStyle name="Normal 4 12 4 2 3 2 4" xfId="29687"/>
    <cellStyle name="Normal 4 12 4 2 3 3" xfId="6980"/>
    <cellStyle name="Normal 4 12 4 2 3 3 2" xfId="9820"/>
    <cellStyle name="Normal 4 12 4 2 3 3 2 2" xfId="22022"/>
    <cellStyle name="Normal 4 12 4 2 3 3 2 2 2" xfId="46319"/>
    <cellStyle name="Normal 4 12 4 2 3 3 2 3" xfId="34117"/>
    <cellStyle name="Normal 4 12 4 2 3 3 3" xfId="19182"/>
    <cellStyle name="Normal 4 12 4 2 3 3 3 2" xfId="43479"/>
    <cellStyle name="Normal 4 12 4 2 3 3 4" xfId="31277"/>
    <cellStyle name="Normal 4 12 4 2 3 4" xfId="9818"/>
    <cellStyle name="Normal 4 12 4 2 3 4 2" xfId="22020"/>
    <cellStyle name="Normal 4 12 4 2 3 4 2 2" xfId="46317"/>
    <cellStyle name="Normal 4 12 4 2 3 4 3" xfId="34115"/>
    <cellStyle name="Normal 4 12 4 2 3 5" xfId="15364"/>
    <cellStyle name="Normal 4 12 4 2 3 5 2" xfId="39661"/>
    <cellStyle name="Normal 4 12 4 2 3 6" xfId="27352"/>
    <cellStyle name="Normal 4 12 4 2 4" xfId="9810"/>
    <cellStyle name="Normal 4 12 4 2 4 2" xfId="22012"/>
    <cellStyle name="Normal 4 12 4 2 4 2 2" xfId="46309"/>
    <cellStyle name="Normal 4 12 4 2 4 3" xfId="34107"/>
    <cellStyle name="Normal 4 12 4 2 5" xfId="14192"/>
    <cellStyle name="Normal 4 12 4 2 5 2" xfId="26180"/>
    <cellStyle name="Normal 4 12 4 2 5 2 2" xfId="50477"/>
    <cellStyle name="Normal 4 12 4 2 5 3" xfId="38489"/>
    <cellStyle name="Normal 4 12 4 2 6" xfId="51868"/>
    <cellStyle name="Normal 4 12 4 2 7" xfId="52296"/>
    <cellStyle name="Normal 4 12 4 3" xfId="2174"/>
    <cellStyle name="Normal 4 12 4 3 10" xfId="52694"/>
    <cellStyle name="Normal 4 12 4 3 2" xfId="3340"/>
    <cellStyle name="Normal 4 12 4 3 2 2" xfId="5681"/>
    <cellStyle name="Normal 4 12 4 3 2 2 2" xfId="9823"/>
    <cellStyle name="Normal 4 12 4 3 2 2 2 2" xfId="22025"/>
    <cellStyle name="Normal 4 12 4 3 2 2 2 2 2" xfId="46322"/>
    <cellStyle name="Normal 4 12 4 3 2 2 2 3" xfId="34120"/>
    <cellStyle name="Normal 4 12 4 3 2 2 3" xfId="17883"/>
    <cellStyle name="Normal 4 12 4 3 2 2 3 2" xfId="42180"/>
    <cellStyle name="Normal 4 12 4 3 2 2 4" xfId="29978"/>
    <cellStyle name="Normal 4 12 4 3 2 3" xfId="7378"/>
    <cellStyle name="Normal 4 12 4 3 2 3 2" xfId="9824"/>
    <cellStyle name="Normal 4 12 4 3 2 3 2 2" xfId="22026"/>
    <cellStyle name="Normal 4 12 4 3 2 3 2 2 2" xfId="46323"/>
    <cellStyle name="Normal 4 12 4 3 2 3 2 3" xfId="34121"/>
    <cellStyle name="Normal 4 12 4 3 2 3 3" xfId="19580"/>
    <cellStyle name="Normal 4 12 4 3 2 3 3 2" xfId="43877"/>
    <cellStyle name="Normal 4 12 4 3 2 3 4" xfId="31675"/>
    <cellStyle name="Normal 4 12 4 3 2 4" xfId="9822"/>
    <cellStyle name="Normal 4 12 4 3 2 4 2" xfId="22024"/>
    <cellStyle name="Normal 4 12 4 3 2 4 2 2" xfId="46321"/>
    <cellStyle name="Normal 4 12 4 3 2 4 3" xfId="34119"/>
    <cellStyle name="Normal 4 12 4 3 2 5" xfId="15655"/>
    <cellStyle name="Normal 4 12 4 3 2 5 2" xfId="39952"/>
    <cellStyle name="Normal 4 12 4 3 2 6" xfId="27643"/>
    <cellStyle name="Normal 4 12 4 3 3" xfId="3872"/>
    <cellStyle name="Normal 4 12 4 3 3 2" xfId="9825"/>
    <cellStyle name="Normal 4 12 4 3 3 2 2" xfId="22027"/>
    <cellStyle name="Normal 4 12 4 3 3 2 2 2" xfId="46324"/>
    <cellStyle name="Normal 4 12 4 3 3 2 3" xfId="34122"/>
    <cellStyle name="Normal 4 12 4 3 3 3" xfId="16183"/>
    <cellStyle name="Normal 4 12 4 3 3 3 2" xfId="40480"/>
    <cellStyle name="Normal 4 12 4 3 3 4" xfId="28171"/>
    <cellStyle name="Normal 4 12 4 3 4" xfId="4512"/>
    <cellStyle name="Normal 4 12 4 3 4 2" xfId="9826"/>
    <cellStyle name="Normal 4 12 4 3 4 2 2" xfId="22028"/>
    <cellStyle name="Normal 4 12 4 3 4 2 2 2" xfId="46325"/>
    <cellStyle name="Normal 4 12 4 3 4 2 3" xfId="34123"/>
    <cellStyle name="Normal 4 12 4 3 4 3" xfId="16714"/>
    <cellStyle name="Normal 4 12 4 3 4 3 2" xfId="41011"/>
    <cellStyle name="Normal 4 12 4 3 4 4" xfId="28809"/>
    <cellStyle name="Normal 4 12 4 3 5" xfId="6209"/>
    <cellStyle name="Normal 4 12 4 3 5 2" xfId="9827"/>
    <cellStyle name="Normal 4 12 4 3 5 2 2" xfId="22029"/>
    <cellStyle name="Normal 4 12 4 3 5 2 2 2" xfId="46326"/>
    <cellStyle name="Normal 4 12 4 3 5 2 3" xfId="34124"/>
    <cellStyle name="Normal 4 12 4 3 5 3" xfId="18411"/>
    <cellStyle name="Normal 4 12 4 3 5 3 2" xfId="42708"/>
    <cellStyle name="Normal 4 12 4 3 5 4" xfId="30506"/>
    <cellStyle name="Normal 4 12 4 3 6" xfId="9821"/>
    <cellStyle name="Normal 4 12 4 3 6 2" xfId="22023"/>
    <cellStyle name="Normal 4 12 4 3 6 2 2" xfId="46320"/>
    <cellStyle name="Normal 4 12 4 3 6 3" xfId="34118"/>
    <cellStyle name="Normal 4 12 4 3 7" xfId="14486"/>
    <cellStyle name="Normal 4 12 4 3 7 2" xfId="38783"/>
    <cellStyle name="Normal 4 12 4 3 8" xfId="26474"/>
    <cellStyle name="Normal 4 12 4 3 9" xfId="50882"/>
    <cellStyle name="Normal 4 12 4 4" xfId="2702"/>
    <cellStyle name="Normal 4 12 4 4 2" xfId="5150"/>
    <cellStyle name="Normal 4 12 4 4 2 2" xfId="9829"/>
    <cellStyle name="Normal 4 12 4 4 2 2 2" xfId="22031"/>
    <cellStyle name="Normal 4 12 4 4 2 2 2 2" xfId="46328"/>
    <cellStyle name="Normal 4 12 4 4 2 2 3" xfId="34126"/>
    <cellStyle name="Normal 4 12 4 4 2 3" xfId="17352"/>
    <cellStyle name="Normal 4 12 4 4 2 3 2" xfId="41649"/>
    <cellStyle name="Normal 4 12 4 4 2 4" xfId="29447"/>
    <cellStyle name="Normal 4 12 4 4 3" xfId="6740"/>
    <cellStyle name="Normal 4 12 4 4 3 2" xfId="9830"/>
    <cellStyle name="Normal 4 12 4 4 3 2 2" xfId="22032"/>
    <cellStyle name="Normal 4 12 4 4 3 2 2 2" xfId="46329"/>
    <cellStyle name="Normal 4 12 4 4 3 2 3" xfId="34127"/>
    <cellStyle name="Normal 4 12 4 4 3 3" xfId="18942"/>
    <cellStyle name="Normal 4 12 4 4 3 3 2" xfId="43239"/>
    <cellStyle name="Normal 4 12 4 4 3 4" xfId="31037"/>
    <cellStyle name="Normal 4 12 4 4 4" xfId="9828"/>
    <cellStyle name="Normal 4 12 4 4 4 2" xfId="22030"/>
    <cellStyle name="Normal 4 12 4 4 4 2 2" xfId="46327"/>
    <cellStyle name="Normal 4 12 4 4 4 3" xfId="34125"/>
    <cellStyle name="Normal 4 12 4 4 5" xfId="15124"/>
    <cellStyle name="Normal 4 12 4 4 5 2" xfId="39421"/>
    <cellStyle name="Normal 4 12 4 4 6" xfId="27112"/>
    <cellStyle name="Normal 4 12 4 5" xfId="9809"/>
    <cellStyle name="Normal 4 12 4 5 2" xfId="22011"/>
    <cellStyle name="Normal 4 12 4 5 2 2" xfId="46308"/>
    <cellStyle name="Normal 4 12 4 5 3" xfId="34106"/>
    <cellStyle name="Normal 4 12 4 6" xfId="13952"/>
    <cellStyle name="Normal 4 12 4 6 2" xfId="25940"/>
    <cellStyle name="Normal 4 12 4 6 2 2" xfId="50237"/>
    <cellStyle name="Normal 4 12 4 6 3" xfId="38249"/>
    <cellStyle name="Normal 4 12 4 7" xfId="51737"/>
    <cellStyle name="Normal 4 12 4 8" xfId="52056"/>
    <cellStyle name="Normal 4 12 5" xfId="849"/>
    <cellStyle name="Normal 4 12 5 2" xfId="2342"/>
    <cellStyle name="Normal 4 12 5 2 10" xfId="52862"/>
    <cellStyle name="Normal 4 12 5 2 2" xfId="3508"/>
    <cellStyle name="Normal 4 12 5 2 2 2" xfId="5849"/>
    <cellStyle name="Normal 4 12 5 2 2 2 2" xfId="9834"/>
    <cellStyle name="Normal 4 12 5 2 2 2 2 2" xfId="22036"/>
    <cellStyle name="Normal 4 12 5 2 2 2 2 2 2" xfId="46333"/>
    <cellStyle name="Normal 4 12 5 2 2 2 2 3" xfId="34131"/>
    <cellStyle name="Normal 4 12 5 2 2 2 3" xfId="18051"/>
    <cellStyle name="Normal 4 12 5 2 2 2 3 2" xfId="42348"/>
    <cellStyle name="Normal 4 12 5 2 2 2 4" xfId="30146"/>
    <cellStyle name="Normal 4 12 5 2 2 3" xfId="7546"/>
    <cellStyle name="Normal 4 12 5 2 2 3 2" xfId="9835"/>
    <cellStyle name="Normal 4 12 5 2 2 3 2 2" xfId="22037"/>
    <cellStyle name="Normal 4 12 5 2 2 3 2 2 2" xfId="46334"/>
    <cellStyle name="Normal 4 12 5 2 2 3 2 3" xfId="34132"/>
    <cellStyle name="Normal 4 12 5 2 2 3 3" xfId="19748"/>
    <cellStyle name="Normal 4 12 5 2 2 3 3 2" xfId="44045"/>
    <cellStyle name="Normal 4 12 5 2 2 3 4" xfId="31843"/>
    <cellStyle name="Normal 4 12 5 2 2 4" xfId="9833"/>
    <cellStyle name="Normal 4 12 5 2 2 4 2" xfId="22035"/>
    <cellStyle name="Normal 4 12 5 2 2 4 2 2" xfId="46332"/>
    <cellStyle name="Normal 4 12 5 2 2 4 3" xfId="34130"/>
    <cellStyle name="Normal 4 12 5 2 2 5" xfId="15823"/>
    <cellStyle name="Normal 4 12 5 2 2 5 2" xfId="40120"/>
    <cellStyle name="Normal 4 12 5 2 2 6" xfId="27811"/>
    <cellStyle name="Normal 4 12 5 2 3" xfId="4040"/>
    <cellStyle name="Normal 4 12 5 2 3 2" xfId="9836"/>
    <cellStyle name="Normal 4 12 5 2 3 2 2" xfId="22038"/>
    <cellStyle name="Normal 4 12 5 2 3 2 2 2" xfId="46335"/>
    <cellStyle name="Normal 4 12 5 2 3 2 3" xfId="34133"/>
    <cellStyle name="Normal 4 12 5 2 3 3" xfId="16351"/>
    <cellStyle name="Normal 4 12 5 2 3 3 2" xfId="40648"/>
    <cellStyle name="Normal 4 12 5 2 3 4" xfId="28339"/>
    <cellStyle name="Normal 4 12 5 2 4" xfId="4680"/>
    <cellStyle name="Normal 4 12 5 2 4 2" xfId="9837"/>
    <cellStyle name="Normal 4 12 5 2 4 2 2" xfId="22039"/>
    <cellStyle name="Normal 4 12 5 2 4 2 2 2" xfId="46336"/>
    <cellStyle name="Normal 4 12 5 2 4 2 3" xfId="34134"/>
    <cellStyle name="Normal 4 12 5 2 4 3" xfId="16882"/>
    <cellStyle name="Normal 4 12 5 2 4 3 2" xfId="41179"/>
    <cellStyle name="Normal 4 12 5 2 4 4" xfId="28977"/>
    <cellStyle name="Normal 4 12 5 2 5" xfId="6377"/>
    <cellStyle name="Normal 4 12 5 2 5 2" xfId="9838"/>
    <cellStyle name="Normal 4 12 5 2 5 2 2" xfId="22040"/>
    <cellStyle name="Normal 4 12 5 2 5 2 2 2" xfId="46337"/>
    <cellStyle name="Normal 4 12 5 2 5 2 3" xfId="34135"/>
    <cellStyle name="Normal 4 12 5 2 5 3" xfId="18579"/>
    <cellStyle name="Normal 4 12 5 2 5 3 2" xfId="42876"/>
    <cellStyle name="Normal 4 12 5 2 5 4" xfId="30674"/>
    <cellStyle name="Normal 4 12 5 2 6" xfId="9832"/>
    <cellStyle name="Normal 4 12 5 2 6 2" xfId="22034"/>
    <cellStyle name="Normal 4 12 5 2 6 2 2" xfId="46331"/>
    <cellStyle name="Normal 4 12 5 2 6 3" xfId="34129"/>
    <cellStyle name="Normal 4 12 5 2 7" xfId="14654"/>
    <cellStyle name="Normal 4 12 5 2 7 2" xfId="38951"/>
    <cellStyle name="Normal 4 12 5 2 8" xfId="26642"/>
    <cellStyle name="Normal 4 12 5 2 9" xfId="51050"/>
    <cellStyle name="Normal 4 12 5 3" xfId="2870"/>
    <cellStyle name="Normal 4 12 5 3 2" xfId="5318"/>
    <cellStyle name="Normal 4 12 5 3 2 2" xfId="9840"/>
    <cellStyle name="Normal 4 12 5 3 2 2 2" xfId="22042"/>
    <cellStyle name="Normal 4 12 5 3 2 2 2 2" xfId="46339"/>
    <cellStyle name="Normal 4 12 5 3 2 2 3" xfId="34137"/>
    <cellStyle name="Normal 4 12 5 3 2 3" xfId="17520"/>
    <cellStyle name="Normal 4 12 5 3 2 3 2" xfId="41817"/>
    <cellStyle name="Normal 4 12 5 3 2 4" xfId="29615"/>
    <cellStyle name="Normal 4 12 5 3 3" xfId="6908"/>
    <cellStyle name="Normal 4 12 5 3 3 2" xfId="9841"/>
    <cellStyle name="Normal 4 12 5 3 3 2 2" xfId="22043"/>
    <cellStyle name="Normal 4 12 5 3 3 2 2 2" xfId="46340"/>
    <cellStyle name="Normal 4 12 5 3 3 2 3" xfId="34138"/>
    <cellStyle name="Normal 4 12 5 3 3 3" xfId="19110"/>
    <cellStyle name="Normal 4 12 5 3 3 3 2" xfId="43407"/>
    <cellStyle name="Normal 4 12 5 3 3 4" xfId="31205"/>
    <cellStyle name="Normal 4 12 5 3 4" xfId="9839"/>
    <cellStyle name="Normal 4 12 5 3 4 2" xfId="22041"/>
    <cellStyle name="Normal 4 12 5 3 4 2 2" xfId="46338"/>
    <cellStyle name="Normal 4 12 5 3 4 3" xfId="34136"/>
    <cellStyle name="Normal 4 12 5 3 5" xfId="15292"/>
    <cellStyle name="Normal 4 12 5 3 5 2" xfId="39589"/>
    <cellStyle name="Normal 4 12 5 3 6" xfId="27280"/>
    <cellStyle name="Normal 4 12 5 4" xfId="9831"/>
    <cellStyle name="Normal 4 12 5 4 2" xfId="22033"/>
    <cellStyle name="Normal 4 12 5 4 2 2" xfId="46330"/>
    <cellStyle name="Normal 4 12 5 4 3" xfId="34128"/>
    <cellStyle name="Normal 4 12 5 5" xfId="14120"/>
    <cellStyle name="Normal 4 12 5 5 2" xfId="26108"/>
    <cellStyle name="Normal 4 12 5 5 2 2" xfId="50405"/>
    <cellStyle name="Normal 4 12 5 5 3" xfId="38417"/>
    <cellStyle name="Normal 4 12 5 6" xfId="51829"/>
    <cellStyle name="Normal 4 12 5 7" xfId="52224"/>
    <cellStyle name="Normal 4 12 6" xfId="2078"/>
    <cellStyle name="Normal 4 12 6 10" xfId="52598"/>
    <cellStyle name="Normal 4 12 6 2" xfId="3244"/>
    <cellStyle name="Normal 4 12 6 2 2" xfId="5585"/>
    <cellStyle name="Normal 4 12 6 2 2 2" xfId="9844"/>
    <cellStyle name="Normal 4 12 6 2 2 2 2" xfId="22046"/>
    <cellStyle name="Normal 4 12 6 2 2 2 2 2" xfId="46343"/>
    <cellStyle name="Normal 4 12 6 2 2 2 3" xfId="34141"/>
    <cellStyle name="Normal 4 12 6 2 2 3" xfId="17787"/>
    <cellStyle name="Normal 4 12 6 2 2 3 2" xfId="42084"/>
    <cellStyle name="Normal 4 12 6 2 2 4" xfId="29882"/>
    <cellStyle name="Normal 4 12 6 2 3" xfId="7282"/>
    <cellStyle name="Normal 4 12 6 2 3 2" xfId="9845"/>
    <cellStyle name="Normal 4 12 6 2 3 2 2" xfId="22047"/>
    <cellStyle name="Normal 4 12 6 2 3 2 2 2" xfId="46344"/>
    <cellStyle name="Normal 4 12 6 2 3 2 3" xfId="34142"/>
    <cellStyle name="Normal 4 12 6 2 3 3" xfId="19484"/>
    <cellStyle name="Normal 4 12 6 2 3 3 2" xfId="43781"/>
    <cellStyle name="Normal 4 12 6 2 3 4" xfId="31579"/>
    <cellStyle name="Normal 4 12 6 2 4" xfId="9843"/>
    <cellStyle name="Normal 4 12 6 2 4 2" xfId="22045"/>
    <cellStyle name="Normal 4 12 6 2 4 2 2" xfId="46342"/>
    <cellStyle name="Normal 4 12 6 2 4 3" xfId="34140"/>
    <cellStyle name="Normal 4 12 6 2 5" xfId="15559"/>
    <cellStyle name="Normal 4 12 6 2 5 2" xfId="39856"/>
    <cellStyle name="Normal 4 12 6 2 6" xfId="27547"/>
    <cellStyle name="Normal 4 12 6 3" xfId="3776"/>
    <cellStyle name="Normal 4 12 6 3 2" xfId="9846"/>
    <cellStyle name="Normal 4 12 6 3 2 2" xfId="22048"/>
    <cellStyle name="Normal 4 12 6 3 2 2 2" xfId="46345"/>
    <cellStyle name="Normal 4 12 6 3 2 3" xfId="34143"/>
    <cellStyle name="Normal 4 12 6 3 3" xfId="16087"/>
    <cellStyle name="Normal 4 12 6 3 3 2" xfId="40384"/>
    <cellStyle name="Normal 4 12 6 3 4" xfId="28075"/>
    <cellStyle name="Normal 4 12 6 4" xfId="4416"/>
    <cellStyle name="Normal 4 12 6 4 2" xfId="9847"/>
    <cellStyle name="Normal 4 12 6 4 2 2" xfId="22049"/>
    <cellStyle name="Normal 4 12 6 4 2 2 2" xfId="46346"/>
    <cellStyle name="Normal 4 12 6 4 2 3" xfId="34144"/>
    <cellStyle name="Normal 4 12 6 4 3" xfId="16618"/>
    <cellStyle name="Normal 4 12 6 4 3 2" xfId="40915"/>
    <cellStyle name="Normal 4 12 6 4 4" xfId="28713"/>
    <cellStyle name="Normal 4 12 6 5" xfId="6113"/>
    <cellStyle name="Normal 4 12 6 5 2" xfId="9848"/>
    <cellStyle name="Normal 4 12 6 5 2 2" xfId="22050"/>
    <cellStyle name="Normal 4 12 6 5 2 2 2" xfId="46347"/>
    <cellStyle name="Normal 4 12 6 5 2 3" xfId="34145"/>
    <cellStyle name="Normal 4 12 6 5 3" xfId="18315"/>
    <cellStyle name="Normal 4 12 6 5 3 2" xfId="42612"/>
    <cellStyle name="Normal 4 12 6 5 4" xfId="30410"/>
    <cellStyle name="Normal 4 12 6 6" xfId="9842"/>
    <cellStyle name="Normal 4 12 6 6 2" xfId="22044"/>
    <cellStyle name="Normal 4 12 6 6 2 2" xfId="46341"/>
    <cellStyle name="Normal 4 12 6 6 3" xfId="34139"/>
    <cellStyle name="Normal 4 12 6 7" xfId="14390"/>
    <cellStyle name="Normal 4 12 6 7 2" xfId="38687"/>
    <cellStyle name="Normal 4 12 6 8" xfId="26378"/>
    <cellStyle name="Normal 4 12 6 9" xfId="50786"/>
    <cellStyle name="Normal 4 12 7" xfId="2606"/>
    <cellStyle name="Normal 4 12 7 2" xfId="5054"/>
    <cellStyle name="Normal 4 12 7 2 2" xfId="9850"/>
    <cellStyle name="Normal 4 12 7 2 2 2" xfId="22052"/>
    <cellStyle name="Normal 4 12 7 2 2 2 2" xfId="46349"/>
    <cellStyle name="Normal 4 12 7 2 2 3" xfId="34147"/>
    <cellStyle name="Normal 4 12 7 2 3" xfId="17256"/>
    <cellStyle name="Normal 4 12 7 2 3 2" xfId="41553"/>
    <cellStyle name="Normal 4 12 7 2 4" xfId="29351"/>
    <cellStyle name="Normal 4 12 7 3" xfId="6644"/>
    <cellStyle name="Normal 4 12 7 3 2" xfId="9851"/>
    <cellStyle name="Normal 4 12 7 3 2 2" xfId="22053"/>
    <cellStyle name="Normal 4 12 7 3 2 2 2" xfId="46350"/>
    <cellStyle name="Normal 4 12 7 3 2 3" xfId="34148"/>
    <cellStyle name="Normal 4 12 7 3 3" xfId="18846"/>
    <cellStyle name="Normal 4 12 7 3 3 2" xfId="43143"/>
    <cellStyle name="Normal 4 12 7 3 4" xfId="30941"/>
    <cellStyle name="Normal 4 12 7 4" xfId="9849"/>
    <cellStyle name="Normal 4 12 7 4 2" xfId="22051"/>
    <cellStyle name="Normal 4 12 7 4 2 2" xfId="46348"/>
    <cellStyle name="Normal 4 12 7 4 3" xfId="34146"/>
    <cellStyle name="Normal 4 12 7 5" xfId="15028"/>
    <cellStyle name="Normal 4 12 7 5 2" xfId="39325"/>
    <cellStyle name="Normal 4 12 7 6" xfId="27016"/>
    <cellStyle name="Normal 4 12 8" xfId="9720"/>
    <cellStyle name="Normal 4 12 8 2" xfId="21922"/>
    <cellStyle name="Normal 4 12 8 2 2" xfId="46219"/>
    <cellStyle name="Normal 4 12 8 3" xfId="34017"/>
    <cellStyle name="Normal 4 12 9" xfId="13856"/>
    <cellStyle name="Normal 4 12 9 2" xfId="25844"/>
    <cellStyle name="Normal 4 12 9 2 2" xfId="50141"/>
    <cellStyle name="Normal 4 12 9 3" xfId="38153"/>
    <cellStyle name="Normal 4 13" xfId="601"/>
    <cellStyle name="Normal 4 13 10" xfId="51984"/>
    <cellStyle name="Normal 4 13 2" xfId="796"/>
    <cellStyle name="Normal 4 13 2 2" xfId="1041"/>
    <cellStyle name="Normal 4 13 2 2 2" xfId="2534"/>
    <cellStyle name="Normal 4 13 2 2 2 10" xfId="53054"/>
    <cellStyle name="Normal 4 13 2 2 2 2" xfId="3700"/>
    <cellStyle name="Normal 4 13 2 2 2 2 2" xfId="6041"/>
    <cellStyle name="Normal 4 13 2 2 2 2 2 2" xfId="9857"/>
    <cellStyle name="Normal 4 13 2 2 2 2 2 2 2" xfId="22059"/>
    <cellStyle name="Normal 4 13 2 2 2 2 2 2 2 2" xfId="46356"/>
    <cellStyle name="Normal 4 13 2 2 2 2 2 2 3" xfId="34154"/>
    <cellStyle name="Normal 4 13 2 2 2 2 2 3" xfId="18243"/>
    <cellStyle name="Normal 4 13 2 2 2 2 2 3 2" xfId="42540"/>
    <cellStyle name="Normal 4 13 2 2 2 2 2 4" xfId="30338"/>
    <cellStyle name="Normal 4 13 2 2 2 2 3" xfId="7738"/>
    <cellStyle name="Normal 4 13 2 2 2 2 3 2" xfId="9858"/>
    <cellStyle name="Normal 4 13 2 2 2 2 3 2 2" xfId="22060"/>
    <cellStyle name="Normal 4 13 2 2 2 2 3 2 2 2" xfId="46357"/>
    <cellStyle name="Normal 4 13 2 2 2 2 3 2 3" xfId="34155"/>
    <cellStyle name="Normal 4 13 2 2 2 2 3 3" xfId="19940"/>
    <cellStyle name="Normal 4 13 2 2 2 2 3 3 2" xfId="44237"/>
    <cellStyle name="Normal 4 13 2 2 2 2 3 4" xfId="32035"/>
    <cellStyle name="Normal 4 13 2 2 2 2 4" xfId="9856"/>
    <cellStyle name="Normal 4 13 2 2 2 2 4 2" xfId="22058"/>
    <cellStyle name="Normal 4 13 2 2 2 2 4 2 2" xfId="46355"/>
    <cellStyle name="Normal 4 13 2 2 2 2 4 3" xfId="34153"/>
    <cellStyle name="Normal 4 13 2 2 2 2 5" xfId="16015"/>
    <cellStyle name="Normal 4 13 2 2 2 2 5 2" xfId="40312"/>
    <cellStyle name="Normal 4 13 2 2 2 2 6" xfId="28003"/>
    <cellStyle name="Normal 4 13 2 2 2 3" xfId="4232"/>
    <cellStyle name="Normal 4 13 2 2 2 3 2" xfId="9859"/>
    <cellStyle name="Normal 4 13 2 2 2 3 2 2" xfId="22061"/>
    <cellStyle name="Normal 4 13 2 2 2 3 2 2 2" xfId="46358"/>
    <cellStyle name="Normal 4 13 2 2 2 3 2 3" xfId="34156"/>
    <cellStyle name="Normal 4 13 2 2 2 3 3" xfId="16543"/>
    <cellStyle name="Normal 4 13 2 2 2 3 3 2" xfId="40840"/>
    <cellStyle name="Normal 4 13 2 2 2 3 4" xfId="28531"/>
    <cellStyle name="Normal 4 13 2 2 2 4" xfId="4872"/>
    <cellStyle name="Normal 4 13 2 2 2 4 2" xfId="9860"/>
    <cellStyle name="Normal 4 13 2 2 2 4 2 2" xfId="22062"/>
    <cellStyle name="Normal 4 13 2 2 2 4 2 2 2" xfId="46359"/>
    <cellStyle name="Normal 4 13 2 2 2 4 2 3" xfId="34157"/>
    <cellStyle name="Normal 4 13 2 2 2 4 3" xfId="17074"/>
    <cellStyle name="Normal 4 13 2 2 2 4 3 2" xfId="41371"/>
    <cellStyle name="Normal 4 13 2 2 2 4 4" xfId="29169"/>
    <cellStyle name="Normal 4 13 2 2 2 5" xfId="6569"/>
    <cellStyle name="Normal 4 13 2 2 2 5 2" xfId="9861"/>
    <cellStyle name="Normal 4 13 2 2 2 5 2 2" xfId="22063"/>
    <cellStyle name="Normal 4 13 2 2 2 5 2 2 2" xfId="46360"/>
    <cellStyle name="Normal 4 13 2 2 2 5 2 3" xfId="34158"/>
    <cellStyle name="Normal 4 13 2 2 2 5 3" xfId="18771"/>
    <cellStyle name="Normal 4 13 2 2 2 5 3 2" xfId="43068"/>
    <cellStyle name="Normal 4 13 2 2 2 5 4" xfId="30866"/>
    <cellStyle name="Normal 4 13 2 2 2 6" xfId="9855"/>
    <cellStyle name="Normal 4 13 2 2 2 6 2" xfId="22057"/>
    <cellStyle name="Normal 4 13 2 2 2 6 2 2" xfId="46354"/>
    <cellStyle name="Normal 4 13 2 2 2 6 3" xfId="34152"/>
    <cellStyle name="Normal 4 13 2 2 2 7" xfId="14846"/>
    <cellStyle name="Normal 4 13 2 2 2 7 2" xfId="39143"/>
    <cellStyle name="Normal 4 13 2 2 2 8" xfId="26834"/>
    <cellStyle name="Normal 4 13 2 2 2 9" xfId="51242"/>
    <cellStyle name="Normal 4 13 2 2 3" xfId="3062"/>
    <cellStyle name="Normal 4 13 2 2 3 2" xfId="5510"/>
    <cellStyle name="Normal 4 13 2 2 3 2 2" xfId="9863"/>
    <cellStyle name="Normal 4 13 2 2 3 2 2 2" xfId="22065"/>
    <cellStyle name="Normal 4 13 2 2 3 2 2 2 2" xfId="46362"/>
    <cellStyle name="Normal 4 13 2 2 3 2 2 3" xfId="34160"/>
    <cellStyle name="Normal 4 13 2 2 3 2 3" xfId="17712"/>
    <cellStyle name="Normal 4 13 2 2 3 2 3 2" xfId="42009"/>
    <cellStyle name="Normal 4 13 2 2 3 2 4" xfId="29807"/>
    <cellStyle name="Normal 4 13 2 2 3 3" xfId="7100"/>
    <cellStyle name="Normal 4 13 2 2 3 3 2" xfId="9864"/>
    <cellStyle name="Normal 4 13 2 2 3 3 2 2" xfId="22066"/>
    <cellStyle name="Normal 4 13 2 2 3 3 2 2 2" xfId="46363"/>
    <cellStyle name="Normal 4 13 2 2 3 3 2 3" xfId="34161"/>
    <cellStyle name="Normal 4 13 2 2 3 3 3" xfId="19302"/>
    <cellStyle name="Normal 4 13 2 2 3 3 3 2" xfId="43599"/>
    <cellStyle name="Normal 4 13 2 2 3 3 4" xfId="31397"/>
    <cellStyle name="Normal 4 13 2 2 3 4" xfId="9862"/>
    <cellStyle name="Normal 4 13 2 2 3 4 2" xfId="22064"/>
    <cellStyle name="Normal 4 13 2 2 3 4 2 2" xfId="46361"/>
    <cellStyle name="Normal 4 13 2 2 3 4 3" xfId="34159"/>
    <cellStyle name="Normal 4 13 2 2 3 5" xfId="15484"/>
    <cellStyle name="Normal 4 13 2 2 3 5 2" xfId="39781"/>
    <cellStyle name="Normal 4 13 2 2 3 6" xfId="27472"/>
    <cellStyle name="Normal 4 13 2 2 4" xfId="9854"/>
    <cellStyle name="Normal 4 13 2 2 4 2" xfId="22056"/>
    <cellStyle name="Normal 4 13 2 2 4 2 2" xfId="46353"/>
    <cellStyle name="Normal 4 13 2 2 4 3" xfId="34151"/>
    <cellStyle name="Normal 4 13 2 2 5" xfId="14312"/>
    <cellStyle name="Normal 4 13 2 2 5 2" xfId="26300"/>
    <cellStyle name="Normal 4 13 2 2 5 2 2" xfId="50597"/>
    <cellStyle name="Normal 4 13 2 2 5 3" xfId="38609"/>
    <cellStyle name="Normal 4 13 2 2 6" xfId="51544"/>
    <cellStyle name="Normal 4 13 2 2 7" xfId="52416"/>
    <cellStyle name="Normal 4 13 2 3" xfId="2294"/>
    <cellStyle name="Normal 4 13 2 3 10" xfId="52814"/>
    <cellStyle name="Normal 4 13 2 3 2" xfId="3460"/>
    <cellStyle name="Normal 4 13 2 3 2 2" xfId="5801"/>
    <cellStyle name="Normal 4 13 2 3 2 2 2" xfId="9867"/>
    <cellStyle name="Normal 4 13 2 3 2 2 2 2" xfId="22069"/>
    <cellStyle name="Normal 4 13 2 3 2 2 2 2 2" xfId="46366"/>
    <cellStyle name="Normal 4 13 2 3 2 2 2 3" xfId="34164"/>
    <cellStyle name="Normal 4 13 2 3 2 2 3" xfId="18003"/>
    <cellStyle name="Normal 4 13 2 3 2 2 3 2" xfId="42300"/>
    <cellStyle name="Normal 4 13 2 3 2 2 4" xfId="30098"/>
    <cellStyle name="Normal 4 13 2 3 2 3" xfId="7498"/>
    <cellStyle name="Normal 4 13 2 3 2 3 2" xfId="9868"/>
    <cellStyle name="Normal 4 13 2 3 2 3 2 2" xfId="22070"/>
    <cellStyle name="Normal 4 13 2 3 2 3 2 2 2" xfId="46367"/>
    <cellStyle name="Normal 4 13 2 3 2 3 2 3" xfId="34165"/>
    <cellStyle name="Normal 4 13 2 3 2 3 3" xfId="19700"/>
    <cellStyle name="Normal 4 13 2 3 2 3 3 2" xfId="43997"/>
    <cellStyle name="Normal 4 13 2 3 2 3 4" xfId="31795"/>
    <cellStyle name="Normal 4 13 2 3 2 4" xfId="9866"/>
    <cellStyle name="Normal 4 13 2 3 2 4 2" xfId="22068"/>
    <cellStyle name="Normal 4 13 2 3 2 4 2 2" xfId="46365"/>
    <cellStyle name="Normal 4 13 2 3 2 4 3" xfId="34163"/>
    <cellStyle name="Normal 4 13 2 3 2 5" xfId="15775"/>
    <cellStyle name="Normal 4 13 2 3 2 5 2" xfId="40072"/>
    <cellStyle name="Normal 4 13 2 3 2 6" xfId="27763"/>
    <cellStyle name="Normal 4 13 2 3 3" xfId="3992"/>
    <cellStyle name="Normal 4 13 2 3 3 2" xfId="9869"/>
    <cellStyle name="Normal 4 13 2 3 3 2 2" xfId="22071"/>
    <cellStyle name="Normal 4 13 2 3 3 2 2 2" xfId="46368"/>
    <cellStyle name="Normal 4 13 2 3 3 2 3" xfId="34166"/>
    <cellStyle name="Normal 4 13 2 3 3 3" xfId="16303"/>
    <cellStyle name="Normal 4 13 2 3 3 3 2" xfId="40600"/>
    <cellStyle name="Normal 4 13 2 3 3 4" xfId="28291"/>
    <cellStyle name="Normal 4 13 2 3 4" xfId="4632"/>
    <cellStyle name="Normal 4 13 2 3 4 2" xfId="9870"/>
    <cellStyle name="Normal 4 13 2 3 4 2 2" xfId="22072"/>
    <cellStyle name="Normal 4 13 2 3 4 2 2 2" xfId="46369"/>
    <cellStyle name="Normal 4 13 2 3 4 2 3" xfId="34167"/>
    <cellStyle name="Normal 4 13 2 3 4 3" xfId="16834"/>
    <cellStyle name="Normal 4 13 2 3 4 3 2" xfId="41131"/>
    <cellStyle name="Normal 4 13 2 3 4 4" xfId="28929"/>
    <cellStyle name="Normal 4 13 2 3 5" xfId="6329"/>
    <cellStyle name="Normal 4 13 2 3 5 2" xfId="9871"/>
    <cellStyle name="Normal 4 13 2 3 5 2 2" xfId="22073"/>
    <cellStyle name="Normal 4 13 2 3 5 2 2 2" xfId="46370"/>
    <cellStyle name="Normal 4 13 2 3 5 2 3" xfId="34168"/>
    <cellStyle name="Normal 4 13 2 3 5 3" xfId="18531"/>
    <cellStyle name="Normal 4 13 2 3 5 3 2" xfId="42828"/>
    <cellStyle name="Normal 4 13 2 3 5 4" xfId="30626"/>
    <cellStyle name="Normal 4 13 2 3 6" xfId="9865"/>
    <cellStyle name="Normal 4 13 2 3 6 2" xfId="22067"/>
    <cellStyle name="Normal 4 13 2 3 6 2 2" xfId="46364"/>
    <cellStyle name="Normal 4 13 2 3 6 3" xfId="34162"/>
    <cellStyle name="Normal 4 13 2 3 7" xfId="14606"/>
    <cellStyle name="Normal 4 13 2 3 7 2" xfId="38903"/>
    <cellStyle name="Normal 4 13 2 3 8" xfId="26594"/>
    <cellStyle name="Normal 4 13 2 3 9" xfId="51002"/>
    <cellStyle name="Normal 4 13 2 4" xfId="2822"/>
    <cellStyle name="Normal 4 13 2 4 2" xfId="5270"/>
    <cellStyle name="Normal 4 13 2 4 2 2" xfId="9873"/>
    <cellStyle name="Normal 4 13 2 4 2 2 2" xfId="22075"/>
    <cellStyle name="Normal 4 13 2 4 2 2 2 2" xfId="46372"/>
    <cellStyle name="Normal 4 13 2 4 2 2 3" xfId="34170"/>
    <cellStyle name="Normal 4 13 2 4 2 3" xfId="17472"/>
    <cellStyle name="Normal 4 13 2 4 2 3 2" xfId="41769"/>
    <cellStyle name="Normal 4 13 2 4 2 4" xfId="29567"/>
    <cellStyle name="Normal 4 13 2 4 3" xfId="6860"/>
    <cellStyle name="Normal 4 13 2 4 3 2" xfId="9874"/>
    <cellStyle name="Normal 4 13 2 4 3 2 2" xfId="22076"/>
    <cellStyle name="Normal 4 13 2 4 3 2 2 2" xfId="46373"/>
    <cellStyle name="Normal 4 13 2 4 3 2 3" xfId="34171"/>
    <cellStyle name="Normal 4 13 2 4 3 3" xfId="19062"/>
    <cellStyle name="Normal 4 13 2 4 3 3 2" xfId="43359"/>
    <cellStyle name="Normal 4 13 2 4 3 4" xfId="31157"/>
    <cellStyle name="Normal 4 13 2 4 4" xfId="9872"/>
    <cellStyle name="Normal 4 13 2 4 4 2" xfId="22074"/>
    <cellStyle name="Normal 4 13 2 4 4 2 2" xfId="46371"/>
    <cellStyle name="Normal 4 13 2 4 4 3" xfId="34169"/>
    <cellStyle name="Normal 4 13 2 4 5" xfId="15244"/>
    <cellStyle name="Normal 4 13 2 4 5 2" xfId="39541"/>
    <cellStyle name="Normal 4 13 2 4 6" xfId="27232"/>
    <cellStyle name="Normal 4 13 2 5" xfId="9853"/>
    <cellStyle name="Normal 4 13 2 5 2" xfId="22055"/>
    <cellStyle name="Normal 4 13 2 5 2 2" xfId="46352"/>
    <cellStyle name="Normal 4 13 2 5 3" xfId="34150"/>
    <cellStyle name="Normal 4 13 2 6" xfId="14072"/>
    <cellStyle name="Normal 4 13 2 6 2" xfId="26060"/>
    <cellStyle name="Normal 4 13 2 6 2 2" xfId="50357"/>
    <cellStyle name="Normal 4 13 2 6 3" xfId="38369"/>
    <cellStyle name="Normal 4 13 2 7" xfId="51419"/>
    <cellStyle name="Normal 4 13 2 8" xfId="52176"/>
    <cellStyle name="Normal 4 13 3" xfId="698"/>
    <cellStyle name="Normal 4 13 3 2" xfId="945"/>
    <cellStyle name="Normal 4 13 3 2 2" xfId="2438"/>
    <cellStyle name="Normal 4 13 3 2 2 10" xfId="52958"/>
    <cellStyle name="Normal 4 13 3 2 2 2" xfId="3604"/>
    <cellStyle name="Normal 4 13 3 2 2 2 2" xfId="5945"/>
    <cellStyle name="Normal 4 13 3 2 2 2 2 2" xfId="9879"/>
    <cellStyle name="Normal 4 13 3 2 2 2 2 2 2" xfId="22081"/>
    <cellStyle name="Normal 4 13 3 2 2 2 2 2 2 2" xfId="46378"/>
    <cellStyle name="Normal 4 13 3 2 2 2 2 2 3" xfId="34176"/>
    <cellStyle name="Normal 4 13 3 2 2 2 2 3" xfId="18147"/>
    <cellStyle name="Normal 4 13 3 2 2 2 2 3 2" xfId="42444"/>
    <cellStyle name="Normal 4 13 3 2 2 2 2 4" xfId="30242"/>
    <cellStyle name="Normal 4 13 3 2 2 2 3" xfId="7642"/>
    <cellStyle name="Normal 4 13 3 2 2 2 3 2" xfId="9880"/>
    <cellStyle name="Normal 4 13 3 2 2 2 3 2 2" xfId="22082"/>
    <cellStyle name="Normal 4 13 3 2 2 2 3 2 2 2" xfId="46379"/>
    <cellStyle name="Normal 4 13 3 2 2 2 3 2 3" xfId="34177"/>
    <cellStyle name="Normal 4 13 3 2 2 2 3 3" xfId="19844"/>
    <cellStyle name="Normal 4 13 3 2 2 2 3 3 2" xfId="44141"/>
    <cellStyle name="Normal 4 13 3 2 2 2 3 4" xfId="31939"/>
    <cellStyle name="Normal 4 13 3 2 2 2 4" xfId="9878"/>
    <cellStyle name="Normal 4 13 3 2 2 2 4 2" xfId="22080"/>
    <cellStyle name="Normal 4 13 3 2 2 2 4 2 2" xfId="46377"/>
    <cellStyle name="Normal 4 13 3 2 2 2 4 3" xfId="34175"/>
    <cellStyle name="Normal 4 13 3 2 2 2 5" xfId="15919"/>
    <cellStyle name="Normal 4 13 3 2 2 2 5 2" xfId="40216"/>
    <cellStyle name="Normal 4 13 3 2 2 2 6" xfId="27907"/>
    <cellStyle name="Normal 4 13 3 2 2 3" xfId="4136"/>
    <cellStyle name="Normal 4 13 3 2 2 3 2" xfId="9881"/>
    <cellStyle name="Normal 4 13 3 2 2 3 2 2" xfId="22083"/>
    <cellStyle name="Normal 4 13 3 2 2 3 2 2 2" xfId="46380"/>
    <cellStyle name="Normal 4 13 3 2 2 3 2 3" xfId="34178"/>
    <cellStyle name="Normal 4 13 3 2 2 3 3" xfId="16447"/>
    <cellStyle name="Normal 4 13 3 2 2 3 3 2" xfId="40744"/>
    <cellStyle name="Normal 4 13 3 2 2 3 4" xfId="28435"/>
    <cellStyle name="Normal 4 13 3 2 2 4" xfId="4776"/>
    <cellStyle name="Normal 4 13 3 2 2 4 2" xfId="9882"/>
    <cellStyle name="Normal 4 13 3 2 2 4 2 2" xfId="22084"/>
    <cellStyle name="Normal 4 13 3 2 2 4 2 2 2" xfId="46381"/>
    <cellStyle name="Normal 4 13 3 2 2 4 2 3" xfId="34179"/>
    <cellStyle name="Normal 4 13 3 2 2 4 3" xfId="16978"/>
    <cellStyle name="Normal 4 13 3 2 2 4 3 2" xfId="41275"/>
    <cellStyle name="Normal 4 13 3 2 2 4 4" xfId="29073"/>
    <cellStyle name="Normal 4 13 3 2 2 5" xfId="6473"/>
    <cellStyle name="Normal 4 13 3 2 2 5 2" xfId="9883"/>
    <cellStyle name="Normal 4 13 3 2 2 5 2 2" xfId="22085"/>
    <cellStyle name="Normal 4 13 3 2 2 5 2 2 2" xfId="46382"/>
    <cellStyle name="Normal 4 13 3 2 2 5 2 3" xfId="34180"/>
    <cellStyle name="Normal 4 13 3 2 2 5 3" xfId="18675"/>
    <cellStyle name="Normal 4 13 3 2 2 5 3 2" xfId="42972"/>
    <cellStyle name="Normal 4 13 3 2 2 5 4" xfId="30770"/>
    <cellStyle name="Normal 4 13 3 2 2 6" xfId="9877"/>
    <cellStyle name="Normal 4 13 3 2 2 6 2" xfId="22079"/>
    <cellStyle name="Normal 4 13 3 2 2 6 2 2" xfId="46376"/>
    <cellStyle name="Normal 4 13 3 2 2 6 3" xfId="34174"/>
    <cellStyle name="Normal 4 13 3 2 2 7" xfId="14750"/>
    <cellStyle name="Normal 4 13 3 2 2 7 2" xfId="39047"/>
    <cellStyle name="Normal 4 13 3 2 2 8" xfId="26738"/>
    <cellStyle name="Normal 4 13 3 2 2 9" xfId="51146"/>
    <cellStyle name="Normal 4 13 3 2 3" xfId="2966"/>
    <cellStyle name="Normal 4 13 3 2 3 2" xfId="5414"/>
    <cellStyle name="Normal 4 13 3 2 3 2 2" xfId="9885"/>
    <cellStyle name="Normal 4 13 3 2 3 2 2 2" xfId="22087"/>
    <cellStyle name="Normal 4 13 3 2 3 2 2 2 2" xfId="46384"/>
    <cellStyle name="Normal 4 13 3 2 3 2 2 3" xfId="34182"/>
    <cellStyle name="Normal 4 13 3 2 3 2 3" xfId="17616"/>
    <cellStyle name="Normal 4 13 3 2 3 2 3 2" xfId="41913"/>
    <cellStyle name="Normal 4 13 3 2 3 2 4" xfId="29711"/>
    <cellStyle name="Normal 4 13 3 2 3 3" xfId="7004"/>
    <cellStyle name="Normal 4 13 3 2 3 3 2" xfId="9886"/>
    <cellStyle name="Normal 4 13 3 2 3 3 2 2" xfId="22088"/>
    <cellStyle name="Normal 4 13 3 2 3 3 2 2 2" xfId="46385"/>
    <cellStyle name="Normal 4 13 3 2 3 3 2 3" xfId="34183"/>
    <cellStyle name="Normal 4 13 3 2 3 3 3" xfId="19206"/>
    <cellStyle name="Normal 4 13 3 2 3 3 3 2" xfId="43503"/>
    <cellStyle name="Normal 4 13 3 2 3 3 4" xfId="31301"/>
    <cellStyle name="Normal 4 13 3 2 3 4" xfId="9884"/>
    <cellStyle name="Normal 4 13 3 2 3 4 2" xfId="22086"/>
    <cellStyle name="Normal 4 13 3 2 3 4 2 2" xfId="46383"/>
    <cellStyle name="Normal 4 13 3 2 3 4 3" xfId="34181"/>
    <cellStyle name="Normal 4 13 3 2 3 5" xfId="15388"/>
    <cellStyle name="Normal 4 13 3 2 3 5 2" xfId="39685"/>
    <cellStyle name="Normal 4 13 3 2 3 6" xfId="27376"/>
    <cellStyle name="Normal 4 13 3 2 4" xfId="9876"/>
    <cellStyle name="Normal 4 13 3 2 4 2" xfId="22078"/>
    <cellStyle name="Normal 4 13 3 2 4 2 2" xfId="46375"/>
    <cellStyle name="Normal 4 13 3 2 4 3" xfId="34173"/>
    <cellStyle name="Normal 4 13 3 2 5" xfId="14216"/>
    <cellStyle name="Normal 4 13 3 2 5 2" xfId="26204"/>
    <cellStyle name="Normal 4 13 3 2 5 2 2" xfId="50501"/>
    <cellStyle name="Normal 4 13 3 2 5 3" xfId="38513"/>
    <cellStyle name="Normal 4 13 3 2 6" xfId="51463"/>
    <cellStyle name="Normal 4 13 3 2 7" xfId="52320"/>
    <cellStyle name="Normal 4 13 3 3" xfId="2198"/>
    <cellStyle name="Normal 4 13 3 3 10" xfId="52718"/>
    <cellStyle name="Normal 4 13 3 3 2" xfId="3364"/>
    <cellStyle name="Normal 4 13 3 3 2 2" xfId="5705"/>
    <cellStyle name="Normal 4 13 3 3 2 2 2" xfId="9889"/>
    <cellStyle name="Normal 4 13 3 3 2 2 2 2" xfId="22091"/>
    <cellStyle name="Normal 4 13 3 3 2 2 2 2 2" xfId="46388"/>
    <cellStyle name="Normal 4 13 3 3 2 2 2 3" xfId="34186"/>
    <cellStyle name="Normal 4 13 3 3 2 2 3" xfId="17907"/>
    <cellStyle name="Normal 4 13 3 3 2 2 3 2" xfId="42204"/>
    <cellStyle name="Normal 4 13 3 3 2 2 4" xfId="30002"/>
    <cellStyle name="Normal 4 13 3 3 2 3" xfId="7402"/>
    <cellStyle name="Normal 4 13 3 3 2 3 2" xfId="9890"/>
    <cellStyle name="Normal 4 13 3 3 2 3 2 2" xfId="22092"/>
    <cellStyle name="Normal 4 13 3 3 2 3 2 2 2" xfId="46389"/>
    <cellStyle name="Normal 4 13 3 3 2 3 2 3" xfId="34187"/>
    <cellStyle name="Normal 4 13 3 3 2 3 3" xfId="19604"/>
    <cellStyle name="Normal 4 13 3 3 2 3 3 2" xfId="43901"/>
    <cellStyle name="Normal 4 13 3 3 2 3 4" xfId="31699"/>
    <cellStyle name="Normal 4 13 3 3 2 4" xfId="9888"/>
    <cellStyle name="Normal 4 13 3 3 2 4 2" xfId="22090"/>
    <cellStyle name="Normal 4 13 3 3 2 4 2 2" xfId="46387"/>
    <cellStyle name="Normal 4 13 3 3 2 4 3" xfId="34185"/>
    <cellStyle name="Normal 4 13 3 3 2 5" xfId="15679"/>
    <cellStyle name="Normal 4 13 3 3 2 5 2" xfId="39976"/>
    <cellStyle name="Normal 4 13 3 3 2 6" xfId="27667"/>
    <cellStyle name="Normal 4 13 3 3 3" xfId="3896"/>
    <cellStyle name="Normal 4 13 3 3 3 2" xfId="9891"/>
    <cellStyle name="Normal 4 13 3 3 3 2 2" xfId="22093"/>
    <cellStyle name="Normal 4 13 3 3 3 2 2 2" xfId="46390"/>
    <cellStyle name="Normal 4 13 3 3 3 2 3" xfId="34188"/>
    <cellStyle name="Normal 4 13 3 3 3 3" xfId="16207"/>
    <cellStyle name="Normal 4 13 3 3 3 3 2" xfId="40504"/>
    <cellStyle name="Normal 4 13 3 3 3 4" xfId="28195"/>
    <cellStyle name="Normal 4 13 3 3 4" xfId="4536"/>
    <cellStyle name="Normal 4 13 3 3 4 2" xfId="9892"/>
    <cellStyle name="Normal 4 13 3 3 4 2 2" xfId="22094"/>
    <cellStyle name="Normal 4 13 3 3 4 2 2 2" xfId="46391"/>
    <cellStyle name="Normal 4 13 3 3 4 2 3" xfId="34189"/>
    <cellStyle name="Normal 4 13 3 3 4 3" xfId="16738"/>
    <cellStyle name="Normal 4 13 3 3 4 3 2" xfId="41035"/>
    <cellStyle name="Normal 4 13 3 3 4 4" xfId="28833"/>
    <cellStyle name="Normal 4 13 3 3 5" xfId="6233"/>
    <cellStyle name="Normal 4 13 3 3 5 2" xfId="9893"/>
    <cellStyle name="Normal 4 13 3 3 5 2 2" xfId="22095"/>
    <cellStyle name="Normal 4 13 3 3 5 2 2 2" xfId="46392"/>
    <cellStyle name="Normal 4 13 3 3 5 2 3" xfId="34190"/>
    <cellStyle name="Normal 4 13 3 3 5 3" xfId="18435"/>
    <cellStyle name="Normal 4 13 3 3 5 3 2" xfId="42732"/>
    <cellStyle name="Normal 4 13 3 3 5 4" xfId="30530"/>
    <cellStyle name="Normal 4 13 3 3 6" xfId="9887"/>
    <cellStyle name="Normal 4 13 3 3 6 2" xfId="22089"/>
    <cellStyle name="Normal 4 13 3 3 6 2 2" xfId="46386"/>
    <cellStyle name="Normal 4 13 3 3 6 3" xfId="34184"/>
    <cellStyle name="Normal 4 13 3 3 7" xfId="14510"/>
    <cellStyle name="Normal 4 13 3 3 7 2" xfId="38807"/>
    <cellStyle name="Normal 4 13 3 3 8" xfId="26498"/>
    <cellStyle name="Normal 4 13 3 3 9" xfId="50906"/>
    <cellStyle name="Normal 4 13 3 4" xfId="2726"/>
    <cellStyle name="Normal 4 13 3 4 2" xfId="5174"/>
    <cellStyle name="Normal 4 13 3 4 2 2" xfId="9895"/>
    <cellStyle name="Normal 4 13 3 4 2 2 2" xfId="22097"/>
    <cellStyle name="Normal 4 13 3 4 2 2 2 2" xfId="46394"/>
    <cellStyle name="Normal 4 13 3 4 2 2 3" xfId="34192"/>
    <cellStyle name="Normal 4 13 3 4 2 3" xfId="17376"/>
    <cellStyle name="Normal 4 13 3 4 2 3 2" xfId="41673"/>
    <cellStyle name="Normal 4 13 3 4 2 4" xfId="29471"/>
    <cellStyle name="Normal 4 13 3 4 3" xfId="6764"/>
    <cellStyle name="Normal 4 13 3 4 3 2" xfId="9896"/>
    <cellStyle name="Normal 4 13 3 4 3 2 2" xfId="22098"/>
    <cellStyle name="Normal 4 13 3 4 3 2 2 2" xfId="46395"/>
    <cellStyle name="Normal 4 13 3 4 3 2 3" xfId="34193"/>
    <cellStyle name="Normal 4 13 3 4 3 3" xfId="18966"/>
    <cellStyle name="Normal 4 13 3 4 3 3 2" xfId="43263"/>
    <cellStyle name="Normal 4 13 3 4 3 4" xfId="31061"/>
    <cellStyle name="Normal 4 13 3 4 4" xfId="9894"/>
    <cellStyle name="Normal 4 13 3 4 4 2" xfId="22096"/>
    <cellStyle name="Normal 4 13 3 4 4 2 2" xfId="46393"/>
    <cellStyle name="Normal 4 13 3 4 4 3" xfId="34191"/>
    <cellStyle name="Normal 4 13 3 4 5" xfId="15148"/>
    <cellStyle name="Normal 4 13 3 4 5 2" xfId="39445"/>
    <cellStyle name="Normal 4 13 3 4 6" xfId="27136"/>
    <cellStyle name="Normal 4 13 3 5" xfId="9875"/>
    <cellStyle name="Normal 4 13 3 5 2" xfId="22077"/>
    <cellStyle name="Normal 4 13 3 5 2 2" xfId="46374"/>
    <cellStyle name="Normal 4 13 3 5 3" xfId="34172"/>
    <cellStyle name="Normal 4 13 3 6" xfId="13976"/>
    <cellStyle name="Normal 4 13 3 6 2" xfId="25964"/>
    <cellStyle name="Normal 4 13 3 6 2 2" xfId="50261"/>
    <cellStyle name="Normal 4 13 3 6 3" xfId="38273"/>
    <cellStyle name="Normal 4 13 3 7" xfId="51483"/>
    <cellStyle name="Normal 4 13 3 8" xfId="52080"/>
    <cellStyle name="Normal 4 13 4" xfId="873"/>
    <cellStyle name="Normal 4 13 4 2" xfId="2366"/>
    <cellStyle name="Normal 4 13 4 2 10" xfId="52886"/>
    <cellStyle name="Normal 4 13 4 2 2" xfId="3532"/>
    <cellStyle name="Normal 4 13 4 2 2 2" xfId="5873"/>
    <cellStyle name="Normal 4 13 4 2 2 2 2" xfId="9900"/>
    <cellStyle name="Normal 4 13 4 2 2 2 2 2" xfId="22102"/>
    <cellStyle name="Normal 4 13 4 2 2 2 2 2 2" xfId="46399"/>
    <cellStyle name="Normal 4 13 4 2 2 2 2 3" xfId="34197"/>
    <cellStyle name="Normal 4 13 4 2 2 2 3" xfId="18075"/>
    <cellStyle name="Normal 4 13 4 2 2 2 3 2" xfId="42372"/>
    <cellStyle name="Normal 4 13 4 2 2 2 4" xfId="30170"/>
    <cellStyle name="Normal 4 13 4 2 2 3" xfId="7570"/>
    <cellStyle name="Normal 4 13 4 2 2 3 2" xfId="9901"/>
    <cellStyle name="Normal 4 13 4 2 2 3 2 2" xfId="22103"/>
    <cellStyle name="Normal 4 13 4 2 2 3 2 2 2" xfId="46400"/>
    <cellStyle name="Normal 4 13 4 2 2 3 2 3" xfId="34198"/>
    <cellStyle name="Normal 4 13 4 2 2 3 3" xfId="19772"/>
    <cellStyle name="Normal 4 13 4 2 2 3 3 2" xfId="44069"/>
    <cellStyle name="Normal 4 13 4 2 2 3 4" xfId="31867"/>
    <cellStyle name="Normal 4 13 4 2 2 4" xfId="9899"/>
    <cellStyle name="Normal 4 13 4 2 2 4 2" xfId="22101"/>
    <cellStyle name="Normal 4 13 4 2 2 4 2 2" xfId="46398"/>
    <cellStyle name="Normal 4 13 4 2 2 4 3" xfId="34196"/>
    <cellStyle name="Normal 4 13 4 2 2 5" xfId="15847"/>
    <cellStyle name="Normal 4 13 4 2 2 5 2" xfId="40144"/>
    <cellStyle name="Normal 4 13 4 2 2 6" xfId="27835"/>
    <cellStyle name="Normal 4 13 4 2 3" xfId="4064"/>
    <cellStyle name="Normal 4 13 4 2 3 2" xfId="9902"/>
    <cellStyle name="Normal 4 13 4 2 3 2 2" xfId="22104"/>
    <cellStyle name="Normal 4 13 4 2 3 2 2 2" xfId="46401"/>
    <cellStyle name="Normal 4 13 4 2 3 2 3" xfId="34199"/>
    <cellStyle name="Normal 4 13 4 2 3 3" xfId="16375"/>
    <cellStyle name="Normal 4 13 4 2 3 3 2" xfId="40672"/>
    <cellStyle name="Normal 4 13 4 2 3 4" xfId="28363"/>
    <cellStyle name="Normal 4 13 4 2 4" xfId="4704"/>
    <cellStyle name="Normal 4 13 4 2 4 2" xfId="9903"/>
    <cellStyle name="Normal 4 13 4 2 4 2 2" xfId="22105"/>
    <cellStyle name="Normal 4 13 4 2 4 2 2 2" xfId="46402"/>
    <cellStyle name="Normal 4 13 4 2 4 2 3" xfId="34200"/>
    <cellStyle name="Normal 4 13 4 2 4 3" xfId="16906"/>
    <cellStyle name="Normal 4 13 4 2 4 3 2" xfId="41203"/>
    <cellStyle name="Normal 4 13 4 2 4 4" xfId="29001"/>
    <cellStyle name="Normal 4 13 4 2 5" xfId="6401"/>
    <cellStyle name="Normal 4 13 4 2 5 2" xfId="9904"/>
    <cellStyle name="Normal 4 13 4 2 5 2 2" xfId="22106"/>
    <cellStyle name="Normal 4 13 4 2 5 2 2 2" xfId="46403"/>
    <cellStyle name="Normal 4 13 4 2 5 2 3" xfId="34201"/>
    <cellStyle name="Normal 4 13 4 2 5 3" xfId="18603"/>
    <cellStyle name="Normal 4 13 4 2 5 3 2" xfId="42900"/>
    <cellStyle name="Normal 4 13 4 2 5 4" xfId="30698"/>
    <cellStyle name="Normal 4 13 4 2 6" xfId="9898"/>
    <cellStyle name="Normal 4 13 4 2 6 2" xfId="22100"/>
    <cellStyle name="Normal 4 13 4 2 6 2 2" xfId="46397"/>
    <cellStyle name="Normal 4 13 4 2 6 3" xfId="34195"/>
    <cellStyle name="Normal 4 13 4 2 7" xfId="14678"/>
    <cellStyle name="Normal 4 13 4 2 7 2" xfId="38975"/>
    <cellStyle name="Normal 4 13 4 2 8" xfId="26666"/>
    <cellStyle name="Normal 4 13 4 2 9" xfId="51074"/>
    <cellStyle name="Normal 4 13 4 3" xfId="2894"/>
    <cellStyle name="Normal 4 13 4 3 2" xfId="5342"/>
    <cellStyle name="Normal 4 13 4 3 2 2" xfId="9906"/>
    <cellStyle name="Normal 4 13 4 3 2 2 2" xfId="22108"/>
    <cellStyle name="Normal 4 13 4 3 2 2 2 2" xfId="46405"/>
    <cellStyle name="Normal 4 13 4 3 2 2 3" xfId="34203"/>
    <cellStyle name="Normal 4 13 4 3 2 3" xfId="17544"/>
    <cellStyle name="Normal 4 13 4 3 2 3 2" xfId="41841"/>
    <cellStyle name="Normal 4 13 4 3 2 4" xfId="29639"/>
    <cellStyle name="Normal 4 13 4 3 3" xfId="6932"/>
    <cellStyle name="Normal 4 13 4 3 3 2" xfId="9907"/>
    <cellStyle name="Normal 4 13 4 3 3 2 2" xfId="22109"/>
    <cellStyle name="Normal 4 13 4 3 3 2 2 2" xfId="46406"/>
    <cellStyle name="Normal 4 13 4 3 3 2 3" xfId="34204"/>
    <cellStyle name="Normal 4 13 4 3 3 3" xfId="19134"/>
    <cellStyle name="Normal 4 13 4 3 3 3 2" xfId="43431"/>
    <cellStyle name="Normal 4 13 4 3 3 4" xfId="31229"/>
    <cellStyle name="Normal 4 13 4 3 4" xfId="9905"/>
    <cellStyle name="Normal 4 13 4 3 4 2" xfId="22107"/>
    <cellStyle name="Normal 4 13 4 3 4 2 2" xfId="46404"/>
    <cellStyle name="Normal 4 13 4 3 4 3" xfId="34202"/>
    <cellStyle name="Normal 4 13 4 3 5" xfId="15316"/>
    <cellStyle name="Normal 4 13 4 3 5 2" xfId="39613"/>
    <cellStyle name="Normal 4 13 4 3 6" xfId="27304"/>
    <cellStyle name="Normal 4 13 4 4" xfId="9897"/>
    <cellStyle name="Normal 4 13 4 4 2" xfId="22099"/>
    <cellStyle name="Normal 4 13 4 4 2 2" xfId="46396"/>
    <cellStyle name="Normal 4 13 4 4 3" xfId="34194"/>
    <cellStyle name="Normal 4 13 4 5" xfId="14144"/>
    <cellStyle name="Normal 4 13 4 5 2" xfId="26132"/>
    <cellStyle name="Normal 4 13 4 5 2 2" xfId="50429"/>
    <cellStyle name="Normal 4 13 4 5 3" xfId="38441"/>
    <cellStyle name="Normal 4 13 4 6" xfId="51840"/>
    <cellStyle name="Normal 4 13 4 7" xfId="52248"/>
    <cellStyle name="Normal 4 13 5" xfId="2102"/>
    <cellStyle name="Normal 4 13 5 10" xfId="52622"/>
    <cellStyle name="Normal 4 13 5 2" xfId="3268"/>
    <cellStyle name="Normal 4 13 5 2 2" xfId="5609"/>
    <cellStyle name="Normal 4 13 5 2 2 2" xfId="9910"/>
    <cellStyle name="Normal 4 13 5 2 2 2 2" xfId="22112"/>
    <cellStyle name="Normal 4 13 5 2 2 2 2 2" xfId="46409"/>
    <cellStyle name="Normal 4 13 5 2 2 2 3" xfId="34207"/>
    <cellStyle name="Normal 4 13 5 2 2 3" xfId="17811"/>
    <cellStyle name="Normal 4 13 5 2 2 3 2" xfId="42108"/>
    <cellStyle name="Normal 4 13 5 2 2 4" xfId="29906"/>
    <cellStyle name="Normal 4 13 5 2 3" xfId="7306"/>
    <cellStyle name="Normal 4 13 5 2 3 2" xfId="9911"/>
    <cellStyle name="Normal 4 13 5 2 3 2 2" xfId="22113"/>
    <cellStyle name="Normal 4 13 5 2 3 2 2 2" xfId="46410"/>
    <cellStyle name="Normal 4 13 5 2 3 2 3" xfId="34208"/>
    <cellStyle name="Normal 4 13 5 2 3 3" xfId="19508"/>
    <cellStyle name="Normal 4 13 5 2 3 3 2" xfId="43805"/>
    <cellStyle name="Normal 4 13 5 2 3 4" xfId="31603"/>
    <cellStyle name="Normal 4 13 5 2 4" xfId="9909"/>
    <cellStyle name="Normal 4 13 5 2 4 2" xfId="22111"/>
    <cellStyle name="Normal 4 13 5 2 4 2 2" xfId="46408"/>
    <cellStyle name="Normal 4 13 5 2 4 3" xfId="34206"/>
    <cellStyle name="Normal 4 13 5 2 5" xfId="15583"/>
    <cellStyle name="Normal 4 13 5 2 5 2" xfId="39880"/>
    <cellStyle name="Normal 4 13 5 2 6" xfId="27571"/>
    <cellStyle name="Normal 4 13 5 3" xfId="3800"/>
    <cellStyle name="Normal 4 13 5 3 2" xfId="9912"/>
    <cellStyle name="Normal 4 13 5 3 2 2" xfId="22114"/>
    <cellStyle name="Normal 4 13 5 3 2 2 2" xfId="46411"/>
    <cellStyle name="Normal 4 13 5 3 2 3" xfId="34209"/>
    <cellStyle name="Normal 4 13 5 3 3" xfId="16111"/>
    <cellStyle name="Normal 4 13 5 3 3 2" xfId="40408"/>
    <cellStyle name="Normal 4 13 5 3 4" xfId="28099"/>
    <cellStyle name="Normal 4 13 5 4" xfId="4440"/>
    <cellStyle name="Normal 4 13 5 4 2" xfId="9913"/>
    <cellStyle name="Normal 4 13 5 4 2 2" xfId="22115"/>
    <cellStyle name="Normal 4 13 5 4 2 2 2" xfId="46412"/>
    <cellStyle name="Normal 4 13 5 4 2 3" xfId="34210"/>
    <cellStyle name="Normal 4 13 5 4 3" xfId="16642"/>
    <cellStyle name="Normal 4 13 5 4 3 2" xfId="40939"/>
    <cellStyle name="Normal 4 13 5 4 4" xfId="28737"/>
    <cellStyle name="Normal 4 13 5 5" xfId="6137"/>
    <cellStyle name="Normal 4 13 5 5 2" xfId="9914"/>
    <cellStyle name="Normal 4 13 5 5 2 2" xfId="22116"/>
    <cellStyle name="Normal 4 13 5 5 2 2 2" xfId="46413"/>
    <cellStyle name="Normal 4 13 5 5 2 3" xfId="34211"/>
    <cellStyle name="Normal 4 13 5 5 3" xfId="18339"/>
    <cellStyle name="Normal 4 13 5 5 3 2" xfId="42636"/>
    <cellStyle name="Normal 4 13 5 5 4" xfId="30434"/>
    <cellStyle name="Normal 4 13 5 6" xfId="9908"/>
    <cellStyle name="Normal 4 13 5 6 2" xfId="22110"/>
    <cellStyle name="Normal 4 13 5 6 2 2" xfId="46407"/>
    <cellStyle name="Normal 4 13 5 6 3" xfId="34205"/>
    <cellStyle name="Normal 4 13 5 7" xfId="14414"/>
    <cellStyle name="Normal 4 13 5 7 2" xfId="38711"/>
    <cellStyle name="Normal 4 13 5 8" xfId="26402"/>
    <cellStyle name="Normal 4 13 5 9" xfId="50810"/>
    <cellStyle name="Normal 4 13 6" xfId="2630"/>
    <cellStyle name="Normal 4 13 6 2" xfId="5078"/>
    <cellStyle name="Normal 4 13 6 2 2" xfId="9916"/>
    <cellStyle name="Normal 4 13 6 2 2 2" xfId="22118"/>
    <cellStyle name="Normal 4 13 6 2 2 2 2" xfId="46415"/>
    <cellStyle name="Normal 4 13 6 2 2 3" xfId="34213"/>
    <cellStyle name="Normal 4 13 6 2 3" xfId="17280"/>
    <cellStyle name="Normal 4 13 6 2 3 2" xfId="41577"/>
    <cellStyle name="Normal 4 13 6 2 4" xfId="29375"/>
    <cellStyle name="Normal 4 13 6 3" xfId="6668"/>
    <cellStyle name="Normal 4 13 6 3 2" xfId="9917"/>
    <cellStyle name="Normal 4 13 6 3 2 2" xfId="22119"/>
    <cellStyle name="Normal 4 13 6 3 2 2 2" xfId="46416"/>
    <cellStyle name="Normal 4 13 6 3 2 3" xfId="34214"/>
    <cellStyle name="Normal 4 13 6 3 3" xfId="18870"/>
    <cellStyle name="Normal 4 13 6 3 3 2" xfId="43167"/>
    <cellStyle name="Normal 4 13 6 3 4" xfId="30965"/>
    <cellStyle name="Normal 4 13 6 4" xfId="9915"/>
    <cellStyle name="Normal 4 13 6 4 2" xfId="22117"/>
    <cellStyle name="Normal 4 13 6 4 2 2" xfId="46414"/>
    <cellStyle name="Normal 4 13 6 4 3" xfId="34212"/>
    <cellStyle name="Normal 4 13 6 5" xfId="15052"/>
    <cellStyle name="Normal 4 13 6 5 2" xfId="39349"/>
    <cellStyle name="Normal 4 13 6 6" xfId="27040"/>
    <cellStyle name="Normal 4 13 7" xfId="9852"/>
    <cellStyle name="Normal 4 13 7 2" xfId="22054"/>
    <cellStyle name="Normal 4 13 7 2 2" xfId="46351"/>
    <cellStyle name="Normal 4 13 7 3" xfId="34149"/>
    <cellStyle name="Normal 4 13 8" xfId="13880"/>
    <cellStyle name="Normal 4 13 8 2" xfId="25868"/>
    <cellStyle name="Normal 4 13 8 2 2" xfId="50165"/>
    <cellStyle name="Normal 4 13 8 3" xfId="38177"/>
    <cellStyle name="Normal 4 13 9" xfId="51530"/>
    <cellStyle name="Normal 4 14" xfId="748"/>
    <cellStyle name="Normal 4 14 2" xfId="993"/>
    <cellStyle name="Normal 4 14 2 2" xfId="2486"/>
    <cellStyle name="Normal 4 14 2 2 10" xfId="53006"/>
    <cellStyle name="Normal 4 14 2 2 2" xfId="3652"/>
    <cellStyle name="Normal 4 14 2 2 2 2" xfId="5993"/>
    <cellStyle name="Normal 4 14 2 2 2 2 2" xfId="9922"/>
    <cellStyle name="Normal 4 14 2 2 2 2 2 2" xfId="22124"/>
    <cellStyle name="Normal 4 14 2 2 2 2 2 2 2" xfId="46421"/>
    <cellStyle name="Normal 4 14 2 2 2 2 2 3" xfId="34219"/>
    <cellStyle name="Normal 4 14 2 2 2 2 3" xfId="18195"/>
    <cellStyle name="Normal 4 14 2 2 2 2 3 2" xfId="42492"/>
    <cellStyle name="Normal 4 14 2 2 2 2 4" xfId="30290"/>
    <cellStyle name="Normal 4 14 2 2 2 3" xfId="7690"/>
    <cellStyle name="Normal 4 14 2 2 2 3 2" xfId="9923"/>
    <cellStyle name="Normal 4 14 2 2 2 3 2 2" xfId="22125"/>
    <cellStyle name="Normal 4 14 2 2 2 3 2 2 2" xfId="46422"/>
    <cellStyle name="Normal 4 14 2 2 2 3 2 3" xfId="34220"/>
    <cellStyle name="Normal 4 14 2 2 2 3 3" xfId="19892"/>
    <cellStyle name="Normal 4 14 2 2 2 3 3 2" xfId="44189"/>
    <cellStyle name="Normal 4 14 2 2 2 3 4" xfId="31987"/>
    <cellStyle name="Normal 4 14 2 2 2 4" xfId="9921"/>
    <cellStyle name="Normal 4 14 2 2 2 4 2" xfId="22123"/>
    <cellStyle name="Normal 4 14 2 2 2 4 2 2" xfId="46420"/>
    <cellStyle name="Normal 4 14 2 2 2 4 3" xfId="34218"/>
    <cellStyle name="Normal 4 14 2 2 2 5" xfId="15967"/>
    <cellStyle name="Normal 4 14 2 2 2 5 2" xfId="40264"/>
    <cellStyle name="Normal 4 14 2 2 2 6" xfId="27955"/>
    <cellStyle name="Normal 4 14 2 2 3" xfId="4184"/>
    <cellStyle name="Normal 4 14 2 2 3 2" xfId="9924"/>
    <cellStyle name="Normal 4 14 2 2 3 2 2" xfId="22126"/>
    <cellStyle name="Normal 4 14 2 2 3 2 2 2" xfId="46423"/>
    <cellStyle name="Normal 4 14 2 2 3 2 3" xfId="34221"/>
    <cellStyle name="Normal 4 14 2 2 3 3" xfId="16495"/>
    <cellStyle name="Normal 4 14 2 2 3 3 2" xfId="40792"/>
    <cellStyle name="Normal 4 14 2 2 3 4" xfId="28483"/>
    <cellStyle name="Normal 4 14 2 2 4" xfId="4824"/>
    <cellStyle name="Normal 4 14 2 2 4 2" xfId="9925"/>
    <cellStyle name="Normal 4 14 2 2 4 2 2" xfId="22127"/>
    <cellStyle name="Normal 4 14 2 2 4 2 2 2" xfId="46424"/>
    <cellStyle name="Normal 4 14 2 2 4 2 3" xfId="34222"/>
    <cellStyle name="Normal 4 14 2 2 4 3" xfId="17026"/>
    <cellStyle name="Normal 4 14 2 2 4 3 2" xfId="41323"/>
    <cellStyle name="Normal 4 14 2 2 4 4" xfId="29121"/>
    <cellStyle name="Normal 4 14 2 2 5" xfId="6521"/>
    <cellStyle name="Normal 4 14 2 2 5 2" xfId="9926"/>
    <cellStyle name="Normal 4 14 2 2 5 2 2" xfId="22128"/>
    <cellStyle name="Normal 4 14 2 2 5 2 2 2" xfId="46425"/>
    <cellStyle name="Normal 4 14 2 2 5 2 3" xfId="34223"/>
    <cellStyle name="Normal 4 14 2 2 5 3" xfId="18723"/>
    <cellStyle name="Normal 4 14 2 2 5 3 2" xfId="43020"/>
    <cellStyle name="Normal 4 14 2 2 5 4" xfId="30818"/>
    <cellStyle name="Normal 4 14 2 2 6" xfId="9920"/>
    <cellStyle name="Normal 4 14 2 2 6 2" xfId="22122"/>
    <cellStyle name="Normal 4 14 2 2 6 2 2" xfId="46419"/>
    <cellStyle name="Normal 4 14 2 2 6 3" xfId="34217"/>
    <cellStyle name="Normal 4 14 2 2 7" xfId="14798"/>
    <cellStyle name="Normal 4 14 2 2 7 2" xfId="39095"/>
    <cellStyle name="Normal 4 14 2 2 8" xfId="26786"/>
    <cellStyle name="Normal 4 14 2 2 9" xfId="51194"/>
    <cellStyle name="Normal 4 14 2 3" xfId="3014"/>
    <cellStyle name="Normal 4 14 2 3 2" xfId="5462"/>
    <cellStyle name="Normal 4 14 2 3 2 2" xfId="9928"/>
    <cellStyle name="Normal 4 14 2 3 2 2 2" xfId="22130"/>
    <cellStyle name="Normal 4 14 2 3 2 2 2 2" xfId="46427"/>
    <cellStyle name="Normal 4 14 2 3 2 2 3" xfId="34225"/>
    <cellStyle name="Normal 4 14 2 3 2 3" xfId="17664"/>
    <cellStyle name="Normal 4 14 2 3 2 3 2" xfId="41961"/>
    <cellStyle name="Normal 4 14 2 3 2 4" xfId="29759"/>
    <cellStyle name="Normal 4 14 2 3 3" xfId="7052"/>
    <cellStyle name="Normal 4 14 2 3 3 2" xfId="9929"/>
    <cellStyle name="Normal 4 14 2 3 3 2 2" xfId="22131"/>
    <cellStyle name="Normal 4 14 2 3 3 2 2 2" xfId="46428"/>
    <cellStyle name="Normal 4 14 2 3 3 2 3" xfId="34226"/>
    <cellStyle name="Normal 4 14 2 3 3 3" xfId="19254"/>
    <cellStyle name="Normal 4 14 2 3 3 3 2" xfId="43551"/>
    <cellStyle name="Normal 4 14 2 3 3 4" xfId="31349"/>
    <cellStyle name="Normal 4 14 2 3 4" xfId="9927"/>
    <cellStyle name="Normal 4 14 2 3 4 2" xfId="22129"/>
    <cellStyle name="Normal 4 14 2 3 4 2 2" xfId="46426"/>
    <cellStyle name="Normal 4 14 2 3 4 3" xfId="34224"/>
    <cellStyle name="Normal 4 14 2 3 5" xfId="15436"/>
    <cellStyle name="Normal 4 14 2 3 5 2" xfId="39733"/>
    <cellStyle name="Normal 4 14 2 3 6" xfId="27424"/>
    <cellStyle name="Normal 4 14 2 4" xfId="9919"/>
    <cellStyle name="Normal 4 14 2 4 2" xfId="22121"/>
    <cellStyle name="Normal 4 14 2 4 2 2" xfId="46418"/>
    <cellStyle name="Normal 4 14 2 4 3" xfId="34216"/>
    <cellStyle name="Normal 4 14 2 5" xfId="14264"/>
    <cellStyle name="Normal 4 14 2 5 2" xfId="26252"/>
    <cellStyle name="Normal 4 14 2 5 2 2" xfId="50549"/>
    <cellStyle name="Normal 4 14 2 5 3" xfId="38561"/>
    <cellStyle name="Normal 4 14 2 6" xfId="51789"/>
    <cellStyle name="Normal 4 14 2 7" xfId="52368"/>
    <cellStyle name="Normal 4 14 3" xfId="2246"/>
    <cellStyle name="Normal 4 14 3 10" xfId="52766"/>
    <cellStyle name="Normal 4 14 3 2" xfId="3412"/>
    <cellStyle name="Normal 4 14 3 2 2" xfId="5753"/>
    <cellStyle name="Normal 4 14 3 2 2 2" xfId="9932"/>
    <cellStyle name="Normal 4 14 3 2 2 2 2" xfId="22134"/>
    <cellStyle name="Normal 4 14 3 2 2 2 2 2" xfId="46431"/>
    <cellStyle name="Normal 4 14 3 2 2 2 3" xfId="34229"/>
    <cellStyle name="Normal 4 14 3 2 2 3" xfId="17955"/>
    <cellStyle name="Normal 4 14 3 2 2 3 2" xfId="42252"/>
    <cellStyle name="Normal 4 14 3 2 2 4" xfId="30050"/>
    <cellStyle name="Normal 4 14 3 2 3" xfId="7450"/>
    <cellStyle name="Normal 4 14 3 2 3 2" xfId="9933"/>
    <cellStyle name="Normal 4 14 3 2 3 2 2" xfId="22135"/>
    <cellStyle name="Normal 4 14 3 2 3 2 2 2" xfId="46432"/>
    <cellStyle name="Normal 4 14 3 2 3 2 3" xfId="34230"/>
    <cellStyle name="Normal 4 14 3 2 3 3" xfId="19652"/>
    <cellStyle name="Normal 4 14 3 2 3 3 2" xfId="43949"/>
    <cellStyle name="Normal 4 14 3 2 3 4" xfId="31747"/>
    <cellStyle name="Normal 4 14 3 2 4" xfId="9931"/>
    <cellStyle name="Normal 4 14 3 2 4 2" xfId="22133"/>
    <cellStyle name="Normal 4 14 3 2 4 2 2" xfId="46430"/>
    <cellStyle name="Normal 4 14 3 2 4 3" xfId="34228"/>
    <cellStyle name="Normal 4 14 3 2 5" xfId="15727"/>
    <cellStyle name="Normal 4 14 3 2 5 2" xfId="40024"/>
    <cellStyle name="Normal 4 14 3 2 6" xfId="27715"/>
    <cellStyle name="Normal 4 14 3 3" xfId="3944"/>
    <cellStyle name="Normal 4 14 3 3 2" xfId="9934"/>
    <cellStyle name="Normal 4 14 3 3 2 2" xfId="22136"/>
    <cellStyle name="Normal 4 14 3 3 2 2 2" xfId="46433"/>
    <cellStyle name="Normal 4 14 3 3 2 3" xfId="34231"/>
    <cellStyle name="Normal 4 14 3 3 3" xfId="16255"/>
    <cellStyle name="Normal 4 14 3 3 3 2" xfId="40552"/>
    <cellStyle name="Normal 4 14 3 3 4" xfId="28243"/>
    <cellStyle name="Normal 4 14 3 4" xfId="4584"/>
    <cellStyle name="Normal 4 14 3 4 2" xfId="9935"/>
    <cellStyle name="Normal 4 14 3 4 2 2" xfId="22137"/>
    <cellStyle name="Normal 4 14 3 4 2 2 2" xfId="46434"/>
    <cellStyle name="Normal 4 14 3 4 2 3" xfId="34232"/>
    <cellStyle name="Normal 4 14 3 4 3" xfId="16786"/>
    <cellStyle name="Normal 4 14 3 4 3 2" xfId="41083"/>
    <cellStyle name="Normal 4 14 3 4 4" xfId="28881"/>
    <cellStyle name="Normal 4 14 3 5" xfId="6281"/>
    <cellStyle name="Normal 4 14 3 5 2" xfId="9936"/>
    <cellStyle name="Normal 4 14 3 5 2 2" xfId="22138"/>
    <cellStyle name="Normal 4 14 3 5 2 2 2" xfId="46435"/>
    <cellStyle name="Normal 4 14 3 5 2 3" xfId="34233"/>
    <cellStyle name="Normal 4 14 3 5 3" xfId="18483"/>
    <cellStyle name="Normal 4 14 3 5 3 2" xfId="42780"/>
    <cellStyle name="Normal 4 14 3 5 4" xfId="30578"/>
    <cellStyle name="Normal 4 14 3 6" xfId="9930"/>
    <cellStyle name="Normal 4 14 3 6 2" xfId="22132"/>
    <cellStyle name="Normal 4 14 3 6 2 2" xfId="46429"/>
    <cellStyle name="Normal 4 14 3 6 3" xfId="34227"/>
    <cellStyle name="Normal 4 14 3 7" xfId="14558"/>
    <cellStyle name="Normal 4 14 3 7 2" xfId="38855"/>
    <cellStyle name="Normal 4 14 3 8" xfId="26546"/>
    <cellStyle name="Normal 4 14 3 9" xfId="50954"/>
    <cellStyle name="Normal 4 14 4" xfId="2774"/>
    <cellStyle name="Normal 4 14 4 2" xfId="5222"/>
    <cellStyle name="Normal 4 14 4 2 2" xfId="9938"/>
    <cellStyle name="Normal 4 14 4 2 2 2" xfId="22140"/>
    <cellStyle name="Normal 4 14 4 2 2 2 2" xfId="46437"/>
    <cellStyle name="Normal 4 14 4 2 2 3" xfId="34235"/>
    <cellStyle name="Normal 4 14 4 2 3" xfId="17424"/>
    <cellStyle name="Normal 4 14 4 2 3 2" xfId="41721"/>
    <cellStyle name="Normal 4 14 4 2 4" xfId="29519"/>
    <cellStyle name="Normal 4 14 4 3" xfId="6812"/>
    <cellStyle name="Normal 4 14 4 3 2" xfId="9939"/>
    <cellStyle name="Normal 4 14 4 3 2 2" xfId="22141"/>
    <cellStyle name="Normal 4 14 4 3 2 2 2" xfId="46438"/>
    <cellStyle name="Normal 4 14 4 3 2 3" xfId="34236"/>
    <cellStyle name="Normal 4 14 4 3 3" xfId="19014"/>
    <cellStyle name="Normal 4 14 4 3 3 2" xfId="43311"/>
    <cellStyle name="Normal 4 14 4 3 4" xfId="31109"/>
    <cellStyle name="Normal 4 14 4 4" xfId="9937"/>
    <cellStyle name="Normal 4 14 4 4 2" xfId="22139"/>
    <cellStyle name="Normal 4 14 4 4 2 2" xfId="46436"/>
    <cellStyle name="Normal 4 14 4 4 3" xfId="34234"/>
    <cellStyle name="Normal 4 14 4 5" xfId="15196"/>
    <cellStyle name="Normal 4 14 4 5 2" xfId="39493"/>
    <cellStyle name="Normal 4 14 4 6" xfId="27184"/>
    <cellStyle name="Normal 4 14 5" xfId="9918"/>
    <cellStyle name="Normal 4 14 5 2" xfId="22120"/>
    <cellStyle name="Normal 4 14 5 2 2" xfId="46417"/>
    <cellStyle name="Normal 4 14 5 3" xfId="34215"/>
    <cellStyle name="Normal 4 14 6" xfId="14024"/>
    <cellStyle name="Normal 4 14 6 2" xfId="26012"/>
    <cellStyle name="Normal 4 14 6 2 2" xfId="50309"/>
    <cellStyle name="Normal 4 14 6 3" xfId="38321"/>
    <cellStyle name="Normal 4 14 7" xfId="51603"/>
    <cellStyle name="Normal 4 14 8" xfId="52128"/>
    <cellStyle name="Normal 4 15" xfId="652"/>
    <cellStyle name="Normal 4 15 2" xfId="2153"/>
    <cellStyle name="Normal 4 15 2 10" xfId="52673"/>
    <cellStyle name="Normal 4 15 2 2" xfId="3319"/>
    <cellStyle name="Normal 4 15 2 2 2" xfId="5660"/>
    <cellStyle name="Normal 4 15 2 2 2 2" xfId="9943"/>
    <cellStyle name="Normal 4 15 2 2 2 2 2" xfId="22145"/>
    <cellStyle name="Normal 4 15 2 2 2 2 2 2" xfId="46442"/>
    <cellStyle name="Normal 4 15 2 2 2 2 3" xfId="34240"/>
    <cellStyle name="Normal 4 15 2 2 2 3" xfId="17862"/>
    <cellStyle name="Normal 4 15 2 2 2 3 2" xfId="42159"/>
    <cellStyle name="Normal 4 15 2 2 2 4" xfId="29957"/>
    <cellStyle name="Normal 4 15 2 2 3" xfId="7357"/>
    <cellStyle name="Normal 4 15 2 2 3 2" xfId="9944"/>
    <cellStyle name="Normal 4 15 2 2 3 2 2" xfId="22146"/>
    <cellStyle name="Normal 4 15 2 2 3 2 2 2" xfId="46443"/>
    <cellStyle name="Normal 4 15 2 2 3 2 3" xfId="34241"/>
    <cellStyle name="Normal 4 15 2 2 3 3" xfId="19559"/>
    <cellStyle name="Normal 4 15 2 2 3 3 2" xfId="43856"/>
    <cellStyle name="Normal 4 15 2 2 3 4" xfId="31654"/>
    <cellStyle name="Normal 4 15 2 2 4" xfId="9942"/>
    <cellStyle name="Normal 4 15 2 2 4 2" xfId="22144"/>
    <cellStyle name="Normal 4 15 2 2 4 2 2" xfId="46441"/>
    <cellStyle name="Normal 4 15 2 2 4 3" xfId="34239"/>
    <cellStyle name="Normal 4 15 2 2 5" xfId="15634"/>
    <cellStyle name="Normal 4 15 2 2 5 2" xfId="39931"/>
    <cellStyle name="Normal 4 15 2 2 6" xfId="27622"/>
    <cellStyle name="Normal 4 15 2 3" xfId="3851"/>
    <cellStyle name="Normal 4 15 2 3 2" xfId="9945"/>
    <cellStyle name="Normal 4 15 2 3 2 2" xfId="22147"/>
    <cellStyle name="Normal 4 15 2 3 2 2 2" xfId="46444"/>
    <cellStyle name="Normal 4 15 2 3 2 3" xfId="34242"/>
    <cellStyle name="Normal 4 15 2 3 3" xfId="16162"/>
    <cellStyle name="Normal 4 15 2 3 3 2" xfId="40459"/>
    <cellStyle name="Normal 4 15 2 3 4" xfId="28150"/>
    <cellStyle name="Normal 4 15 2 4" xfId="4491"/>
    <cellStyle name="Normal 4 15 2 4 2" xfId="9946"/>
    <cellStyle name="Normal 4 15 2 4 2 2" xfId="22148"/>
    <cellStyle name="Normal 4 15 2 4 2 2 2" xfId="46445"/>
    <cellStyle name="Normal 4 15 2 4 2 3" xfId="34243"/>
    <cellStyle name="Normal 4 15 2 4 3" xfId="16693"/>
    <cellStyle name="Normal 4 15 2 4 3 2" xfId="40990"/>
    <cellStyle name="Normal 4 15 2 4 4" xfId="28788"/>
    <cellStyle name="Normal 4 15 2 5" xfId="6188"/>
    <cellStyle name="Normal 4 15 2 5 2" xfId="9947"/>
    <cellStyle name="Normal 4 15 2 5 2 2" xfId="22149"/>
    <cellStyle name="Normal 4 15 2 5 2 2 2" xfId="46446"/>
    <cellStyle name="Normal 4 15 2 5 2 3" xfId="34244"/>
    <cellStyle name="Normal 4 15 2 5 3" xfId="18390"/>
    <cellStyle name="Normal 4 15 2 5 3 2" xfId="42687"/>
    <cellStyle name="Normal 4 15 2 5 4" xfId="30485"/>
    <cellStyle name="Normal 4 15 2 6" xfId="9941"/>
    <cellStyle name="Normal 4 15 2 6 2" xfId="22143"/>
    <cellStyle name="Normal 4 15 2 6 2 2" xfId="46440"/>
    <cellStyle name="Normal 4 15 2 6 3" xfId="34238"/>
    <cellStyle name="Normal 4 15 2 7" xfId="14465"/>
    <cellStyle name="Normal 4 15 2 7 2" xfId="38762"/>
    <cellStyle name="Normal 4 15 2 8" xfId="26453"/>
    <cellStyle name="Normal 4 15 2 9" xfId="50861"/>
    <cellStyle name="Normal 4 15 3" xfId="2681"/>
    <cellStyle name="Normal 4 15 3 2" xfId="5129"/>
    <cellStyle name="Normal 4 15 3 2 2" xfId="9949"/>
    <cellStyle name="Normal 4 15 3 2 2 2" xfId="22151"/>
    <cellStyle name="Normal 4 15 3 2 2 2 2" xfId="46448"/>
    <cellStyle name="Normal 4 15 3 2 2 3" xfId="34246"/>
    <cellStyle name="Normal 4 15 3 2 3" xfId="17331"/>
    <cellStyle name="Normal 4 15 3 2 3 2" xfId="41628"/>
    <cellStyle name="Normal 4 15 3 2 4" xfId="29426"/>
    <cellStyle name="Normal 4 15 3 3" xfId="6719"/>
    <cellStyle name="Normal 4 15 3 3 2" xfId="9950"/>
    <cellStyle name="Normal 4 15 3 3 2 2" xfId="22152"/>
    <cellStyle name="Normal 4 15 3 3 2 2 2" xfId="46449"/>
    <cellStyle name="Normal 4 15 3 3 2 3" xfId="34247"/>
    <cellStyle name="Normal 4 15 3 3 3" xfId="18921"/>
    <cellStyle name="Normal 4 15 3 3 3 2" xfId="43218"/>
    <cellStyle name="Normal 4 15 3 3 4" xfId="31016"/>
    <cellStyle name="Normal 4 15 3 4" xfId="9948"/>
    <cellStyle name="Normal 4 15 3 4 2" xfId="22150"/>
    <cellStyle name="Normal 4 15 3 4 2 2" xfId="46447"/>
    <cellStyle name="Normal 4 15 3 4 3" xfId="34245"/>
    <cellStyle name="Normal 4 15 3 5" xfId="15103"/>
    <cellStyle name="Normal 4 15 3 5 2" xfId="39400"/>
    <cellStyle name="Normal 4 15 3 6" xfId="27091"/>
    <cellStyle name="Normal 4 15 4" xfId="9940"/>
    <cellStyle name="Normal 4 15 4 2" xfId="22142"/>
    <cellStyle name="Normal 4 15 4 2 2" xfId="46439"/>
    <cellStyle name="Normal 4 15 4 3" xfId="34237"/>
    <cellStyle name="Normal 4 15 5" xfId="13931"/>
    <cellStyle name="Normal 4 15 5 2" xfId="25919"/>
    <cellStyle name="Normal 4 15 5 2 2" xfId="50216"/>
    <cellStyle name="Normal 4 15 5 3" xfId="38228"/>
    <cellStyle name="Normal 4 15 6" xfId="51776"/>
    <cellStyle name="Normal 4 15 7" xfId="52035"/>
    <cellStyle name="Normal 4 16" xfId="138"/>
    <cellStyle name="Normal 4 16 2" xfId="2054"/>
    <cellStyle name="Normal 4 16 2 10" xfId="52574"/>
    <cellStyle name="Normal 4 16 2 2" xfId="3220"/>
    <cellStyle name="Normal 4 16 2 2 2" xfId="5561"/>
    <cellStyle name="Normal 4 16 2 2 2 2" xfId="9954"/>
    <cellStyle name="Normal 4 16 2 2 2 2 2" xfId="22156"/>
    <cellStyle name="Normal 4 16 2 2 2 2 2 2" xfId="46453"/>
    <cellStyle name="Normal 4 16 2 2 2 2 3" xfId="34251"/>
    <cellStyle name="Normal 4 16 2 2 2 3" xfId="17763"/>
    <cellStyle name="Normal 4 16 2 2 2 3 2" xfId="42060"/>
    <cellStyle name="Normal 4 16 2 2 2 4" xfId="29858"/>
    <cellStyle name="Normal 4 16 2 2 3" xfId="7258"/>
    <cellStyle name="Normal 4 16 2 2 3 2" xfId="9955"/>
    <cellStyle name="Normal 4 16 2 2 3 2 2" xfId="22157"/>
    <cellStyle name="Normal 4 16 2 2 3 2 2 2" xfId="46454"/>
    <cellStyle name="Normal 4 16 2 2 3 2 3" xfId="34252"/>
    <cellStyle name="Normal 4 16 2 2 3 3" xfId="19460"/>
    <cellStyle name="Normal 4 16 2 2 3 3 2" xfId="43757"/>
    <cellStyle name="Normal 4 16 2 2 3 4" xfId="31555"/>
    <cellStyle name="Normal 4 16 2 2 4" xfId="9953"/>
    <cellStyle name="Normal 4 16 2 2 4 2" xfId="22155"/>
    <cellStyle name="Normal 4 16 2 2 4 2 2" xfId="46452"/>
    <cellStyle name="Normal 4 16 2 2 4 3" xfId="34250"/>
    <cellStyle name="Normal 4 16 2 2 5" xfId="15535"/>
    <cellStyle name="Normal 4 16 2 2 5 2" xfId="39832"/>
    <cellStyle name="Normal 4 16 2 2 6" xfId="27523"/>
    <cellStyle name="Normal 4 16 2 3" xfId="3752"/>
    <cellStyle name="Normal 4 16 2 3 2" xfId="9956"/>
    <cellStyle name="Normal 4 16 2 3 2 2" xfId="22158"/>
    <cellStyle name="Normal 4 16 2 3 2 2 2" xfId="46455"/>
    <cellStyle name="Normal 4 16 2 3 2 3" xfId="34253"/>
    <cellStyle name="Normal 4 16 2 3 3" xfId="16063"/>
    <cellStyle name="Normal 4 16 2 3 3 2" xfId="40360"/>
    <cellStyle name="Normal 4 16 2 3 4" xfId="28051"/>
    <cellStyle name="Normal 4 16 2 4" xfId="4392"/>
    <cellStyle name="Normal 4 16 2 4 2" xfId="9957"/>
    <cellStyle name="Normal 4 16 2 4 2 2" xfId="22159"/>
    <cellStyle name="Normal 4 16 2 4 2 2 2" xfId="46456"/>
    <cellStyle name="Normal 4 16 2 4 2 3" xfId="34254"/>
    <cellStyle name="Normal 4 16 2 4 3" xfId="16594"/>
    <cellStyle name="Normal 4 16 2 4 3 2" xfId="40891"/>
    <cellStyle name="Normal 4 16 2 4 4" xfId="28689"/>
    <cellStyle name="Normal 4 16 2 5" xfId="6089"/>
    <cellStyle name="Normal 4 16 2 5 2" xfId="9958"/>
    <cellStyle name="Normal 4 16 2 5 2 2" xfId="22160"/>
    <cellStyle name="Normal 4 16 2 5 2 2 2" xfId="46457"/>
    <cellStyle name="Normal 4 16 2 5 2 3" xfId="34255"/>
    <cellStyle name="Normal 4 16 2 5 3" xfId="18291"/>
    <cellStyle name="Normal 4 16 2 5 3 2" xfId="42588"/>
    <cellStyle name="Normal 4 16 2 5 4" xfId="30386"/>
    <cellStyle name="Normal 4 16 2 6" xfId="9952"/>
    <cellStyle name="Normal 4 16 2 6 2" xfId="22154"/>
    <cellStyle name="Normal 4 16 2 6 2 2" xfId="46451"/>
    <cellStyle name="Normal 4 16 2 6 3" xfId="34249"/>
    <cellStyle name="Normal 4 16 2 7" xfId="14366"/>
    <cellStyle name="Normal 4 16 2 7 2" xfId="38663"/>
    <cellStyle name="Normal 4 16 2 8" xfId="26354"/>
    <cellStyle name="Normal 4 16 2 9" xfId="50762"/>
    <cellStyle name="Normal 4 16 3" xfId="2582"/>
    <cellStyle name="Normal 4 16 3 2" xfId="5030"/>
    <cellStyle name="Normal 4 16 3 2 2" xfId="9960"/>
    <cellStyle name="Normal 4 16 3 2 2 2" xfId="22162"/>
    <cellStyle name="Normal 4 16 3 2 2 2 2" xfId="46459"/>
    <cellStyle name="Normal 4 16 3 2 2 3" xfId="34257"/>
    <cellStyle name="Normal 4 16 3 2 3" xfId="17232"/>
    <cellStyle name="Normal 4 16 3 2 3 2" xfId="41529"/>
    <cellStyle name="Normal 4 16 3 2 4" xfId="29327"/>
    <cellStyle name="Normal 4 16 3 3" xfId="6620"/>
    <cellStyle name="Normal 4 16 3 3 2" xfId="9961"/>
    <cellStyle name="Normal 4 16 3 3 2 2" xfId="22163"/>
    <cellStyle name="Normal 4 16 3 3 2 2 2" xfId="46460"/>
    <cellStyle name="Normal 4 16 3 3 2 3" xfId="34258"/>
    <cellStyle name="Normal 4 16 3 3 3" xfId="18822"/>
    <cellStyle name="Normal 4 16 3 3 3 2" xfId="43119"/>
    <cellStyle name="Normal 4 16 3 3 4" xfId="30917"/>
    <cellStyle name="Normal 4 16 3 4" xfId="9959"/>
    <cellStyle name="Normal 4 16 3 4 2" xfId="22161"/>
    <cellStyle name="Normal 4 16 3 4 2 2" xfId="46458"/>
    <cellStyle name="Normal 4 16 3 4 3" xfId="34256"/>
    <cellStyle name="Normal 4 16 3 5" xfId="15004"/>
    <cellStyle name="Normal 4 16 3 5 2" xfId="39301"/>
    <cellStyle name="Normal 4 16 3 6" xfId="26992"/>
    <cellStyle name="Normal 4 16 4" xfId="9951"/>
    <cellStyle name="Normal 4 16 4 2" xfId="22153"/>
    <cellStyle name="Normal 4 16 4 2 2" xfId="46450"/>
    <cellStyle name="Normal 4 16 4 3" xfId="34248"/>
    <cellStyle name="Normal 4 16 5" xfId="13832"/>
    <cellStyle name="Normal 4 16 5 2" xfId="25820"/>
    <cellStyle name="Normal 4 16 5 2 2" xfId="50117"/>
    <cellStyle name="Normal 4 16 5 3" xfId="38129"/>
    <cellStyle name="Normal 4 16 6" xfId="51920"/>
    <cellStyle name="Normal 4 16 7" xfId="51936"/>
    <cellStyle name="Normal 4 17" xfId="1092"/>
    <cellStyle name="Normal 4 18" xfId="1397"/>
    <cellStyle name="Normal 4 18 2" xfId="1738"/>
    <cellStyle name="Normal 4 18 3" xfId="1762"/>
    <cellStyle name="Normal 4 18 4" xfId="1890"/>
    <cellStyle name="Normal 4 18 5" xfId="2031"/>
    <cellStyle name="Normal 4 18 6" xfId="2045"/>
    <cellStyle name="Normal 4 19" xfId="1742"/>
    <cellStyle name="Normal 4 19 2" xfId="4386"/>
    <cellStyle name="Normal 4 2" xfId="48"/>
    <cellStyle name="Normal 4 2 10" xfId="156"/>
    <cellStyle name="Normal 4 2 10 2" xfId="2059"/>
    <cellStyle name="Normal 4 2 10 2 10" xfId="52579"/>
    <cellStyle name="Normal 4 2 10 2 2" xfId="3225"/>
    <cellStyle name="Normal 4 2 10 2 2 2" xfId="5566"/>
    <cellStyle name="Normal 4 2 10 2 2 2 2" xfId="9965"/>
    <cellStyle name="Normal 4 2 10 2 2 2 2 2" xfId="22167"/>
    <cellStyle name="Normal 4 2 10 2 2 2 2 2 2" xfId="46464"/>
    <cellStyle name="Normal 4 2 10 2 2 2 2 3" xfId="34262"/>
    <cellStyle name="Normal 4 2 10 2 2 2 3" xfId="17768"/>
    <cellStyle name="Normal 4 2 10 2 2 2 3 2" xfId="42065"/>
    <cellStyle name="Normal 4 2 10 2 2 2 4" xfId="29863"/>
    <cellStyle name="Normal 4 2 10 2 2 3" xfId="7263"/>
    <cellStyle name="Normal 4 2 10 2 2 3 2" xfId="9966"/>
    <cellStyle name="Normal 4 2 10 2 2 3 2 2" xfId="22168"/>
    <cellStyle name="Normal 4 2 10 2 2 3 2 2 2" xfId="46465"/>
    <cellStyle name="Normal 4 2 10 2 2 3 2 3" xfId="34263"/>
    <cellStyle name="Normal 4 2 10 2 2 3 3" xfId="19465"/>
    <cellStyle name="Normal 4 2 10 2 2 3 3 2" xfId="43762"/>
    <cellStyle name="Normal 4 2 10 2 2 3 4" xfId="31560"/>
    <cellStyle name="Normal 4 2 10 2 2 4" xfId="9964"/>
    <cellStyle name="Normal 4 2 10 2 2 4 2" xfId="22166"/>
    <cellStyle name="Normal 4 2 10 2 2 4 2 2" xfId="46463"/>
    <cellStyle name="Normal 4 2 10 2 2 4 3" xfId="34261"/>
    <cellStyle name="Normal 4 2 10 2 2 5" xfId="15540"/>
    <cellStyle name="Normal 4 2 10 2 2 5 2" xfId="39837"/>
    <cellStyle name="Normal 4 2 10 2 2 6" xfId="27528"/>
    <cellStyle name="Normal 4 2 10 2 3" xfId="3757"/>
    <cellStyle name="Normal 4 2 10 2 3 2" xfId="9967"/>
    <cellStyle name="Normal 4 2 10 2 3 2 2" xfId="22169"/>
    <cellStyle name="Normal 4 2 10 2 3 2 2 2" xfId="46466"/>
    <cellStyle name="Normal 4 2 10 2 3 2 3" xfId="34264"/>
    <cellStyle name="Normal 4 2 10 2 3 3" xfId="16068"/>
    <cellStyle name="Normal 4 2 10 2 3 3 2" xfId="40365"/>
    <cellStyle name="Normal 4 2 10 2 3 4" xfId="28056"/>
    <cellStyle name="Normal 4 2 10 2 4" xfId="4397"/>
    <cellStyle name="Normal 4 2 10 2 4 2" xfId="9968"/>
    <cellStyle name="Normal 4 2 10 2 4 2 2" xfId="22170"/>
    <cellStyle name="Normal 4 2 10 2 4 2 2 2" xfId="46467"/>
    <cellStyle name="Normal 4 2 10 2 4 2 3" xfId="34265"/>
    <cellStyle name="Normal 4 2 10 2 4 3" xfId="16599"/>
    <cellStyle name="Normal 4 2 10 2 4 3 2" xfId="40896"/>
    <cellStyle name="Normal 4 2 10 2 4 4" xfId="28694"/>
    <cellStyle name="Normal 4 2 10 2 5" xfId="6094"/>
    <cellStyle name="Normal 4 2 10 2 5 2" xfId="9969"/>
    <cellStyle name="Normal 4 2 10 2 5 2 2" xfId="22171"/>
    <cellStyle name="Normal 4 2 10 2 5 2 2 2" xfId="46468"/>
    <cellStyle name="Normal 4 2 10 2 5 2 3" xfId="34266"/>
    <cellStyle name="Normal 4 2 10 2 5 3" xfId="18296"/>
    <cellStyle name="Normal 4 2 10 2 5 3 2" xfId="42593"/>
    <cellStyle name="Normal 4 2 10 2 5 4" xfId="30391"/>
    <cellStyle name="Normal 4 2 10 2 6" xfId="9963"/>
    <cellStyle name="Normal 4 2 10 2 6 2" xfId="22165"/>
    <cellStyle name="Normal 4 2 10 2 6 2 2" xfId="46462"/>
    <cellStyle name="Normal 4 2 10 2 6 3" xfId="34260"/>
    <cellStyle name="Normal 4 2 10 2 7" xfId="14371"/>
    <cellStyle name="Normal 4 2 10 2 7 2" xfId="38668"/>
    <cellStyle name="Normal 4 2 10 2 8" xfId="26359"/>
    <cellStyle name="Normal 4 2 10 2 9" xfId="50767"/>
    <cellStyle name="Normal 4 2 10 3" xfId="2587"/>
    <cellStyle name="Normal 4 2 10 3 2" xfId="5035"/>
    <cellStyle name="Normal 4 2 10 3 2 2" xfId="9971"/>
    <cellStyle name="Normal 4 2 10 3 2 2 2" xfId="22173"/>
    <cellStyle name="Normal 4 2 10 3 2 2 2 2" xfId="46470"/>
    <cellStyle name="Normal 4 2 10 3 2 2 3" xfId="34268"/>
    <cellStyle name="Normal 4 2 10 3 2 3" xfId="17237"/>
    <cellStyle name="Normal 4 2 10 3 2 3 2" xfId="41534"/>
    <cellStyle name="Normal 4 2 10 3 2 4" xfId="29332"/>
    <cellStyle name="Normal 4 2 10 3 3" xfId="6625"/>
    <cellStyle name="Normal 4 2 10 3 3 2" xfId="9972"/>
    <cellStyle name="Normal 4 2 10 3 3 2 2" xfId="22174"/>
    <cellStyle name="Normal 4 2 10 3 3 2 2 2" xfId="46471"/>
    <cellStyle name="Normal 4 2 10 3 3 2 3" xfId="34269"/>
    <cellStyle name="Normal 4 2 10 3 3 3" xfId="18827"/>
    <cellStyle name="Normal 4 2 10 3 3 3 2" xfId="43124"/>
    <cellStyle name="Normal 4 2 10 3 3 4" xfId="30922"/>
    <cellStyle name="Normal 4 2 10 3 4" xfId="9970"/>
    <cellStyle name="Normal 4 2 10 3 4 2" xfId="22172"/>
    <cellStyle name="Normal 4 2 10 3 4 2 2" xfId="46469"/>
    <cellStyle name="Normal 4 2 10 3 4 3" xfId="34267"/>
    <cellStyle name="Normal 4 2 10 3 5" xfId="15009"/>
    <cellStyle name="Normal 4 2 10 3 5 2" xfId="39306"/>
    <cellStyle name="Normal 4 2 10 3 6" xfId="26997"/>
    <cellStyle name="Normal 4 2 10 4" xfId="9962"/>
    <cellStyle name="Normal 4 2 10 4 2" xfId="22164"/>
    <cellStyle name="Normal 4 2 10 4 2 2" xfId="46461"/>
    <cellStyle name="Normal 4 2 10 4 3" xfId="34259"/>
    <cellStyle name="Normal 4 2 10 5" xfId="13837"/>
    <cellStyle name="Normal 4 2 10 5 2" xfId="25825"/>
    <cellStyle name="Normal 4 2 10 5 2 2" xfId="50122"/>
    <cellStyle name="Normal 4 2 10 5 3" xfId="38134"/>
    <cellStyle name="Normal 4 2 10 6" xfId="51917"/>
    <cellStyle name="Normal 4 2 10 7" xfId="51941"/>
    <cellStyle name="Normal 4 2 11" xfId="1093"/>
    <cellStyle name="Normal 4 2 12" xfId="1398"/>
    <cellStyle name="Normal 4 2 13" xfId="1945"/>
    <cellStyle name="Normal 4 2 2" xfId="184"/>
    <cellStyle name="Normal 4 2 2 10" xfId="2599"/>
    <cellStyle name="Normal 4 2 2 10 2" xfId="5047"/>
    <cellStyle name="Normal 4 2 2 10 2 2" xfId="9975"/>
    <cellStyle name="Normal 4 2 2 10 2 2 2" xfId="22177"/>
    <cellStyle name="Normal 4 2 2 10 2 2 2 2" xfId="46474"/>
    <cellStyle name="Normal 4 2 2 10 2 2 3" xfId="34272"/>
    <cellStyle name="Normal 4 2 2 10 2 3" xfId="17249"/>
    <cellStyle name="Normal 4 2 2 10 2 3 2" xfId="41546"/>
    <cellStyle name="Normal 4 2 2 10 2 4" xfId="29344"/>
    <cellStyle name="Normal 4 2 2 10 3" xfId="6637"/>
    <cellStyle name="Normal 4 2 2 10 3 2" xfId="9976"/>
    <cellStyle name="Normal 4 2 2 10 3 2 2" xfId="22178"/>
    <cellStyle name="Normal 4 2 2 10 3 2 2 2" xfId="46475"/>
    <cellStyle name="Normal 4 2 2 10 3 2 3" xfId="34273"/>
    <cellStyle name="Normal 4 2 2 10 3 3" xfId="18839"/>
    <cellStyle name="Normal 4 2 2 10 3 3 2" xfId="43136"/>
    <cellStyle name="Normal 4 2 2 10 3 4" xfId="30934"/>
    <cellStyle name="Normal 4 2 2 10 4" xfId="9974"/>
    <cellStyle name="Normal 4 2 2 10 4 2" xfId="22176"/>
    <cellStyle name="Normal 4 2 2 10 4 2 2" xfId="46473"/>
    <cellStyle name="Normal 4 2 2 10 4 3" xfId="34271"/>
    <cellStyle name="Normal 4 2 2 10 5" xfId="15021"/>
    <cellStyle name="Normal 4 2 2 10 5 2" xfId="39318"/>
    <cellStyle name="Normal 4 2 2 10 6" xfId="27009"/>
    <cellStyle name="Normal 4 2 2 11" xfId="9973"/>
    <cellStyle name="Normal 4 2 2 11 2" xfId="22175"/>
    <cellStyle name="Normal 4 2 2 11 2 2" xfId="46472"/>
    <cellStyle name="Normal 4 2 2 11 3" xfId="34270"/>
    <cellStyle name="Normal 4 2 2 12" xfId="13849"/>
    <cellStyle name="Normal 4 2 2 12 2" xfId="25837"/>
    <cellStyle name="Normal 4 2 2 12 2 2" xfId="50134"/>
    <cellStyle name="Normal 4 2 2 12 3" xfId="38146"/>
    <cellStyle name="Normal 4 2 2 13" xfId="51911"/>
    <cellStyle name="Normal 4 2 2 14" xfId="51953"/>
    <cellStyle name="Normal 4 2 2 2" xfId="278"/>
    <cellStyle name="Normal 4 2 2 2 2" xfId="1921"/>
    <cellStyle name="Normal 4 2 2 2 3" xfId="1885"/>
    <cellStyle name="Normal 4 2 2 2 4" xfId="1972"/>
    <cellStyle name="Normal 4 2 2 3" xfId="393"/>
    <cellStyle name="Normal 4 2 2 3 2" xfId="2004"/>
    <cellStyle name="Normal 4 2 2 3 3" xfId="2020"/>
    <cellStyle name="Normal 4 2 2 4" xfId="277"/>
    <cellStyle name="Normal 4 2 2 4 2" xfId="1824"/>
    <cellStyle name="Normal 4 2 2 4 3" xfId="1773"/>
    <cellStyle name="Normal 4 2 2 5" xfId="594"/>
    <cellStyle name="Normal 4 2 2 5 10" xfId="51492"/>
    <cellStyle name="Normal 4 2 2 5 11" xfId="51977"/>
    <cellStyle name="Normal 4 2 2 5 2" xfId="642"/>
    <cellStyle name="Normal 4 2 2 5 2 10" xfId="52025"/>
    <cellStyle name="Normal 4 2 2 5 2 2" xfId="837"/>
    <cellStyle name="Normal 4 2 2 5 2 2 2" xfId="1082"/>
    <cellStyle name="Normal 4 2 2 5 2 2 2 2" xfId="2575"/>
    <cellStyle name="Normal 4 2 2 5 2 2 2 2 10" xfId="53095"/>
    <cellStyle name="Normal 4 2 2 5 2 2 2 2 2" xfId="3741"/>
    <cellStyle name="Normal 4 2 2 5 2 2 2 2 2 2" xfId="6082"/>
    <cellStyle name="Normal 4 2 2 5 2 2 2 2 2 2 2" xfId="9983"/>
    <cellStyle name="Normal 4 2 2 5 2 2 2 2 2 2 2 2" xfId="22185"/>
    <cellStyle name="Normal 4 2 2 5 2 2 2 2 2 2 2 2 2" xfId="46482"/>
    <cellStyle name="Normal 4 2 2 5 2 2 2 2 2 2 2 3" xfId="34280"/>
    <cellStyle name="Normal 4 2 2 5 2 2 2 2 2 2 3" xfId="18284"/>
    <cellStyle name="Normal 4 2 2 5 2 2 2 2 2 2 3 2" xfId="42581"/>
    <cellStyle name="Normal 4 2 2 5 2 2 2 2 2 2 4" xfId="30379"/>
    <cellStyle name="Normal 4 2 2 5 2 2 2 2 2 3" xfId="7779"/>
    <cellStyle name="Normal 4 2 2 5 2 2 2 2 2 3 2" xfId="9984"/>
    <cellStyle name="Normal 4 2 2 5 2 2 2 2 2 3 2 2" xfId="22186"/>
    <cellStyle name="Normal 4 2 2 5 2 2 2 2 2 3 2 2 2" xfId="46483"/>
    <cellStyle name="Normal 4 2 2 5 2 2 2 2 2 3 2 3" xfId="34281"/>
    <cellStyle name="Normal 4 2 2 5 2 2 2 2 2 3 3" xfId="19981"/>
    <cellStyle name="Normal 4 2 2 5 2 2 2 2 2 3 3 2" xfId="44278"/>
    <cellStyle name="Normal 4 2 2 5 2 2 2 2 2 3 4" xfId="32076"/>
    <cellStyle name="Normal 4 2 2 5 2 2 2 2 2 4" xfId="9982"/>
    <cellStyle name="Normal 4 2 2 5 2 2 2 2 2 4 2" xfId="22184"/>
    <cellStyle name="Normal 4 2 2 5 2 2 2 2 2 4 2 2" xfId="46481"/>
    <cellStyle name="Normal 4 2 2 5 2 2 2 2 2 4 3" xfId="34279"/>
    <cellStyle name="Normal 4 2 2 5 2 2 2 2 2 5" xfId="16056"/>
    <cellStyle name="Normal 4 2 2 5 2 2 2 2 2 5 2" xfId="40353"/>
    <cellStyle name="Normal 4 2 2 5 2 2 2 2 2 6" xfId="28044"/>
    <cellStyle name="Normal 4 2 2 5 2 2 2 2 3" xfId="4273"/>
    <cellStyle name="Normal 4 2 2 5 2 2 2 2 3 2" xfId="9985"/>
    <cellStyle name="Normal 4 2 2 5 2 2 2 2 3 2 2" xfId="22187"/>
    <cellStyle name="Normal 4 2 2 5 2 2 2 2 3 2 2 2" xfId="46484"/>
    <cellStyle name="Normal 4 2 2 5 2 2 2 2 3 2 3" xfId="34282"/>
    <cellStyle name="Normal 4 2 2 5 2 2 2 2 3 3" xfId="16584"/>
    <cellStyle name="Normal 4 2 2 5 2 2 2 2 3 3 2" xfId="40881"/>
    <cellStyle name="Normal 4 2 2 5 2 2 2 2 3 4" xfId="28572"/>
    <cellStyle name="Normal 4 2 2 5 2 2 2 2 4" xfId="4913"/>
    <cellStyle name="Normal 4 2 2 5 2 2 2 2 4 2" xfId="9986"/>
    <cellStyle name="Normal 4 2 2 5 2 2 2 2 4 2 2" xfId="22188"/>
    <cellStyle name="Normal 4 2 2 5 2 2 2 2 4 2 2 2" xfId="46485"/>
    <cellStyle name="Normal 4 2 2 5 2 2 2 2 4 2 3" xfId="34283"/>
    <cellStyle name="Normal 4 2 2 5 2 2 2 2 4 3" xfId="17115"/>
    <cellStyle name="Normal 4 2 2 5 2 2 2 2 4 3 2" xfId="41412"/>
    <cellStyle name="Normal 4 2 2 5 2 2 2 2 4 4" xfId="29210"/>
    <cellStyle name="Normal 4 2 2 5 2 2 2 2 5" xfId="6610"/>
    <cellStyle name="Normal 4 2 2 5 2 2 2 2 5 2" xfId="9987"/>
    <cellStyle name="Normal 4 2 2 5 2 2 2 2 5 2 2" xfId="22189"/>
    <cellStyle name="Normal 4 2 2 5 2 2 2 2 5 2 2 2" xfId="46486"/>
    <cellStyle name="Normal 4 2 2 5 2 2 2 2 5 2 3" xfId="34284"/>
    <cellStyle name="Normal 4 2 2 5 2 2 2 2 5 3" xfId="18812"/>
    <cellStyle name="Normal 4 2 2 5 2 2 2 2 5 3 2" xfId="43109"/>
    <cellStyle name="Normal 4 2 2 5 2 2 2 2 5 4" xfId="30907"/>
    <cellStyle name="Normal 4 2 2 5 2 2 2 2 6" xfId="9981"/>
    <cellStyle name="Normal 4 2 2 5 2 2 2 2 6 2" xfId="22183"/>
    <cellStyle name="Normal 4 2 2 5 2 2 2 2 6 2 2" xfId="46480"/>
    <cellStyle name="Normal 4 2 2 5 2 2 2 2 6 3" xfId="34278"/>
    <cellStyle name="Normal 4 2 2 5 2 2 2 2 7" xfId="14887"/>
    <cellStyle name="Normal 4 2 2 5 2 2 2 2 7 2" xfId="39184"/>
    <cellStyle name="Normal 4 2 2 5 2 2 2 2 8" xfId="26875"/>
    <cellStyle name="Normal 4 2 2 5 2 2 2 2 9" xfId="51283"/>
    <cellStyle name="Normal 4 2 2 5 2 2 2 3" xfId="3103"/>
    <cellStyle name="Normal 4 2 2 5 2 2 2 3 2" xfId="5551"/>
    <cellStyle name="Normal 4 2 2 5 2 2 2 3 2 2" xfId="9989"/>
    <cellStyle name="Normal 4 2 2 5 2 2 2 3 2 2 2" xfId="22191"/>
    <cellStyle name="Normal 4 2 2 5 2 2 2 3 2 2 2 2" xfId="46488"/>
    <cellStyle name="Normal 4 2 2 5 2 2 2 3 2 2 3" xfId="34286"/>
    <cellStyle name="Normal 4 2 2 5 2 2 2 3 2 3" xfId="17753"/>
    <cellStyle name="Normal 4 2 2 5 2 2 2 3 2 3 2" xfId="42050"/>
    <cellStyle name="Normal 4 2 2 5 2 2 2 3 2 4" xfId="29848"/>
    <cellStyle name="Normal 4 2 2 5 2 2 2 3 3" xfId="7141"/>
    <cellStyle name="Normal 4 2 2 5 2 2 2 3 3 2" xfId="9990"/>
    <cellStyle name="Normal 4 2 2 5 2 2 2 3 3 2 2" xfId="22192"/>
    <cellStyle name="Normal 4 2 2 5 2 2 2 3 3 2 2 2" xfId="46489"/>
    <cellStyle name="Normal 4 2 2 5 2 2 2 3 3 2 3" xfId="34287"/>
    <cellStyle name="Normal 4 2 2 5 2 2 2 3 3 3" xfId="19343"/>
    <cellStyle name="Normal 4 2 2 5 2 2 2 3 3 3 2" xfId="43640"/>
    <cellStyle name="Normal 4 2 2 5 2 2 2 3 3 4" xfId="31438"/>
    <cellStyle name="Normal 4 2 2 5 2 2 2 3 4" xfId="9988"/>
    <cellStyle name="Normal 4 2 2 5 2 2 2 3 4 2" xfId="22190"/>
    <cellStyle name="Normal 4 2 2 5 2 2 2 3 4 2 2" xfId="46487"/>
    <cellStyle name="Normal 4 2 2 5 2 2 2 3 4 3" xfId="34285"/>
    <cellStyle name="Normal 4 2 2 5 2 2 2 3 5" xfId="15525"/>
    <cellStyle name="Normal 4 2 2 5 2 2 2 3 5 2" xfId="39822"/>
    <cellStyle name="Normal 4 2 2 5 2 2 2 3 6" xfId="27513"/>
    <cellStyle name="Normal 4 2 2 5 2 2 2 4" xfId="9980"/>
    <cellStyle name="Normal 4 2 2 5 2 2 2 4 2" xfId="22182"/>
    <cellStyle name="Normal 4 2 2 5 2 2 2 4 2 2" xfId="46479"/>
    <cellStyle name="Normal 4 2 2 5 2 2 2 4 3" xfId="34277"/>
    <cellStyle name="Normal 4 2 2 5 2 2 2 5" xfId="14353"/>
    <cellStyle name="Normal 4 2 2 5 2 2 2 5 2" xfId="26341"/>
    <cellStyle name="Normal 4 2 2 5 2 2 2 5 2 2" xfId="50638"/>
    <cellStyle name="Normal 4 2 2 5 2 2 2 5 3" xfId="38650"/>
    <cellStyle name="Normal 4 2 2 5 2 2 2 6" xfId="51663"/>
    <cellStyle name="Normal 4 2 2 5 2 2 2 7" xfId="52457"/>
    <cellStyle name="Normal 4 2 2 5 2 2 3" xfId="2335"/>
    <cellStyle name="Normal 4 2 2 5 2 2 3 10" xfId="52855"/>
    <cellStyle name="Normal 4 2 2 5 2 2 3 2" xfId="3501"/>
    <cellStyle name="Normal 4 2 2 5 2 2 3 2 2" xfId="5842"/>
    <cellStyle name="Normal 4 2 2 5 2 2 3 2 2 2" xfId="9993"/>
    <cellStyle name="Normal 4 2 2 5 2 2 3 2 2 2 2" xfId="22195"/>
    <cellStyle name="Normal 4 2 2 5 2 2 3 2 2 2 2 2" xfId="46492"/>
    <cellStyle name="Normal 4 2 2 5 2 2 3 2 2 2 3" xfId="34290"/>
    <cellStyle name="Normal 4 2 2 5 2 2 3 2 2 3" xfId="18044"/>
    <cellStyle name="Normal 4 2 2 5 2 2 3 2 2 3 2" xfId="42341"/>
    <cellStyle name="Normal 4 2 2 5 2 2 3 2 2 4" xfId="30139"/>
    <cellStyle name="Normal 4 2 2 5 2 2 3 2 3" xfId="7539"/>
    <cellStyle name="Normal 4 2 2 5 2 2 3 2 3 2" xfId="9994"/>
    <cellStyle name="Normal 4 2 2 5 2 2 3 2 3 2 2" xfId="22196"/>
    <cellStyle name="Normal 4 2 2 5 2 2 3 2 3 2 2 2" xfId="46493"/>
    <cellStyle name="Normal 4 2 2 5 2 2 3 2 3 2 3" xfId="34291"/>
    <cellStyle name="Normal 4 2 2 5 2 2 3 2 3 3" xfId="19741"/>
    <cellStyle name="Normal 4 2 2 5 2 2 3 2 3 3 2" xfId="44038"/>
    <cellStyle name="Normal 4 2 2 5 2 2 3 2 3 4" xfId="31836"/>
    <cellStyle name="Normal 4 2 2 5 2 2 3 2 4" xfId="9992"/>
    <cellStyle name="Normal 4 2 2 5 2 2 3 2 4 2" xfId="22194"/>
    <cellStyle name="Normal 4 2 2 5 2 2 3 2 4 2 2" xfId="46491"/>
    <cellStyle name="Normal 4 2 2 5 2 2 3 2 4 3" xfId="34289"/>
    <cellStyle name="Normal 4 2 2 5 2 2 3 2 5" xfId="15816"/>
    <cellStyle name="Normal 4 2 2 5 2 2 3 2 5 2" xfId="40113"/>
    <cellStyle name="Normal 4 2 2 5 2 2 3 2 6" xfId="27804"/>
    <cellStyle name="Normal 4 2 2 5 2 2 3 3" xfId="4033"/>
    <cellStyle name="Normal 4 2 2 5 2 2 3 3 2" xfId="9995"/>
    <cellStyle name="Normal 4 2 2 5 2 2 3 3 2 2" xfId="22197"/>
    <cellStyle name="Normal 4 2 2 5 2 2 3 3 2 2 2" xfId="46494"/>
    <cellStyle name="Normal 4 2 2 5 2 2 3 3 2 3" xfId="34292"/>
    <cellStyle name="Normal 4 2 2 5 2 2 3 3 3" xfId="16344"/>
    <cellStyle name="Normal 4 2 2 5 2 2 3 3 3 2" xfId="40641"/>
    <cellStyle name="Normal 4 2 2 5 2 2 3 3 4" xfId="28332"/>
    <cellStyle name="Normal 4 2 2 5 2 2 3 4" xfId="4673"/>
    <cellStyle name="Normal 4 2 2 5 2 2 3 4 2" xfId="9996"/>
    <cellStyle name="Normal 4 2 2 5 2 2 3 4 2 2" xfId="22198"/>
    <cellStyle name="Normal 4 2 2 5 2 2 3 4 2 2 2" xfId="46495"/>
    <cellStyle name="Normal 4 2 2 5 2 2 3 4 2 3" xfId="34293"/>
    <cellStyle name="Normal 4 2 2 5 2 2 3 4 3" xfId="16875"/>
    <cellStyle name="Normal 4 2 2 5 2 2 3 4 3 2" xfId="41172"/>
    <cellStyle name="Normal 4 2 2 5 2 2 3 4 4" xfId="28970"/>
    <cellStyle name="Normal 4 2 2 5 2 2 3 5" xfId="6370"/>
    <cellStyle name="Normal 4 2 2 5 2 2 3 5 2" xfId="9997"/>
    <cellStyle name="Normal 4 2 2 5 2 2 3 5 2 2" xfId="22199"/>
    <cellStyle name="Normal 4 2 2 5 2 2 3 5 2 2 2" xfId="46496"/>
    <cellStyle name="Normal 4 2 2 5 2 2 3 5 2 3" xfId="34294"/>
    <cellStyle name="Normal 4 2 2 5 2 2 3 5 3" xfId="18572"/>
    <cellStyle name="Normal 4 2 2 5 2 2 3 5 3 2" xfId="42869"/>
    <cellStyle name="Normal 4 2 2 5 2 2 3 5 4" xfId="30667"/>
    <cellStyle name="Normal 4 2 2 5 2 2 3 6" xfId="9991"/>
    <cellStyle name="Normal 4 2 2 5 2 2 3 6 2" xfId="22193"/>
    <cellStyle name="Normal 4 2 2 5 2 2 3 6 2 2" xfId="46490"/>
    <cellStyle name="Normal 4 2 2 5 2 2 3 6 3" xfId="34288"/>
    <cellStyle name="Normal 4 2 2 5 2 2 3 7" xfId="14647"/>
    <cellStyle name="Normal 4 2 2 5 2 2 3 7 2" xfId="38944"/>
    <cellStyle name="Normal 4 2 2 5 2 2 3 8" xfId="26635"/>
    <cellStyle name="Normal 4 2 2 5 2 2 3 9" xfId="51043"/>
    <cellStyle name="Normal 4 2 2 5 2 2 4" xfId="2863"/>
    <cellStyle name="Normal 4 2 2 5 2 2 4 2" xfId="5311"/>
    <cellStyle name="Normal 4 2 2 5 2 2 4 2 2" xfId="9999"/>
    <cellStyle name="Normal 4 2 2 5 2 2 4 2 2 2" xfId="22201"/>
    <cellStyle name="Normal 4 2 2 5 2 2 4 2 2 2 2" xfId="46498"/>
    <cellStyle name="Normal 4 2 2 5 2 2 4 2 2 3" xfId="34296"/>
    <cellStyle name="Normal 4 2 2 5 2 2 4 2 3" xfId="17513"/>
    <cellStyle name="Normal 4 2 2 5 2 2 4 2 3 2" xfId="41810"/>
    <cellStyle name="Normal 4 2 2 5 2 2 4 2 4" xfId="29608"/>
    <cellStyle name="Normal 4 2 2 5 2 2 4 3" xfId="6901"/>
    <cellStyle name="Normal 4 2 2 5 2 2 4 3 2" xfId="10000"/>
    <cellStyle name="Normal 4 2 2 5 2 2 4 3 2 2" xfId="22202"/>
    <cellStyle name="Normal 4 2 2 5 2 2 4 3 2 2 2" xfId="46499"/>
    <cellStyle name="Normal 4 2 2 5 2 2 4 3 2 3" xfId="34297"/>
    <cellStyle name="Normal 4 2 2 5 2 2 4 3 3" xfId="19103"/>
    <cellStyle name="Normal 4 2 2 5 2 2 4 3 3 2" xfId="43400"/>
    <cellStyle name="Normal 4 2 2 5 2 2 4 3 4" xfId="31198"/>
    <cellStyle name="Normal 4 2 2 5 2 2 4 4" xfId="9998"/>
    <cellStyle name="Normal 4 2 2 5 2 2 4 4 2" xfId="22200"/>
    <cellStyle name="Normal 4 2 2 5 2 2 4 4 2 2" xfId="46497"/>
    <cellStyle name="Normal 4 2 2 5 2 2 4 4 3" xfId="34295"/>
    <cellStyle name="Normal 4 2 2 5 2 2 4 5" xfId="15285"/>
    <cellStyle name="Normal 4 2 2 5 2 2 4 5 2" xfId="39582"/>
    <cellStyle name="Normal 4 2 2 5 2 2 4 6" xfId="27273"/>
    <cellStyle name="Normal 4 2 2 5 2 2 5" xfId="9979"/>
    <cellStyle name="Normal 4 2 2 5 2 2 5 2" xfId="22181"/>
    <cellStyle name="Normal 4 2 2 5 2 2 5 2 2" xfId="46478"/>
    <cellStyle name="Normal 4 2 2 5 2 2 5 3" xfId="34276"/>
    <cellStyle name="Normal 4 2 2 5 2 2 6" xfId="14113"/>
    <cellStyle name="Normal 4 2 2 5 2 2 6 2" xfId="26101"/>
    <cellStyle name="Normal 4 2 2 5 2 2 6 2 2" xfId="50398"/>
    <cellStyle name="Normal 4 2 2 5 2 2 6 3" xfId="38410"/>
    <cellStyle name="Normal 4 2 2 5 2 2 7" xfId="51598"/>
    <cellStyle name="Normal 4 2 2 5 2 2 8" xfId="52217"/>
    <cellStyle name="Normal 4 2 2 5 2 3" xfId="739"/>
    <cellStyle name="Normal 4 2 2 5 2 3 2" xfId="986"/>
    <cellStyle name="Normal 4 2 2 5 2 3 2 2" xfId="2479"/>
    <cellStyle name="Normal 4 2 2 5 2 3 2 2 10" xfId="52999"/>
    <cellStyle name="Normal 4 2 2 5 2 3 2 2 2" xfId="3645"/>
    <cellStyle name="Normal 4 2 2 5 2 3 2 2 2 2" xfId="5986"/>
    <cellStyle name="Normal 4 2 2 5 2 3 2 2 2 2 2" xfId="10005"/>
    <cellStyle name="Normal 4 2 2 5 2 3 2 2 2 2 2 2" xfId="22207"/>
    <cellStyle name="Normal 4 2 2 5 2 3 2 2 2 2 2 2 2" xfId="46504"/>
    <cellStyle name="Normal 4 2 2 5 2 3 2 2 2 2 2 3" xfId="34302"/>
    <cellStyle name="Normal 4 2 2 5 2 3 2 2 2 2 3" xfId="18188"/>
    <cellStyle name="Normal 4 2 2 5 2 3 2 2 2 2 3 2" xfId="42485"/>
    <cellStyle name="Normal 4 2 2 5 2 3 2 2 2 2 4" xfId="30283"/>
    <cellStyle name="Normal 4 2 2 5 2 3 2 2 2 3" xfId="7683"/>
    <cellStyle name="Normal 4 2 2 5 2 3 2 2 2 3 2" xfId="10006"/>
    <cellStyle name="Normal 4 2 2 5 2 3 2 2 2 3 2 2" xfId="22208"/>
    <cellStyle name="Normal 4 2 2 5 2 3 2 2 2 3 2 2 2" xfId="46505"/>
    <cellStyle name="Normal 4 2 2 5 2 3 2 2 2 3 2 3" xfId="34303"/>
    <cellStyle name="Normal 4 2 2 5 2 3 2 2 2 3 3" xfId="19885"/>
    <cellStyle name="Normal 4 2 2 5 2 3 2 2 2 3 3 2" xfId="44182"/>
    <cellStyle name="Normal 4 2 2 5 2 3 2 2 2 3 4" xfId="31980"/>
    <cellStyle name="Normal 4 2 2 5 2 3 2 2 2 4" xfId="10004"/>
    <cellStyle name="Normal 4 2 2 5 2 3 2 2 2 4 2" xfId="22206"/>
    <cellStyle name="Normal 4 2 2 5 2 3 2 2 2 4 2 2" xfId="46503"/>
    <cellStyle name="Normal 4 2 2 5 2 3 2 2 2 4 3" xfId="34301"/>
    <cellStyle name="Normal 4 2 2 5 2 3 2 2 2 5" xfId="15960"/>
    <cellStyle name="Normal 4 2 2 5 2 3 2 2 2 5 2" xfId="40257"/>
    <cellStyle name="Normal 4 2 2 5 2 3 2 2 2 6" xfId="27948"/>
    <cellStyle name="Normal 4 2 2 5 2 3 2 2 3" xfId="4177"/>
    <cellStyle name="Normal 4 2 2 5 2 3 2 2 3 2" xfId="10007"/>
    <cellStyle name="Normal 4 2 2 5 2 3 2 2 3 2 2" xfId="22209"/>
    <cellStyle name="Normal 4 2 2 5 2 3 2 2 3 2 2 2" xfId="46506"/>
    <cellStyle name="Normal 4 2 2 5 2 3 2 2 3 2 3" xfId="34304"/>
    <cellStyle name="Normal 4 2 2 5 2 3 2 2 3 3" xfId="16488"/>
    <cellStyle name="Normal 4 2 2 5 2 3 2 2 3 3 2" xfId="40785"/>
    <cellStyle name="Normal 4 2 2 5 2 3 2 2 3 4" xfId="28476"/>
    <cellStyle name="Normal 4 2 2 5 2 3 2 2 4" xfId="4817"/>
    <cellStyle name="Normal 4 2 2 5 2 3 2 2 4 2" xfId="10008"/>
    <cellStyle name="Normal 4 2 2 5 2 3 2 2 4 2 2" xfId="22210"/>
    <cellStyle name="Normal 4 2 2 5 2 3 2 2 4 2 2 2" xfId="46507"/>
    <cellStyle name="Normal 4 2 2 5 2 3 2 2 4 2 3" xfId="34305"/>
    <cellStyle name="Normal 4 2 2 5 2 3 2 2 4 3" xfId="17019"/>
    <cellStyle name="Normal 4 2 2 5 2 3 2 2 4 3 2" xfId="41316"/>
    <cellStyle name="Normal 4 2 2 5 2 3 2 2 4 4" xfId="29114"/>
    <cellStyle name="Normal 4 2 2 5 2 3 2 2 5" xfId="6514"/>
    <cellStyle name="Normal 4 2 2 5 2 3 2 2 5 2" xfId="10009"/>
    <cellStyle name="Normal 4 2 2 5 2 3 2 2 5 2 2" xfId="22211"/>
    <cellStyle name="Normal 4 2 2 5 2 3 2 2 5 2 2 2" xfId="46508"/>
    <cellStyle name="Normal 4 2 2 5 2 3 2 2 5 2 3" xfId="34306"/>
    <cellStyle name="Normal 4 2 2 5 2 3 2 2 5 3" xfId="18716"/>
    <cellStyle name="Normal 4 2 2 5 2 3 2 2 5 3 2" xfId="43013"/>
    <cellStyle name="Normal 4 2 2 5 2 3 2 2 5 4" xfId="30811"/>
    <cellStyle name="Normal 4 2 2 5 2 3 2 2 6" xfId="10003"/>
    <cellStyle name="Normal 4 2 2 5 2 3 2 2 6 2" xfId="22205"/>
    <cellStyle name="Normal 4 2 2 5 2 3 2 2 6 2 2" xfId="46502"/>
    <cellStyle name="Normal 4 2 2 5 2 3 2 2 6 3" xfId="34300"/>
    <cellStyle name="Normal 4 2 2 5 2 3 2 2 7" xfId="14791"/>
    <cellStyle name="Normal 4 2 2 5 2 3 2 2 7 2" xfId="39088"/>
    <cellStyle name="Normal 4 2 2 5 2 3 2 2 8" xfId="26779"/>
    <cellStyle name="Normal 4 2 2 5 2 3 2 2 9" xfId="51187"/>
    <cellStyle name="Normal 4 2 2 5 2 3 2 3" xfId="3007"/>
    <cellStyle name="Normal 4 2 2 5 2 3 2 3 2" xfId="5455"/>
    <cellStyle name="Normal 4 2 2 5 2 3 2 3 2 2" xfId="10011"/>
    <cellStyle name="Normal 4 2 2 5 2 3 2 3 2 2 2" xfId="22213"/>
    <cellStyle name="Normal 4 2 2 5 2 3 2 3 2 2 2 2" xfId="46510"/>
    <cellStyle name="Normal 4 2 2 5 2 3 2 3 2 2 3" xfId="34308"/>
    <cellStyle name="Normal 4 2 2 5 2 3 2 3 2 3" xfId="17657"/>
    <cellStyle name="Normal 4 2 2 5 2 3 2 3 2 3 2" xfId="41954"/>
    <cellStyle name="Normal 4 2 2 5 2 3 2 3 2 4" xfId="29752"/>
    <cellStyle name="Normal 4 2 2 5 2 3 2 3 3" xfId="7045"/>
    <cellStyle name="Normal 4 2 2 5 2 3 2 3 3 2" xfId="10012"/>
    <cellStyle name="Normal 4 2 2 5 2 3 2 3 3 2 2" xfId="22214"/>
    <cellStyle name="Normal 4 2 2 5 2 3 2 3 3 2 2 2" xfId="46511"/>
    <cellStyle name="Normal 4 2 2 5 2 3 2 3 3 2 3" xfId="34309"/>
    <cellStyle name="Normal 4 2 2 5 2 3 2 3 3 3" xfId="19247"/>
    <cellStyle name="Normal 4 2 2 5 2 3 2 3 3 3 2" xfId="43544"/>
    <cellStyle name="Normal 4 2 2 5 2 3 2 3 3 4" xfId="31342"/>
    <cellStyle name="Normal 4 2 2 5 2 3 2 3 4" xfId="10010"/>
    <cellStyle name="Normal 4 2 2 5 2 3 2 3 4 2" xfId="22212"/>
    <cellStyle name="Normal 4 2 2 5 2 3 2 3 4 2 2" xfId="46509"/>
    <cellStyle name="Normal 4 2 2 5 2 3 2 3 4 3" xfId="34307"/>
    <cellStyle name="Normal 4 2 2 5 2 3 2 3 5" xfId="15429"/>
    <cellStyle name="Normal 4 2 2 5 2 3 2 3 5 2" xfId="39726"/>
    <cellStyle name="Normal 4 2 2 5 2 3 2 3 6" xfId="27417"/>
    <cellStyle name="Normal 4 2 2 5 2 3 2 4" xfId="10002"/>
    <cellStyle name="Normal 4 2 2 5 2 3 2 4 2" xfId="22204"/>
    <cellStyle name="Normal 4 2 2 5 2 3 2 4 2 2" xfId="46501"/>
    <cellStyle name="Normal 4 2 2 5 2 3 2 4 3" xfId="34299"/>
    <cellStyle name="Normal 4 2 2 5 2 3 2 5" xfId="14257"/>
    <cellStyle name="Normal 4 2 2 5 2 3 2 5 2" xfId="26245"/>
    <cellStyle name="Normal 4 2 2 5 2 3 2 5 2 2" xfId="50542"/>
    <cellStyle name="Normal 4 2 2 5 2 3 2 5 3" xfId="38554"/>
    <cellStyle name="Normal 4 2 2 5 2 3 2 6" xfId="51562"/>
    <cellStyle name="Normal 4 2 2 5 2 3 2 7" xfId="52361"/>
    <cellStyle name="Normal 4 2 2 5 2 3 3" xfId="2239"/>
    <cellStyle name="Normal 4 2 2 5 2 3 3 10" xfId="52759"/>
    <cellStyle name="Normal 4 2 2 5 2 3 3 2" xfId="3405"/>
    <cellStyle name="Normal 4 2 2 5 2 3 3 2 2" xfId="5746"/>
    <cellStyle name="Normal 4 2 2 5 2 3 3 2 2 2" xfId="10015"/>
    <cellStyle name="Normal 4 2 2 5 2 3 3 2 2 2 2" xfId="22217"/>
    <cellStyle name="Normal 4 2 2 5 2 3 3 2 2 2 2 2" xfId="46514"/>
    <cellStyle name="Normal 4 2 2 5 2 3 3 2 2 2 3" xfId="34312"/>
    <cellStyle name="Normal 4 2 2 5 2 3 3 2 2 3" xfId="17948"/>
    <cellStyle name="Normal 4 2 2 5 2 3 3 2 2 3 2" xfId="42245"/>
    <cellStyle name="Normal 4 2 2 5 2 3 3 2 2 4" xfId="30043"/>
    <cellStyle name="Normal 4 2 2 5 2 3 3 2 3" xfId="7443"/>
    <cellStyle name="Normal 4 2 2 5 2 3 3 2 3 2" xfId="10016"/>
    <cellStyle name="Normal 4 2 2 5 2 3 3 2 3 2 2" xfId="22218"/>
    <cellStyle name="Normal 4 2 2 5 2 3 3 2 3 2 2 2" xfId="46515"/>
    <cellStyle name="Normal 4 2 2 5 2 3 3 2 3 2 3" xfId="34313"/>
    <cellStyle name="Normal 4 2 2 5 2 3 3 2 3 3" xfId="19645"/>
    <cellStyle name="Normal 4 2 2 5 2 3 3 2 3 3 2" xfId="43942"/>
    <cellStyle name="Normal 4 2 2 5 2 3 3 2 3 4" xfId="31740"/>
    <cellStyle name="Normal 4 2 2 5 2 3 3 2 4" xfId="10014"/>
    <cellStyle name="Normal 4 2 2 5 2 3 3 2 4 2" xfId="22216"/>
    <cellStyle name="Normal 4 2 2 5 2 3 3 2 4 2 2" xfId="46513"/>
    <cellStyle name="Normal 4 2 2 5 2 3 3 2 4 3" xfId="34311"/>
    <cellStyle name="Normal 4 2 2 5 2 3 3 2 5" xfId="15720"/>
    <cellStyle name="Normal 4 2 2 5 2 3 3 2 5 2" xfId="40017"/>
    <cellStyle name="Normal 4 2 2 5 2 3 3 2 6" xfId="27708"/>
    <cellStyle name="Normal 4 2 2 5 2 3 3 3" xfId="3937"/>
    <cellStyle name="Normal 4 2 2 5 2 3 3 3 2" xfId="10017"/>
    <cellStyle name="Normal 4 2 2 5 2 3 3 3 2 2" xfId="22219"/>
    <cellStyle name="Normal 4 2 2 5 2 3 3 3 2 2 2" xfId="46516"/>
    <cellStyle name="Normal 4 2 2 5 2 3 3 3 2 3" xfId="34314"/>
    <cellStyle name="Normal 4 2 2 5 2 3 3 3 3" xfId="16248"/>
    <cellStyle name="Normal 4 2 2 5 2 3 3 3 3 2" xfId="40545"/>
    <cellStyle name="Normal 4 2 2 5 2 3 3 3 4" xfId="28236"/>
    <cellStyle name="Normal 4 2 2 5 2 3 3 4" xfId="4577"/>
    <cellStyle name="Normal 4 2 2 5 2 3 3 4 2" xfId="10018"/>
    <cellStyle name="Normal 4 2 2 5 2 3 3 4 2 2" xfId="22220"/>
    <cellStyle name="Normal 4 2 2 5 2 3 3 4 2 2 2" xfId="46517"/>
    <cellStyle name="Normal 4 2 2 5 2 3 3 4 2 3" xfId="34315"/>
    <cellStyle name="Normal 4 2 2 5 2 3 3 4 3" xfId="16779"/>
    <cellStyle name="Normal 4 2 2 5 2 3 3 4 3 2" xfId="41076"/>
    <cellStyle name="Normal 4 2 2 5 2 3 3 4 4" xfId="28874"/>
    <cellStyle name="Normal 4 2 2 5 2 3 3 5" xfId="6274"/>
    <cellStyle name="Normal 4 2 2 5 2 3 3 5 2" xfId="10019"/>
    <cellStyle name="Normal 4 2 2 5 2 3 3 5 2 2" xfId="22221"/>
    <cellStyle name="Normal 4 2 2 5 2 3 3 5 2 2 2" xfId="46518"/>
    <cellStyle name="Normal 4 2 2 5 2 3 3 5 2 3" xfId="34316"/>
    <cellStyle name="Normal 4 2 2 5 2 3 3 5 3" xfId="18476"/>
    <cellStyle name="Normal 4 2 2 5 2 3 3 5 3 2" xfId="42773"/>
    <cellStyle name="Normal 4 2 2 5 2 3 3 5 4" xfId="30571"/>
    <cellStyle name="Normal 4 2 2 5 2 3 3 6" xfId="10013"/>
    <cellStyle name="Normal 4 2 2 5 2 3 3 6 2" xfId="22215"/>
    <cellStyle name="Normal 4 2 2 5 2 3 3 6 2 2" xfId="46512"/>
    <cellStyle name="Normal 4 2 2 5 2 3 3 6 3" xfId="34310"/>
    <cellStyle name="Normal 4 2 2 5 2 3 3 7" xfId="14551"/>
    <cellStyle name="Normal 4 2 2 5 2 3 3 7 2" xfId="38848"/>
    <cellStyle name="Normal 4 2 2 5 2 3 3 8" xfId="26539"/>
    <cellStyle name="Normal 4 2 2 5 2 3 3 9" xfId="50947"/>
    <cellStyle name="Normal 4 2 2 5 2 3 4" xfId="2767"/>
    <cellStyle name="Normal 4 2 2 5 2 3 4 2" xfId="5215"/>
    <cellStyle name="Normal 4 2 2 5 2 3 4 2 2" xfId="10021"/>
    <cellStyle name="Normal 4 2 2 5 2 3 4 2 2 2" xfId="22223"/>
    <cellStyle name="Normal 4 2 2 5 2 3 4 2 2 2 2" xfId="46520"/>
    <cellStyle name="Normal 4 2 2 5 2 3 4 2 2 3" xfId="34318"/>
    <cellStyle name="Normal 4 2 2 5 2 3 4 2 3" xfId="17417"/>
    <cellStyle name="Normal 4 2 2 5 2 3 4 2 3 2" xfId="41714"/>
    <cellStyle name="Normal 4 2 2 5 2 3 4 2 4" xfId="29512"/>
    <cellStyle name="Normal 4 2 2 5 2 3 4 3" xfId="6805"/>
    <cellStyle name="Normal 4 2 2 5 2 3 4 3 2" xfId="10022"/>
    <cellStyle name="Normal 4 2 2 5 2 3 4 3 2 2" xfId="22224"/>
    <cellStyle name="Normal 4 2 2 5 2 3 4 3 2 2 2" xfId="46521"/>
    <cellStyle name="Normal 4 2 2 5 2 3 4 3 2 3" xfId="34319"/>
    <cellStyle name="Normal 4 2 2 5 2 3 4 3 3" xfId="19007"/>
    <cellStyle name="Normal 4 2 2 5 2 3 4 3 3 2" xfId="43304"/>
    <cellStyle name="Normal 4 2 2 5 2 3 4 3 4" xfId="31102"/>
    <cellStyle name="Normal 4 2 2 5 2 3 4 4" xfId="10020"/>
    <cellStyle name="Normal 4 2 2 5 2 3 4 4 2" xfId="22222"/>
    <cellStyle name="Normal 4 2 2 5 2 3 4 4 2 2" xfId="46519"/>
    <cellStyle name="Normal 4 2 2 5 2 3 4 4 3" xfId="34317"/>
    <cellStyle name="Normal 4 2 2 5 2 3 4 5" xfId="15189"/>
    <cellStyle name="Normal 4 2 2 5 2 3 4 5 2" xfId="39486"/>
    <cellStyle name="Normal 4 2 2 5 2 3 4 6" xfId="27177"/>
    <cellStyle name="Normal 4 2 2 5 2 3 5" xfId="10001"/>
    <cellStyle name="Normal 4 2 2 5 2 3 5 2" xfId="22203"/>
    <cellStyle name="Normal 4 2 2 5 2 3 5 2 2" xfId="46500"/>
    <cellStyle name="Normal 4 2 2 5 2 3 5 3" xfId="34298"/>
    <cellStyle name="Normal 4 2 2 5 2 3 6" xfId="14017"/>
    <cellStyle name="Normal 4 2 2 5 2 3 6 2" xfId="26005"/>
    <cellStyle name="Normal 4 2 2 5 2 3 6 2 2" xfId="50302"/>
    <cellStyle name="Normal 4 2 2 5 2 3 6 3" xfId="38314"/>
    <cellStyle name="Normal 4 2 2 5 2 3 7" xfId="51650"/>
    <cellStyle name="Normal 4 2 2 5 2 3 8" xfId="52121"/>
    <cellStyle name="Normal 4 2 2 5 2 4" xfId="914"/>
    <cellStyle name="Normal 4 2 2 5 2 4 2" xfId="2407"/>
    <cellStyle name="Normal 4 2 2 5 2 4 2 10" xfId="52927"/>
    <cellStyle name="Normal 4 2 2 5 2 4 2 2" xfId="3573"/>
    <cellStyle name="Normal 4 2 2 5 2 4 2 2 2" xfId="5914"/>
    <cellStyle name="Normal 4 2 2 5 2 4 2 2 2 2" xfId="10026"/>
    <cellStyle name="Normal 4 2 2 5 2 4 2 2 2 2 2" xfId="22228"/>
    <cellStyle name="Normal 4 2 2 5 2 4 2 2 2 2 2 2" xfId="46525"/>
    <cellStyle name="Normal 4 2 2 5 2 4 2 2 2 2 3" xfId="34323"/>
    <cellStyle name="Normal 4 2 2 5 2 4 2 2 2 3" xfId="18116"/>
    <cellStyle name="Normal 4 2 2 5 2 4 2 2 2 3 2" xfId="42413"/>
    <cellStyle name="Normal 4 2 2 5 2 4 2 2 2 4" xfId="30211"/>
    <cellStyle name="Normal 4 2 2 5 2 4 2 2 3" xfId="7611"/>
    <cellStyle name="Normal 4 2 2 5 2 4 2 2 3 2" xfId="10027"/>
    <cellStyle name="Normal 4 2 2 5 2 4 2 2 3 2 2" xfId="22229"/>
    <cellStyle name="Normal 4 2 2 5 2 4 2 2 3 2 2 2" xfId="46526"/>
    <cellStyle name="Normal 4 2 2 5 2 4 2 2 3 2 3" xfId="34324"/>
    <cellStyle name="Normal 4 2 2 5 2 4 2 2 3 3" xfId="19813"/>
    <cellStyle name="Normal 4 2 2 5 2 4 2 2 3 3 2" xfId="44110"/>
    <cellStyle name="Normal 4 2 2 5 2 4 2 2 3 4" xfId="31908"/>
    <cellStyle name="Normal 4 2 2 5 2 4 2 2 4" xfId="10025"/>
    <cellStyle name="Normal 4 2 2 5 2 4 2 2 4 2" xfId="22227"/>
    <cellStyle name="Normal 4 2 2 5 2 4 2 2 4 2 2" xfId="46524"/>
    <cellStyle name="Normal 4 2 2 5 2 4 2 2 4 3" xfId="34322"/>
    <cellStyle name="Normal 4 2 2 5 2 4 2 2 5" xfId="15888"/>
    <cellStyle name="Normal 4 2 2 5 2 4 2 2 5 2" xfId="40185"/>
    <cellStyle name="Normal 4 2 2 5 2 4 2 2 6" xfId="27876"/>
    <cellStyle name="Normal 4 2 2 5 2 4 2 3" xfId="4105"/>
    <cellStyle name="Normal 4 2 2 5 2 4 2 3 2" xfId="10028"/>
    <cellStyle name="Normal 4 2 2 5 2 4 2 3 2 2" xfId="22230"/>
    <cellStyle name="Normal 4 2 2 5 2 4 2 3 2 2 2" xfId="46527"/>
    <cellStyle name="Normal 4 2 2 5 2 4 2 3 2 3" xfId="34325"/>
    <cellStyle name="Normal 4 2 2 5 2 4 2 3 3" xfId="16416"/>
    <cellStyle name="Normal 4 2 2 5 2 4 2 3 3 2" xfId="40713"/>
    <cellStyle name="Normal 4 2 2 5 2 4 2 3 4" xfId="28404"/>
    <cellStyle name="Normal 4 2 2 5 2 4 2 4" xfId="4745"/>
    <cellStyle name="Normal 4 2 2 5 2 4 2 4 2" xfId="10029"/>
    <cellStyle name="Normal 4 2 2 5 2 4 2 4 2 2" xfId="22231"/>
    <cellStyle name="Normal 4 2 2 5 2 4 2 4 2 2 2" xfId="46528"/>
    <cellStyle name="Normal 4 2 2 5 2 4 2 4 2 3" xfId="34326"/>
    <cellStyle name="Normal 4 2 2 5 2 4 2 4 3" xfId="16947"/>
    <cellStyle name="Normal 4 2 2 5 2 4 2 4 3 2" xfId="41244"/>
    <cellStyle name="Normal 4 2 2 5 2 4 2 4 4" xfId="29042"/>
    <cellStyle name="Normal 4 2 2 5 2 4 2 5" xfId="6442"/>
    <cellStyle name="Normal 4 2 2 5 2 4 2 5 2" xfId="10030"/>
    <cellStyle name="Normal 4 2 2 5 2 4 2 5 2 2" xfId="22232"/>
    <cellStyle name="Normal 4 2 2 5 2 4 2 5 2 2 2" xfId="46529"/>
    <cellStyle name="Normal 4 2 2 5 2 4 2 5 2 3" xfId="34327"/>
    <cellStyle name="Normal 4 2 2 5 2 4 2 5 3" xfId="18644"/>
    <cellStyle name="Normal 4 2 2 5 2 4 2 5 3 2" xfId="42941"/>
    <cellStyle name="Normal 4 2 2 5 2 4 2 5 4" xfId="30739"/>
    <cellStyle name="Normal 4 2 2 5 2 4 2 6" xfId="10024"/>
    <cellStyle name="Normal 4 2 2 5 2 4 2 6 2" xfId="22226"/>
    <cellStyle name="Normal 4 2 2 5 2 4 2 6 2 2" xfId="46523"/>
    <cellStyle name="Normal 4 2 2 5 2 4 2 6 3" xfId="34321"/>
    <cellStyle name="Normal 4 2 2 5 2 4 2 7" xfId="14719"/>
    <cellStyle name="Normal 4 2 2 5 2 4 2 7 2" xfId="39016"/>
    <cellStyle name="Normal 4 2 2 5 2 4 2 8" xfId="26707"/>
    <cellStyle name="Normal 4 2 2 5 2 4 2 9" xfId="51115"/>
    <cellStyle name="Normal 4 2 2 5 2 4 3" xfId="2935"/>
    <cellStyle name="Normal 4 2 2 5 2 4 3 2" xfId="5383"/>
    <cellStyle name="Normal 4 2 2 5 2 4 3 2 2" xfId="10032"/>
    <cellStyle name="Normal 4 2 2 5 2 4 3 2 2 2" xfId="22234"/>
    <cellStyle name="Normal 4 2 2 5 2 4 3 2 2 2 2" xfId="46531"/>
    <cellStyle name="Normal 4 2 2 5 2 4 3 2 2 3" xfId="34329"/>
    <cellStyle name="Normal 4 2 2 5 2 4 3 2 3" xfId="17585"/>
    <cellStyle name="Normal 4 2 2 5 2 4 3 2 3 2" xfId="41882"/>
    <cellStyle name="Normal 4 2 2 5 2 4 3 2 4" xfId="29680"/>
    <cellStyle name="Normal 4 2 2 5 2 4 3 3" xfId="6973"/>
    <cellStyle name="Normal 4 2 2 5 2 4 3 3 2" xfId="10033"/>
    <cellStyle name="Normal 4 2 2 5 2 4 3 3 2 2" xfId="22235"/>
    <cellStyle name="Normal 4 2 2 5 2 4 3 3 2 2 2" xfId="46532"/>
    <cellStyle name="Normal 4 2 2 5 2 4 3 3 2 3" xfId="34330"/>
    <cellStyle name="Normal 4 2 2 5 2 4 3 3 3" xfId="19175"/>
    <cellStyle name="Normal 4 2 2 5 2 4 3 3 3 2" xfId="43472"/>
    <cellStyle name="Normal 4 2 2 5 2 4 3 3 4" xfId="31270"/>
    <cellStyle name="Normal 4 2 2 5 2 4 3 4" xfId="10031"/>
    <cellStyle name="Normal 4 2 2 5 2 4 3 4 2" xfId="22233"/>
    <cellStyle name="Normal 4 2 2 5 2 4 3 4 2 2" xfId="46530"/>
    <cellStyle name="Normal 4 2 2 5 2 4 3 4 3" xfId="34328"/>
    <cellStyle name="Normal 4 2 2 5 2 4 3 5" xfId="15357"/>
    <cellStyle name="Normal 4 2 2 5 2 4 3 5 2" xfId="39654"/>
    <cellStyle name="Normal 4 2 2 5 2 4 3 6" xfId="27345"/>
    <cellStyle name="Normal 4 2 2 5 2 4 4" xfId="10023"/>
    <cellStyle name="Normal 4 2 2 5 2 4 4 2" xfId="22225"/>
    <cellStyle name="Normal 4 2 2 5 2 4 4 2 2" xfId="46522"/>
    <cellStyle name="Normal 4 2 2 5 2 4 4 3" xfId="34320"/>
    <cellStyle name="Normal 4 2 2 5 2 4 5" xfId="14185"/>
    <cellStyle name="Normal 4 2 2 5 2 4 5 2" xfId="26173"/>
    <cellStyle name="Normal 4 2 2 5 2 4 5 2 2" xfId="50470"/>
    <cellStyle name="Normal 4 2 2 5 2 4 5 3" xfId="38482"/>
    <cellStyle name="Normal 4 2 2 5 2 4 6" xfId="51466"/>
    <cellStyle name="Normal 4 2 2 5 2 4 7" xfId="52289"/>
    <cellStyle name="Normal 4 2 2 5 2 5" xfId="2143"/>
    <cellStyle name="Normal 4 2 2 5 2 5 10" xfId="52663"/>
    <cellStyle name="Normal 4 2 2 5 2 5 2" xfId="3309"/>
    <cellStyle name="Normal 4 2 2 5 2 5 2 2" xfId="5650"/>
    <cellStyle name="Normal 4 2 2 5 2 5 2 2 2" xfId="10036"/>
    <cellStyle name="Normal 4 2 2 5 2 5 2 2 2 2" xfId="22238"/>
    <cellStyle name="Normal 4 2 2 5 2 5 2 2 2 2 2" xfId="46535"/>
    <cellStyle name="Normal 4 2 2 5 2 5 2 2 2 3" xfId="34333"/>
    <cellStyle name="Normal 4 2 2 5 2 5 2 2 3" xfId="17852"/>
    <cellStyle name="Normal 4 2 2 5 2 5 2 2 3 2" xfId="42149"/>
    <cellStyle name="Normal 4 2 2 5 2 5 2 2 4" xfId="29947"/>
    <cellStyle name="Normal 4 2 2 5 2 5 2 3" xfId="7347"/>
    <cellStyle name="Normal 4 2 2 5 2 5 2 3 2" xfId="10037"/>
    <cellStyle name="Normal 4 2 2 5 2 5 2 3 2 2" xfId="22239"/>
    <cellStyle name="Normal 4 2 2 5 2 5 2 3 2 2 2" xfId="46536"/>
    <cellStyle name="Normal 4 2 2 5 2 5 2 3 2 3" xfId="34334"/>
    <cellStyle name="Normal 4 2 2 5 2 5 2 3 3" xfId="19549"/>
    <cellStyle name="Normal 4 2 2 5 2 5 2 3 3 2" xfId="43846"/>
    <cellStyle name="Normal 4 2 2 5 2 5 2 3 4" xfId="31644"/>
    <cellStyle name="Normal 4 2 2 5 2 5 2 4" xfId="10035"/>
    <cellStyle name="Normal 4 2 2 5 2 5 2 4 2" xfId="22237"/>
    <cellStyle name="Normal 4 2 2 5 2 5 2 4 2 2" xfId="46534"/>
    <cellStyle name="Normal 4 2 2 5 2 5 2 4 3" xfId="34332"/>
    <cellStyle name="Normal 4 2 2 5 2 5 2 5" xfId="15624"/>
    <cellStyle name="Normal 4 2 2 5 2 5 2 5 2" xfId="39921"/>
    <cellStyle name="Normal 4 2 2 5 2 5 2 6" xfId="27612"/>
    <cellStyle name="Normal 4 2 2 5 2 5 3" xfId="3841"/>
    <cellStyle name="Normal 4 2 2 5 2 5 3 2" xfId="10038"/>
    <cellStyle name="Normal 4 2 2 5 2 5 3 2 2" xfId="22240"/>
    <cellStyle name="Normal 4 2 2 5 2 5 3 2 2 2" xfId="46537"/>
    <cellStyle name="Normal 4 2 2 5 2 5 3 2 3" xfId="34335"/>
    <cellStyle name="Normal 4 2 2 5 2 5 3 3" xfId="16152"/>
    <cellStyle name="Normal 4 2 2 5 2 5 3 3 2" xfId="40449"/>
    <cellStyle name="Normal 4 2 2 5 2 5 3 4" xfId="28140"/>
    <cellStyle name="Normal 4 2 2 5 2 5 4" xfId="4481"/>
    <cellStyle name="Normal 4 2 2 5 2 5 4 2" xfId="10039"/>
    <cellStyle name="Normal 4 2 2 5 2 5 4 2 2" xfId="22241"/>
    <cellStyle name="Normal 4 2 2 5 2 5 4 2 2 2" xfId="46538"/>
    <cellStyle name="Normal 4 2 2 5 2 5 4 2 3" xfId="34336"/>
    <cellStyle name="Normal 4 2 2 5 2 5 4 3" xfId="16683"/>
    <cellStyle name="Normal 4 2 2 5 2 5 4 3 2" xfId="40980"/>
    <cellStyle name="Normal 4 2 2 5 2 5 4 4" xfId="28778"/>
    <cellStyle name="Normal 4 2 2 5 2 5 5" xfId="6178"/>
    <cellStyle name="Normal 4 2 2 5 2 5 5 2" xfId="10040"/>
    <cellStyle name="Normal 4 2 2 5 2 5 5 2 2" xfId="22242"/>
    <cellStyle name="Normal 4 2 2 5 2 5 5 2 2 2" xfId="46539"/>
    <cellStyle name="Normal 4 2 2 5 2 5 5 2 3" xfId="34337"/>
    <cellStyle name="Normal 4 2 2 5 2 5 5 3" xfId="18380"/>
    <cellStyle name="Normal 4 2 2 5 2 5 5 3 2" xfId="42677"/>
    <cellStyle name="Normal 4 2 2 5 2 5 5 4" xfId="30475"/>
    <cellStyle name="Normal 4 2 2 5 2 5 6" xfId="10034"/>
    <cellStyle name="Normal 4 2 2 5 2 5 6 2" xfId="22236"/>
    <cellStyle name="Normal 4 2 2 5 2 5 6 2 2" xfId="46533"/>
    <cellStyle name="Normal 4 2 2 5 2 5 6 3" xfId="34331"/>
    <cellStyle name="Normal 4 2 2 5 2 5 7" xfId="14455"/>
    <cellStyle name="Normal 4 2 2 5 2 5 7 2" xfId="38752"/>
    <cellStyle name="Normal 4 2 2 5 2 5 8" xfId="26443"/>
    <cellStyle name="Normal 4 2 2 5 2 5 9" xfId="50851"/>
    <cellStyle name="Normal 4 2 2 5 2 6" xfId="2671"/>
    <cellStyle name="Normal 4 2 2 5 2 6 2" xfId="5119"/>
    <cellStyle name="Normal 4 2 2 5 2 6 2 2" xfId="10042"/>
    <cellStyle name="Normal 4 2 2 5 2 6 2 2 2" xfId="22244"/>
    <cellStyle name="Normal 4 2 2 5 2 6 2 2 2 2" xfId="46541"/>
    <cellStyle name="Normal 4 2 2 5 2 6 2 2 3" xfId="34339"/>
    <cellStyle name="Normal 4 2 2 5 2 6 2 3" xfId="17321"/>
    <cellStyle name="Normal 4 2 2 5 2 6 2 3 2" xfId="41618"/>
    <cellStyle name="Normal 4 2 2 5 2 6 2 4" xfId="29416"/>
    <cellStyle name="Normal 4 2 2 5 2 6 3" xfId="6709"/>
    <cellStyle name="Normal 4 2 2 5 2 6 3 2" xfId="10043"/>
    <cellStyle name="Normal 4 2 2 5 2 6 3 2 2" xfId="22245"/>
    <cellStyle name="Normal 4 2 2 5 2 6 3 2 2 2" xfId="46542"/>
    <cellStyle name="Normal 4 2 2 5 2 6 3 2 3" xfId="34340"/>
    <cellStyle name="Normal 4 2 2 5 2 6 3 3" xfId="18911"/>
    <cellStyle name="Normal 4 2 2 5 2 6 3 3 2" xfId="43208"/>
    <cellStyle name="Normal 4 2 2 5 2 6 3 4" xfId="31006"/>
    <cellStyle name="Normal 4 2 2 5 2 6 4" xfId="10041"/>
    <cellStyle name="Normal 4 2 2 5 2 6 4 2" xfId="22243"/>
    <cellStyle name="Normal 4 2 2 5 2 6 4 2 2" xfId="46540"/>
    <cellStyle name="Normal 4 2 2 5 2 6 4 3" xfId="34338"/>
    <cellStyle name="Normal 4 2 2 5 2 6 5" xfId="15093"/>
    <cellStyle name="Normal 4 2 2 5 2 6 5 2" xfId="39390"/>
    <cellStyle name="Normal 4 2 2 5 2 6 6" xfId="27081"/>
    <cellStyle name="Normal 4 2 2 5 2 7" xfId="9978"/>
    <cellStyle name="Normal 4 2 2 5 2 7 2" xfId="22180"/>
    <cellStyle name="Normal 4 2 2 5 2 7 2 2" xfId="46477"/>
    <cellStyle name="Normal 4 2 2 5 2 7 3" xfId="34275"/>
    <cellStyle name="Normal 4 2 2 5 2 8" xfId="13921"/>
    <cellStyle name="Normal 4 2 2 5 2 8 2" xfId="25909"/>
    <cellStyle name="Normal 4 2 2 5 2 8 2 2" xfId="50206"/>
    <cellStyle name="Normal 4 2 2 5 2 8 3" xfId="38218"/>
    <cellStyle name="Normal 4 2 2 5 2 9" xfId="51667"/>
    <cellStyle name="Normal 4 2 2 5 3" xfId="789"/>
    <cellStyle name="Normal 4 2 2 5 3 2" xfId="1034"/>
    <cellStyle name="Normal 4 2 2 5 3 2 2" xfId="2527"/>
    <cellStyle name="Normal 4 2 2 5 3 2 2 10" xfId="53047"/>
    <cellStyle name="Normal 4 2 2 5 3 2 2 2" xfId="3693"/>
    <cellStyle name="Normal 4 2 2 5 3 2 2 2 2" xfId="6034"/>
    <cellStyle name="Normal 4 2 2 5 3 2 2 2 2 2" xfId="10048"/>
    <cellStyle name="Normal 4 2 2 5 3 2 2 2 2 2 2" xfId="22250"/>
    <cellStyle name="Normal 4 2 2 5 3 2 2 2 2 2 2 2" xfId="46547"/>
    <cellStyle name="Normal 4 2 2 5 3 2 2 2 2 2 3" xfId="34345"/>
    <cellStyle name="Normal 4 2 2 5 3 2 2 2 2 3" xfId="18236"/>
    <cellStyle name="Normal 4 2 2 5 3 2 2 2 2 3 2" xfId="42533"/>
    <cellStyle name="Normal 4 2 2 5 3 2 2 2 2 4" xfId="30331"/>
    <cellStyle name="Normal 4 2 2 5 3 2 2 2 3" xfId="7731"/>
    <cellStyle name="Normal 4 2 2 5 3 2 2 2 3 2" xfId="10049"/>
    <cellStyle name="Normal 4 2 2 5 3 2 2 2 3 2 2" xfId="22251"/>
    <cellStyle name="Normal 4 2 2 5 3 2 2 2 3 2 2 2" xfId="46548"/>
    <cellStyle name="Normal 4 2 2 5 3 2 2 2 3 2 3" xfId="34346"/>
    <cellStyle name="Normal 4 2 2 5 3 2 2 2 3 3" xfId="19933"/>
    <cellStyle name="Normal 4 2 2 5 3 2 2 2 3 3 2" xfId="44230"/>
    <cellStyle name="Normal 4 2 2 5 3 2 2 2 3 4" xfId="32028"/>
    <cellStyle name="Normal 4 2 2 5 3 2 2 2 4" xfId="10047"/>
    <cellStyle name="Normal 4 2 2 5 3 2 2 2 4 2" xfId="22249"/>
    <cellStyle name="Normal 4 2 2 5 3 2 2 2 4 2 2" xfId="46546"/>
    <cellStyle name="Normal 4 2 2 5 3 2 2 2 4 3" xfId="34344"/>
    <cellStyle name="Normal 4 2 2 5 3 2 2 2 5" xfId="16008"/>
    <cellStyle name="Normal 4 2 2 5 3 2 2 2 5 2" xfId="40305"/>
    <cellStyle name="Normal 4 2 2 5 3 2 2 2 6" xfId="27996"/>
    <cellStyle name="Normal 4 2 2 5 3 2 2 3" xfId="4225"/>
    <cellStyle name="Normal 4 2 2 5 3 2 2 3 2" xfId="10050"/>
    <cellStyle name="Normal 4 2 2 5 3 2 2 3 2 2" xfId="22252"/>
    <cellStyle name="Normal 4 2 2 5 3 2 2 3 2 2 2" xfId="46549"/>
    <cellStyle name="Normal 4 2 2 5 3 2 2 3 2 3" xfId="34347"/>
    <cellStyle name="Normal 4 2 2 5 3 2 2 3 3" xfId="16536"/>
    <cellStyle name="Normal 4 2 2 5 3 2 2 3 3 2" xfId="40833"/>
    <cellStyle name="Normal 4 2 2 5 3 2 2 3 4" xfId="28524"/>
    <cellStyle name="Normal 4 2 2 5 3 2 2 4" xfId="4865"/>
    <cellStyle name="Normal 4 2 2 5 3 2 2 4 2" xfId="10051"/>
    <cellStyle name="Normal 4 2 2 5 3 2 2 4 2 2" xfId="22253"/>
    <cellStyle name="Normal 4 2 2 5 3 2 2 4 2 2 2" xfId="46550"/>
    <cellStyle name="Normal 4 2 2 5 3 2 2 4 2 3" xfId="34348"/>
    <cellStyle name="Normal 4 2 2 5 3 2 2 4 3" xfId="17067"/>
    <cellStyle name="Normal 4 2 2 5 3 2 2 4 3 2" xfId="41364"/>
    <cellStyle name="Normal 4 2 2 5 3 2 2 4 4" xfId="29162"/>
    <cellStyle name="Normal 4 2 2 5 3 2 2 5" xfId="6562"/>
    <cellStyle name="Normal 4 2 2 5 3 2 2 5 2" xfId="10052"/>
    <cellStyle name="Normal 4 2 2 5 3 2 2 5 2 2" xfId="22254"/>
    <cellStyle name="Normal 4 2 2 5 3 2 2 5 2 2 2" xfId="46551"/>
    <cellStyle name="Normal 4 2 2 5 3 2 2 5 2 3" xfId="34349"/>
    <cellStyle name="Normal 4 2 2 5 3 2 2 5 3" xfId="18764"/>
    <cellStyle name="Normal 4 2 2 5 3 2 2 5 3 2" xfId="43061"/>
    <cellStyle name="Normal 4 2 2 5 3 2 2 5 4" xfId="30859"/>
    <cellStyle name="Normal 4 2 2 5 3 2 2 6" xfId="10046"/>
    <cellStyle name="Normal 4 2 2 5 3 2 2 6 2" xfId="22248"/>
    <cellStyle name="Normal 4 2 2 5 3 2 2 6 2 2" xfId="46545"/>
    <cellStyle name="Normal 4 2 2 5 3 2 2 6 3" xfId="34343"/>
    <cellStyle name="Normal 4 2 2 5 3 2 2 7" xfId="14839"/>
    <cellStyle name="Normal 4 2 2 5 3 2 2 7 2" xfId="39136"/>
    <cellStyle name="Normal 4 2 2 5 3 2 2 8" xfId="26827"/>
    <cellStyle name="Normal 4 2 2 5 3 2 2 9" xfId="51235"/>
    <cellStyle name="Normal 4 2 2 5 3 2 3" xfId="3055"/>
    <cellStyle name="Normal 4 2 2 5 3 2 3 2" xfId="5503"/>
    <cellStyle name="Normal 4 2 2 5 3 2 3 2 2" xfId="10054"/>
    <cellStyle name="Normal 4 2 2 5 3 2 3 2 2 2" xfId="22256"/>
    <cellStyle name="Normal 4 2 2 5 3 2 3 2 2 2 2" xfId="46553"/>
    <cellStyle name="Normal 4 2 2 5 3 2 3 2 2 3" xfId="34351"/>
    <cellStyle name="Normal 4 2 2 5 3 2 3 2 3" xfId="17705"/>
    <cellStyle name="Normal 4 2 2 5 3 2 3 2 3 2" xfId="42002"/>
    <cellStyle name="Normal 4 2 2 5 3 2 3 2 4" xfId="29800"/>
    <cellStyle name="Normal 4 2 2 5 3 2 3 3" xfId="7093"/>
    <cellStyle name="Normal 4 2 2 5 3 2 3 3 2" xfId="10055"/>
    <cellStyle name="Normal 4 2 2 5 3 2 3 3 2 2" xfId="22257"/>
    <cellStyle name="Normal 4 2 2 5 3 2 3 3 2 2 2" xfId="46554"/>
    <cellStyle name="Normal 4 2 2 5 3 2 3 3 2 3" xfId="34352"/>
    <cellStyle name="Normal 4 2 2 5 3 2 3 3 3" xfId="19295"/>
    <cellStyle name="Normal 4 2 2 5 3 2 3 3 3 2" xfId="43592"/>
    <cellStyle name="Normal 4 2 2 5 3 2 3 3 4" xfId="31390"/>
    <cellStyle name="Normal 4 2 2 5 3 2 3 4" xfId="10053"/>
    <cellStyle name="Normal 4 2 2 5 3 2 3 4 2" xfId="22255"/>
    <cellStyle name="Normal 4 2 2 5 3 2 3 4 2 2" xfId="46552"/>
    <cellStyle name="Normal 4 2 2 5 3 2 3 4 3" xfId="34350"/>
    <cellStyle name="Normal 4 2 2 5 3 2 3 5" xfId="15477"/>
    <cellStyle name="Normal 4 2 2 5 3 2 3 5 2" xfId="39774"/>
    <cellStyle name="Normal 4 2 2 5 3 2 3 6" xfId="27465"/>
    <cellStyle name="Normal 4 2 2 5 3 2 4" xfId="10045"/>
    <cellStyle name="Normal 4 2 2 5 3 2 4 2" xfId="22247"/>
    <cellStyle name="Normal 4 2 2 5 3 2 4 2 2" xfId="46544"/>
    <cellStyle name="Normal 4 2 2 5 3 2 4 3" xfId="34342"/>
    <cellStyle name="Normal 4 2 2 5 3 2 5" xfId="14305"/>
    <cellStyle name="Normal 4 2 2 5 3 2 5 2" xfId="26293"/>
    <cellStyle name="Normal 4 2 2 5 3 2 5 2 2" xfId="50590"/>
    <cellStyle name="Normal 4 2 2 5 3 2 5 3" xfId="38602"/>
    <cellStyle name="Normal 4 2 2 5 3 2 6" xfId="51424"/>
    <cellStyle name="Normal 4 2 2 5 3 2 7" xfId="52409"/>
    <cellStyle name="Normal 4 2 2 5 3 3" xfId="2287"/>
    <cellStyle name="Normal 4 2 2 5 3 3 10" xfId="52807"/>
    <cellStyle name="Normal 4 2 2 5 3 3 2" xfId="3453"/>
    <cellStyle name="Normal 4 2 2 5 3 3 2 2" xfId="5794"/>
    <cellStyle name="Normal 4 2 2 5 3 3 2 2 2" xfId="10058"/>
    <cellStyle name="Normal 4 2 2 5 3 3 2 2 2 2" xfId="22260"/>
    <cellStyle name="Normal 4 2 2 5 3 3 2 2 2 2 2" xfId="46557"/>
    <cellStyle name="Normal 4 2 2 5 3 3 2 2 2 3" xfId="34355"/>
    <cellStyle name="Normal 4 2 2 5 3 3 2 2 3" xfId="17996"/>
    <cellStyle name="Normal 4 2 2 5 3 3 2 2 3 2" xfId="42293"/>
    <cellStyle name="Normal 4 2 2 5 3 3 2 2 4" xfId="30091"/>
    <cellStyle name="Normal 4 2 2 5 3 3 2 3" xfId="7491"/>
    <cellStyle name="Normal 4 2 2 5 3 3 2 3 2" xfId="10059"/>
    <cellStyle name="Normal 4 2 2 5 3 3 2 3 2 2" xfId="22261"/>
    <cellStyle name="Normal 4 2 2 5 3 3 2 3 2 2 2" xfId="46558"/>
    <cellStyle name="Normal 4 2 2 5 3 3 2 3 2 3" xfId="34356"/>
    <cellStyle name="Normal 4 2 2 5 3 3 2 3 3" xfId="19693"/>
    <cellStyle name="Normal 4 2 2 5 3 3 2 3 3 2" xfId="43990"/>
    <cellStyle name="Normal 4 2 2 5 3 3 2 3 4" xfId="31788"/>
    <cellStyle name="Normal 4 2 2 5 3 3 2 4" xfId="10057"/>
    <cellStyle name="Normal 4 2 2 5 3 3 2 4 2" xfId="22259"/>
    <cellStyle name="Normal 4 2 2 5 3 3 2 4 2 2" xfId="46556"/>
    <cellStyle name="Normal 4 2 2 5 3 3 2 4 3" xfId="34354"/>
    <cellStyle name="Normal 4 2 2 5 3 3 2 5" xfId="15768"/>
    <cellStyle name="Normal 4 2 2 5 3 3 2 5 2" xfId="40065"/>
    <cellStyle name="Normal 4 2 2 5 3 3 2 6" xfId="27756"/>
    <cellStyle name="Normal 4 2 2 5 3 3 3" xfId="3985"/>
    <cellStyle name="Normal 4 2 2 5 3 3 3 2" xfId="10060"/>
    <cellStyle name="Normal 4 2 2 5 3 3 3 2 2" xfId="22262"/>
    <cellStyle name="Normal 4 2 2 5 3 3 3 2 2 2" xfId="46559"/>
    <cellStyle name="Normal 4 2 2 5 3 3 3 2 3" xfId="34357"/>
    <cellStyle name="Normal 4 2 2 5 3 3 3 3" xfId="16296"/>
    <cellStyle name="Normal 4 2 2 5 3 3 3 3 2" xfId="40593"/>
    <cellStyle name="Normal 4 2 2 5 3 3 3 4" xfId="28284"/>
    <cellStyle name="Normal 4 2 2 5 3 3 4" xfId="4625"/>
    <cellStyle name="Normal 4 2 2 5 3 3 4 2" xfId="10061"/>
    <cellStyle name="Normal 4 2 2 5 3 3 4 2 2" xfId="22263"/>
    <cellStyle name="Normal 4 2 2 5 3 3 4 2 2 2" xfId="46560"/>
    <cellStyle name="Normal 4 2 2 5 3 3 4 2 3" xfId="34358"/>
    <cellStyle name="Normal 4 2 2 5 3 3 4 3" xfId="16827"/>
    <cellStyle name="Normal 4 2 2 5 3 3 4 3 2" xfId="41124"/>
    <cellStyle name="Normal 4 2 2 5 3 3 4 4" xfId="28922"/>
    <cellStyle name="Normal 4 2 2 5 3 3 5" xfId="6322"/>
    <cellStyle name="Normal 4 2 2 5 3 3 5 2" xfId="10062"/>
    <cellStyle name="Normal 4 2 2 5 3 3 5 2 2" xfId="22264"/>
    <cellStyle name="Normal 4 2 2 5 3 3 5 2 2 2" xfId="46561"/>
    <cellStyle name="Normal 4 2 2 5 3 3 5 2 3" xfId="34359"/>
    <cellStyle name="Normal 4 2 2 5 3 3 5 3" xfId="18524"/>
    <cellStyle name="Normal 4 2 2 5 3 3 5 3 2" xfId="42821"/>
    <cellStyle name="Normal 4 2 2 5 3 3 5 4" xfId="30619"/>
    <cellStyle name="Normal 4 2 2 5 3 3 6" xfId="10056"/>
    <cellStyle name="Normal 4 2 2 5 3 3 6 2" xfId="22258"/>
    <cellStyle name="Normal 4 2 2 5 3 3 6 2 2" xfId="46555"/>
    <cellStyle name="Normal 4 2 2 5 3 3 6 3" xfId="34353"/>
    <cellStyle name="Normal 4 2 2 5 3 3 7" xfId="14599"/>
    <cellStyle name="Normal 4 2 2 5 3 3 7 2" xfId="38896"/>
    <cellStyle name="Normal 4 2 2 5 3 3 8" xfId="26587"/>
    <cellStyle name="Normal 4 2 2 5 3 3 9" xfId="50995"/>
    <cellStyle name="Normal 4 2 2 5 3 4" xfId="2815"/>
    <cellStyle name="Normal 4 2 2 5 3 4 2" xfId="5263"/>
    <cellStyle name="Normal 4 2 2 5 3 4 2 2" xfId="10064"/>
    <cellStyle name="Normal 4 2 2 5 3 4 2 2 2" xfId="22266"/>
    <cellStyle name="Normal 4 2 2 5 3 4 2 2 2 2" xfId="46563"/>
    <cellStyle name="Normal 4 2 2 5 3 4 2 2 3" xfId="34361"/>
    <cellStyle name="Normal 4 2 2 5 3 4 2 3" xfId="17465"/>
    <cellStyle name="Normal 4 2 2 5 3 4 2 3 2" xfId="41762"/>
    <cellStyle name="Normal 4 2 2 5 3 4 2 4" xfId="29560"/>
    <cellStyle name="Normal 4 2 2 5 3 4 3" xfId="6853"/>
    <cellStyle name="Normal 4 2 2 5 3 4 3 2" xfId="10065"/>
    <cellStyle name="Normal 4 2 2 5 3 4 3 2 2" xfId="22267"/>
    <cellStyle name="Normal 4 2 2 5 3 4 3 2 2 2" xfId="46564"/>
    <cellStyle name="Normal 4 2 2 5 3 4 3 2 3" xfId="34362"/>
    <cellStyle name="Normal 4 2 2 5 3 4 3 3" xfId="19055"/>
    <cellStyle name="Normal 4 2 2 5 3 4 3 3 2" xfId="43352"/>
    <cellStyle name="Normal 4 2 2 5 3 4 3 4" xfId="31150"/>
    <cellStyle name="Normal 4 2 2 5 3 4 4" xfId="10063"/>
    <cellStyle name="Normal 4 2 2 5 3 4 4 2" xfId="22265"/>
    <cellStyle name="Normal 4 2 2 5 3 4 4 2 2" xfId="46562"/>
    <cellStyle name="Normal 4 2 2 5 3 4 4 3" xfId="34360"/>
    <cellStyle name="Normal 4 2 2 5 3 4 5" xfId="15237"/>
    <cellStyle name="Normal 4 2 2 5 3 4 5 2" xfId="39534"/>
    <cellStyle name="Normal 4 2 2 5 3 4 6" xfId="27225"/>
    <cellStyle name="Normal 4 2 2 5 3 5" xfId="10044"/>
    <cellStyle name="Normal 4 2 2 5 3 5 2" xfId="22246"/>
    <cellStyle name="Normal 4 2 2 5 3 5 2 2" xfId="46543"/>
    <cellStyle name="Normal 4 2 2 5 3 5 3" xfId="34341"/>
    <cellStyle name="Normal 4 2 2 5 3 6" xfId="14065"/>
    <cellStyle name="Normal 4 2 2 5 3 6 2" xfId="26053"/>
    <cellStyle name="Normal 4 2 2 5 3 6 2 2" xfId="50350"/>
    <cellStyle name="Normal 4 2 2 5 3 6 3" xfId="38362"/>
    <cellStyle name="Normal 4 2 2 5 3 7" xfId="51649"/>
    <cellStyle name="Normal 4 2 2 5 3 8" xfId="52169"/>
    <cellStyle name="Normal 4 2 2 5 4" xfId="691"/>
    <cellStyle name="Normal 4 2 2 5 4 2" xfId="938"/>
    <cellStyle name="Normal 4 2 2 5 4 2 2" xfId="2431"/>
    <cellStyle name="Normal 4 2 2 5 4 2 2 10" xfId="52951"/>
    <cellStyle name="Normal 4 2 2 5 4 2 2 2" xfId="3597"/>
    <cellStyle name="Normal 4 2 2 5 4 2 2 2 2" xfId="5938"/>
    <cellStyle name="Normal 4 2 2 5 4 2 2 2 2 2" xfId="10070"/>
    <cellStyle name="Normal 4 2 2 5 4 2 2 2 2 2 2" xfId="22272"/>
    <cellStyle name="Normal 4 2 2 5 4 2 2 2 2 2 2 2" xfId="46569"/>
    <cellStyle name="Normal 4 2 2 5 4 2 2 2 2 2 3" xfId="34367"/>
    <cellStyle name="Normal 4 2 2 5 4 2 2 2 2 3" xfId="18140"/>
    <cellStyle name="Normal 4 2 2 5 4 2 2 2 2 3 2" xfId="42437"/>
    <cellStyle name="Normal 4 2 2 5 4 2 2 2 2 4" xfId="30235"/>
    <cellStyle name="Normal 4 2 2 5 4 2 2 2 3" xfId="7635"/>
    <cellStyle name="Normal 4 2 2 5 4 2 2 2 3 2" xfId="10071"/>
    <cellStyle name="Normal 4 2 2 5 4 2 2 2 3 2 2" xfId="22273"/>
    <cellStyle name="Normal 4 2 2 5 4 2 2 2 3 2 2 2" xfId="46570"/>
    <cellStyle name="Normal 4 2 2 5 4 2 2 2 3 2 3" xfId="34368"/>
    <cellStyle name="Normal 4 2 2 5 4 2 2 2 3 3" xfId="19837"/>
    <cellStyle name="Normal 4 2 2 5 4 2 2 2 3 3 2" xfId="44134"/>
    <cellStyle name="Normal 4 2 2 5 4 2 2 2 3 4" xfId="31932"/>
    <cellStyle name="Normal 4 2 2 5 4 2 2 2 4" xfId="10069"/>
    <cellStyle name="Normal 4 2 2 5 4 2 2 2 4 2" xfId="22271"/>
    <cellStyle name="Normal 4 2 2 5 4 2 2 2 4 2 2" xfId="46568"/>
    <cellStyle name="Normal 4 2 2 5 4 2 2 2 4 3" xfId="34366"/>
    <cellStyle name="Normal 4 2 2 5 4 2 2 2 5" xfId="15912"/>
    <cellStyle name="Normal 4 2 2 5 4 2 2 2 5 2" xfId="40209"/>
    <cellStyle name="Normal 4 2 2 5 4 2 2 2 6" xfId="27900"/>
    <cellStyle name="Normal 4 2 2 5 4 2 2 3" xfId="4129"/>
    <cellStyle name="Normal 4 2 2 5 4 2 2 3 2" xfId="10072"/>
    <cellStyle name="Normal 4 2 2 5 4 2 2 3 2 2" xfId="22274"/>
    <cellStyle name="Normal 4 2 2 5 4 2 2 3 2 2 2" xfId="46571"/>
    <cellStyle name="Normal 4 2 2 5 4 2 2 3 2 3" xfId="34369"/>
    <cellStyle name="Normal 4 2 2 5 4 2 2 3 3" xfId="16440"/>
    <cellStyle name="Normal 4 2 2 5 4 2 2 3 3 2" xfId="40737"/>
    <cellStyle name="Normal 4 2 2 5 4 2 2 3 4" xfId="28428"/>
    <cellStyle name="Normal 4 2 2 5 4 2 2 4" xfId="4769"/>
    <cellStyle name="Normal 4 2 2 5 4 2 2 4 2" xfId="10073"/>
    <cellStyle name="Normal 4 2 2 5 4 2 2 4 2 2" xfId="22275"/>
    <cellStyle name="Normal 4 2 2 5 4 2 2 4 2 2 2" xfId="46572"/>
    <cellStyle name="Normal 4 2 2 5 4 2 2 4 2 3" xfId="34370"/>
    <cellStyle name="Normal 4 2 2 5 4 2 2 4 3" xfId="16971"/>
    <cellStyle name="Normal 4 2 2 5 4 2 2 4 3 2" xfId="41268"/>
    <cellStyle name="Normal 4 2 2 5 4 2 2 4 4" xfId="29066"/>
    <cellStyle name="Normal 4 2 2 5 4 2 2 5" xfId="6466"/>
    <cellStyle name="Normal 4 2 2 5 4 2 2 5 2" xfId="10074"/>
    <cellStyle name="Normal 4 2 2 5 4 2 2 5 2 2" xfId="22276"/>
    <cellStyle name="Normal 4 2 2 5 4 2 2 5 2 2 2" xfId="46573"/>
    <cellStyle name="Normal 4 2 2 5 4 2 2 5 2 3" xfId="34371"/>
    <cellStyle name="Normal 4 2 2 5 4 2 2 5 3" xfId="18668"/>
    <cellStyle name="Normal 4 2 2 5 4 2 2 5 3 2" xfId="42965"/>
    <cellStyle name="Normal 4 2 2 5 4 2 2 5 4" xfId="30763"/>
    <cellStyle name="Normal 4 2 2 5 4 2 2 6" xfId="10068"/>
    <cellStyle name="Normal 4 2 2 5 4 2 2 6 2" xfId="22270"/>
    <cellStyle name="Normal 4 2 2 5 4 2 2 6 2 2" xfId="46567"/>
    <cellStyle name="Normal 4 2 2 5 4 2 2 6 3" xfId="34365"/>
    <cellStyle name="Normal 4 2 2 5 4 2 2 7" xfId="14743"/>
    <cellStyle name="Normal 4 2 2 5 4 2 2 7 2" xfId="39040"/>
    <cellStyle name="Normal 4 2 2 5 4 2 2 8" xfId="26731"/>
    <cellStyle name="Normal 4 2 2 5 4 2 2 9" xfId="51139"/>
    <cellStyle name="Normal 4 2 2 5 4 2 3" xfId="2959"/>
    <cellStyle name="Normal 4 2 2 5 4 2 3 2" xfId="5407"/>
    <cellStyle name="Normal 4 2 2 5 4 2 3 2 2" xfId="10076"/>
    <cellStyle name="Normal 4 2 2 5 4 2 3 2 2 2" xfId="22278"/>
    <cellStyle name="Normal 4 2 2 5 4 2 3 2 2 2 2" xfId="46575"/>
    <cellStyle name="Normal 4 2 2 5 4 2 3 2 2 3" xfId="34373"/>
    <cellStyle name="Normal 4 2 2 5 4 2 3 2 3" xfId="17609"/>
    <cellStyle name="Normal 4 2 2 5 4 2 3 2 3 2" xfId="41906"/>
    <cellStyle name="Normal 4 2 2 5 4 2 3 2 4" xfId="29704"/>
    <cellStyle name="Normal 4 2 2 5 4 2 3 3" xfId="6997"/>
    <cellStyle name="Normal 4 2 2 5 4 2 3 3 2" xfId="10077"/>
    <cellStyle name="Normal 4 2 2 5 4 2 3 3 2 2" xfId="22279"/>
    <cellStyle name="Normal 4 2 2 5 4 2 3 3 2 2 2" xfId="46576"/>
    <cellStyle name="Normal 4 2 2 5 4 2 3 3 2 3" xfId="34374"/>
    <cellStyle name="Normal 4 2 2 5 4 2 3 3 3" xfId="19199"/>
    <cellStyle name="Normal 4 2 2 5 4 2 3 3 3 2" xfId="43496"/>
    <cellStyle name="Normal 4 2 2 5 4 2 3 3 4" xfId="31294"/>
    <cellStyle name="Normal 4 2 2 5 4 2 3 4" xfId="10075"/>
    <cellStyle name="Normal 4 2 2 5 4 2 3 4 2" xfId="22277"/>
    <cellStyle name="Normal 4 2 2 5 4 2 3 4 2 2" xfId="46574"/>
    <cellStyle name="Normal 4 2 2 5 4 2 3 4 3" xfId="34372"/>
    <cellStyle name="Normal 4 2 2 5 4 2 3 5" xfId="15381"/>
    <cellStyle name="Normal 4 2 2 5 4 2 3 5 2" xfId="39678"/>
    <cellStyle name="Normal 4 2 2 5 4 2 3 6" xfId="27369"/>
    <cellStyle name="Normal 4 2 2 5 4 2 4" xfId="10067"/>
    <cellStyle name="Normal 4 2 2 5 4 2 4 2" xfId="22269"/>
    <cellStyle name="Normal 4 2 2 5 4 2 4 2 2" xfId="46566"/>
    <cellStyle name="Normal 4 2 2 5 4 2 4 3" xfId="34364"/>
    <cellStyle name="Normal 4 2 2 5 4 2 5" xfId="14209"/>
    <cellStyle name="Normal 4 2 2 5 4 2 5 2" xfId="26197"/>
    <cellStyle name="Normal 4 2 2 5 4 2 5 2 2" xfId="50494"/>
    <cellStyle name="Normal 4 2 2 5 4 2 5 3" xfId="38506"/>
    <cellStyle name="Normal 4 2 2 5 4 2 6" xfId="51790"/>
    <cellStyle name="Normal 4 2 2 5 4 2 7" xfId="52313"/>
    <cellStyle name="Normal 4 2 2 5 4 3" xfId="2191"/>
    <cellStyle name="Normal 4 2 2 5 4 3 10" xfId="52711"/>
    <cellStyle name="Normal 4 2 2 5 4 3 2" xfId="3357"/>
    <cellStyle name="Normal 4 2 2 5 4 3 2 2" xfId="5698"/>
    <cellStyle name="Normal 4 2 2 5 4 3 2 2 2" xfId="10080"/>
    <cellStyle name="Normal 4 2 2 5 4 3 2 2 2 2" xfId="22282"/>
    <cellStyle name="Normal 4 2 2 5 4 3 2 2 2 2 2" xfId="46579"/>
    <cellStyle name="Normal 4 2 2 5 4 3 2 2 2 3" xfId="34377"/>
    <cellStyle name="Normal 4 2 2 5 4 3 2 2 3" xfId="17900"/>
    <cellStyle name="Normal 4 2 2 5 4 3 2 2 3 2" xfId="42197"/>
    <cellStyle name="Normal 4 2 2 5 4 3 2 2 4" xfId="29995"/>
    <cellStyle name="Normal 4 2 2 5 4 3 2 3" xfId="7395"/>
    <cellStyle name="Normal 4 2 2 5 4 3 2 3 2" xfId="10081"/>
    <cellStyle name="Normal 4 2 2 5 4 3 2 3 2 2" xfId="22283"/>
    <cellStyle name="Normal 4 2 2 5 4 3 2 3 2 2 2" xfId="46580"/>
    <cellStyle name="Normal 4 2 2 5 4 3 2 3 2 3" xfId="34378"/>
    <cellStyle name="Normal 4 2 2 5 4 3 2 3 3" xfId="19597"/>
    <cellStyle name="Normal 4 2 2 5 4 3 2 3 3 2" xfId="43894"/>
    <cellStyle name="Normal 4 2 2 5 4 3 2 3 4" xfId="31692"/>
    <cellStyle name="Normal 4 2 2 5 4 3 2 4" xfId="10079"/>
    <cellStyle name="Normal 4 2 2 5 4 3 2 4 2" xfId="22281"/>
    <cellStyle name="Normal 4 2 2 5 4 3 2 4 2 2" xfId="46578"/>
    <cellStyle name="Normal 4 2 2 5 4 3 2 4 3" xfId="34376"/>
    <cellStyle name="Normal 4 2 2 5 4 3 2 5" xfId="15672"/>
    <cellStyle name="Normal 4 2 2 5 4 3 2 5 2" xfId="39969"/>
    <cellStyle name="Normal 4 2 2 5 4 3 2 6" xfId="27660"/>
    <cellStyle name="Normal 4 2 2 5 4 3 3" xfId="3889"/>
    <cellStyle name="Normal 4 2 2 5 4 3 3 2" xfId="10082"/>
    <cellStyle name="Normal 4 2 2 5 4 3 3 2 2" xfId="22284"/>
    <cellStyle name="Normal 4 2 2 5 4 3 3 2 2 2" xfId="46581"/>
    <cellStyle name="Normal 4 2 2 5 4 3 3 2 3" xfId="34379"/>
    <cellStyle name="Normal 4 2 2 5 4 3 3 3" xfId="16200"/>
    <cellStyle name="Normal 4 2 2 5 4 3 3 3 2" xfId="40497"/>
    <cellStyle name="Normal 4 2 2 5 4 3 3 4" xfId="28188"/>
    <cellStyle name="Normal 4 2 2 5 4 3 4" xfId="4529"/>
    <cellStyle name="Normal 4 2 2 5 4 3 4 2" xfId="10083"/>
    <cellStyle name="Normal 4 2 2 5 4 3 4 2 2" xfId="22285"/>
    <cellStyle name="Normal 4 2 2 5 4 3 4 2 2 2" xfId="46582"/>
    <cellStyle name="Normal 4 2 2 5 4 3 4 2 3" xfId="34380"/>
    <cellStyle name="Normal 4 2 2 5 4 3 4 3" xfId="16731"/>
    <cellStyle name="Normal 4 2 2 5 4 3 4 3 2" xfId="41028"/>
    <cellStyle name="Normal 4 2 2 5 4 3 4 4" xfId="28826"/>
    <cellStyle name="Normal 4 2 2 5 4 3 5" xfId="6226"/>
    <cellStyle name="Normal 4 2 2 5 4 3 5 2" xfId="10084"/>
    <cellStyle name="Normal 4 2 2 5 4 3 5 2 2" xfId="22286"/>
    <cellStyle name="Normal 4 2 2 5 4 3 5 2 2 2" xfId="46583"/>
    <cellStyle name="Normal 4 2 2 5 4 3 5 2 3" xfId="34381"/>
    <cellStyle name="Normal 4 2 2 5 4 3 5 3" xfId="18428"/>
    <cellStyle name="Normal 4 2 2 5 4 3 5 3 2" xfId="42725"/>
    <cellStyle name="Normal 4 2 2 5 4 3 5 4" xfId="30523"/>
    <cellStyle name="Normal 4 2 2 5 4 3 6" xfId="10078"/>
    <cellStyle name="Normal 4 2 2 5 4 3 6 2" xfId="22280"/>
    <cellStyle name="Normal 4 2 2 5 4 3 6 2 2" xfId="46577"/>
    <cellStyle name="Normal 4 2 2 5 4 3 6 3" xfId="34375"/>
    <cellStyle name="Normal 4 2 2 5 4 3 7" xfId="14503"/>
    <cellStyle name="Normal 4 2 2 5 4 3 7 2" xfId="38800"/>
    <cellStyle name="Normal 4 2 2 5 4 3 8" xfId="26491"/>
    <cellStyle name="Normal 4 2 2 5 4 3 9" xfId="50899"/>
    <cellStyle name="Normal 4 2 2 5 4 4" xfId="2719"/>
    <cellStyle name="Normal 4 2 2 5 4 4 2" xfId="5167"/>
    <cellStyle name="Normal 4 2 2 5 4 4 2 2" xfId="10086"/>
    <cellStyle name="Normal 4 2 2 5 4 4 2 2 2" xfId="22288"/>
    <cellStyle name="Normal 4 2 2 5 4 4 2 2 2 2" xfId="46585"/>
    <cellStyle name="Normal 4 2 2 5 4 4 2 2 3" xfId="34383"/>
    <cellStyle name="Normal 4 2 2 5 4 4 2 3" xfId="17369"/>
    <cellStyle name="Normal 4 2 2 5 4 4 2 3 2" xfId="41666"/>
    <cellStyle name="Normal 4 2 2 5 4 4 2 4" xfId="29464"/>
    <cellStyle name="Normal 4 2 2 5 4 4 3" xfId="6757"/>
    <cellStyle name="Normal 4 2 2 5 4 4 3 2" xfId="10087"/>
    <cellStyle name="Normal 4 2 2 5 4 4 3 2 2" xfId="22289"/>
    <cellStyle name="Normal 4 2 2 5 4 4 3 2 2 2" xfId="46586"/>
    <cellStyle name="Normal 4 2 2 5 4 4 3 2 3" xfId="34384"/>
    <cellStyle name="Normal 4 2 2 5 4 4 3 3" xfId="18959"/>
    <cellStyle name="Normal 4 2 2 5 4 4 3 3 2" xfId="43256"/>
    <cellStyle name="Normal 4 2 2 5 4 4 3 4" xfId="31054"/>
    <cellStyle name="Normal 4 2 2 5 4 4 4" xfId="10085"/>
    <cellStyle name="Normal 4 2 2 5 4 4 4 2" xfId="22287"/>
    <cellStyle name="Normal 4 2 2 5 4 4 4 2 2" xfId="46584"/>
    <cellStyle name="Normal 4 2 2 5 4 4 4 3" xfId="34382"/>
    <cellStyle name="Normal 4 2 2 5 4 4 5" xfId="15141"/>
    <cellStyle name="Normal 4 2 2 5 4 4 5 2" xfId="39438"/>
    <cellStyle name="Normal 4 2 2 5 4 4 6" xfId="27129"/>
    <cellStyle name="Normal 4 2 2 5 4 5" xfId="10066"/>
    <cellStyle name="Normal 4 2 2 5 4 5 2" xfId="22268"/>
    <cellStyle name="Normal 4 2 2 5 4 5 2 2" xfId="46565"/>
    <cellStyle name="Normal 4 2 2 5 4 5 3" xfId="34363"/>
    <cellStyle name="Normal 4 2 2 5 4 6" xfId="13969"/>
    <cellStyle name="Normal 4 2 2 5 4 6 2" xfId="25957"/>
    <cellStyle name="Normal 4 2 2 5 4 6 2 2" xfId="50254"/>
    <cellStyle name="Normal 4 2 2 5 4 6 3" xfId="38266"/>
    <cellStyle name="Normal 4 2 2 5 4 7" xfId="51557"/>
    <cellStyle name="Normal 4 2 2 5 4 8" xfId="52073"/>
    <cellStyle name="Normal 4 2 2 5 5" xfId="866"/>
    <cellStyle name="Normal 4 2 2 5 5 2" xfId="2359"/>
    <cellStyle name="Normal 4 2 2 5 5 2 10" xfId="52879"/>
    <cellStyle name="Normal 4 2 2 5 5 2 2" xfId="3525"/>
    <cellStyle name="Normal 4 2 2 5 5 2 2 2" xfId="5866"/>
    <cellStyle name="Normal 4 2 2 5 5 2 2 2 2" xfId="10091"/>
    <cellStyle name="Normal 4 2 2 5 5 2 2 2 2 2" xfId="22293"/>
    <cellStyle name="Normal 4 2 2 5 5 2 2 2 2 2 2" xfId="46590"/>
    <cellStyle name="Normal 4 2 2 5 5 2 2 2 2 3" xfId="34388"/>
    <cellStyle name="Normal 4 2 2 5 5 2 2 2 3" xfId="18068"/>
    <cellStyle name="Normal 4 2 2 5 5 2 2 2 3 2" xfId="42365"/>
    <cellStyle name="Normal 4 2 2 5 5 2 2 2 4" xfId="30163"/>
    <cellStyle name="Normal 4 2 2 5 5 2 2 3" xfId="7563"/>
    <cellStyle name="Normal 4 2 2 5 5 2 2 3 2" xfId="10092"/>
    <cellStyle name="Normal 4 2 2 5 5 2 2 3 2 2" xfId="22294"/>
    <cellStyle name="Normal 4 2 2 5 5 2 2 3 2 2 2" xfId="46591"/>
    <cellStyle name="Normal 4 2 2 5 5 2 2 3 2 3" xfId="34389"/>
    <cellStyle name="Normal 4 2 2 5 5 2 2 3 3" xfId="19765"/>
    <cellStyle name="Normal 4 2 2 5 5 2 2 3 3 2" xfId="44062"/>
    <cellStyle name="Normal 4 2 2 5 5 2 2 3 4" xfId="31860"/>
    <cellStyle name="Normal 4 2 2 5 5 2 2 4" xfId="10090"/>
    <cellStyle name="Normal 4 2 2 5 5 2 2 4 2" xfId="22292"/>
    <cellStyle name="Normal 4 2 2 5 5 2 2 4 2 2" xfId="46589"/>
    <cellStyle name="Normal 4 2 2 5 5 2 2 4 3" xfId="34387"/>
    <cellStyle name="Normal 4 2 2 5 5 2 2 5" xfId="15840"/>
    <cellStyle name="Normal 4 2 2 5 5 2 2 5 2" xfId="40137"/>
    <cellStyle name="Normal 4 2 2 5 5 2 2 6" xfId="27828"/>
    <cellStyle name="Normal 4 2 2 5 5 2 3" xfId="4057"/>
    <cellStyle name="Normal 4 2 2 5 5 2 3 2" xfId="10093"/>
    <cellStyle name="Normal 4 2 2 5 5 2 3 2 2" xfId="22295"/>
    <cellStyle name="Normal 4 2 2 5 5 2 3 2 2 2" xfId="46592"/>
    <cellStyle name="Normal 4 2 2 5 5 2 3 2 3" xfId="34390"/>
    <cellStyle name="Normal 4 2 2 5 5 2 3 3" xfId="16368"/>
    <cellStyle name="Normal 4 2 2 5 5 2 3 3 2" xfId="40665"/>
    <cellStyle name="Normal 4 2 2 5 5 2 3 4" xfId="28356"/>
    <cellStyle name="Normal 4 2 2 5 5 2 4" xfId="4697"/>
    <cellStyle name="Normal 4 2 2 5 5 2 4 2" xfId="10094"/>
    <cellStyle name="Normal 4 2 2 5 5 2 4 2 2" xfId="22296"/>
    <cellStyle name="Normal 4 2 2 5 5 2 4 2 2 2" xfId="46593"/>
    <cellStyle name="Normal 4 2 2 5 5 2 4 2 3" xfId="34391"/>
    <cellStyle name="Normal 4 2 2 5 5 2 4 3" xfId="16899"/>
    <cellStyle name="Normal 4 2 2 5 5 2 4 3 2" xfId="41196"/>
    <cellStyle name="Normal 4 2 2 5 5 2 4 4" xfId="28994"/>
    <cellStyle name="Normal 4 2 2 5 5 2 5" xfId="6394"/>
    <cellStyle name="Normal 4 2 2 5 5 2 5 2" xfId="10095"/>
    <cellStyle name="Normal 4 2 2 5 5 2 5 2 2" xfId="22297"/>
    <cellStyle name="Normal 4 2 2 5 5 2 5 2 2 2" xfId="46594"/>
    <cellStyle name="Normal 4 2 2 5 5 2 5 2 3" xfId="34392"/>
    <cellStyle name="Normal 4 2 2 5 5 2 5 3" xfId="18596"/>
    <cellStyle name="Normal 4 2 2 5 5 2 5 3 2" xfId="42893"/>
    <cellStyle name="Normal 4 2 2 5 5 2 5 4" xfId="30691"/>
    <cellStyle name="Normal 4 2 2 5 5 2 6" xfId="10089"/>
    <cellStyle name="Normal 4 2 2 5 5 2 6 2" xfId="22291"/>
    <cellStyle name="Normal 4 2 2 5 5 2 6 2 2" xfId="46588"/>
    <cellStyle name="Normal 4 2 2 5 5 2 6 3" xfId="34386"/>
    <cellStyle name="Normal 4 2 2 5 5 2 7" xfId="14671"/>
    <cellStyle name="Normal 4 2 2 5 5 2 7 2" xfId="38968"/>
    <cellStyle name="Normal 4 2 2 5 5 2 8" xfId="26659"/>
    <cellStyle name="Normal 4 2 2 5 5 2 9" xfId="51067"/>
    <cellStyle name="Normal 4 2 2 5 5 3" xfId="2887"/>
    <cellStyle name="Normal 4 2 2 5 5 3 2" xfId="5335"/>
    <cellStyle name="Normal 4 2 2 5 5 3 2 2" xfId="10097"/>
    <cellStyle name="Normal 4 2 2 5 5 3 2 2 2" xfId="22299"/>
    <cellStyle name="Normal 4 2 2 5 5 3 2 2 2 2" xfId="46596"/>
    <cellStyle name="Normal 4 2 2 5 5 3 2 2 3" xfId="34394"/>
    <cellStyle name="Normal 4 2 2 5 5 3 2 3" xfId="17537"/>
    <cellStyle name="Normal 4 2 2 5 5 3 2 3 2" xfId="41834"/>
    <cellStyle name="Normal 4 2 2 5 5 3 2 4" xfId="29632"/>
    <cellStyle name="Normal 4 2 2 5 5 3 3" xfId="6925"/>
    <cellStyle name="Normal 4 2 2 5 5 3 3 2" xfId="10098"/>
    <cellStyle name="Normal 4 2 2 5 5 3 3 2 2" xfId="22300"/>
    <cellStyle name="Normal 4 2 2 5 5 3 3 2 2 2" xfId="46597"/>
    <cellStyle name="Normal 4 2 2 5 5 3 3 2 3" xfId="34395"/>
    <cellStyle name="Normal 4 2 2 5 5 3 3 3" xfId="19127"/>
    <cellStyle name="Normal 4 2 2 5 5 3 3 3 2" xfId="43424"/>
    <cellStyle name="Normal 4 2 2 5 5 3 3 4" xfId="31222"/>
    <cellStyle name="Normal 4 2 2 5 5 3 4" xfId="10096"/>
    <cellStyle name="Normal 4 2 2 5 5 3 4 2" xfId="22298"/>
    <cellStyle name="Normal 4 2 2 5 5 3 4 2 2" xfId="46595"/>
    <cellStyle name="Normal 4 2 2 5 5 3 4 3" xfId="34393"/>
    <cellStyle name="Normal 4 2 2 5 5 3 5" xfId="15309"/>
    <cellStyle name="Normal 4 2 2 5 5 3 5 2" xfId="39606"/>
    <cellStyle name="Normal 4 2 2 5 5 3 6" xfId="27297"/>
    <cellStyle name="Normal 4 2 2 5 5 4" xfId="10088"/>
    <cellStyle name="Normal 4 2 2 5 5 4 2" xfId="22290"/>
    <cellStyle name="Normal 4 2 2 5 5 4 2 2" xfId="46587"/>
    <cellStyle name="Normal 4 2 2 5 5 4 3" xfId="34385"/>
    <cellStyle name="Normal 4 2 2 5 5 5" xfId="14137"/>
    <cellStyle name="Normal 4 2 2 5 5 5 2" xfId="26125"/>
    <cellStyle name="Normal 4 2 2 5 5 5 2 2" xfId="50422"/>
    <cellStyle name="Normal 4 2 2 5 5 5 3" xfId="38434"/>
    <cellStyle name="Normal 4 2 2 5 5 6" xfId="51416"/>
    <cellStyle name="Normal 4 2 2 5 5 7" xfId="52241"/>
    <cellStyle name="Normal 4 2 2 5 6" xfId="1869"/>
    <cellStyle name="Normal 4 2 2 5 6 10" xfId="52615"/>
    <cellStyle name="Normal 4 2 2 5 6 11" xfId="2095"/>
    <cellStyle name="Normal 4 2 2 5 6 2" xfId="3261"/>
    <cellStyle name="Normal 4 2 2 5 6 2 2" xfId="5602"/>
    <cellStyle name="Normal 4 2 2 5 6 2 2 2" xfId="10101"/>
    <cellStyle name="Normal 4 2 2 5 6 2 2 2 2" xfId="22303"/>
    <cellStyle name="Normal 4 2 2 5 6 2 2 2 2 2" xfId="46600"/>
    <cellStyle name="Normal 4 2 2 5 6 2 2 2 3" xfId="34398"/>
    <cellStyle name="Normal 4 2 2 5 6 2 2 3" xfId="17804"/>
    <cellStyle name="Normal 4 2 2 5 6 2 2 3 2" xfId="42101"/>
    <cellStyle name="Normal 4 2 2 5 6 2 2 4" xfId="29899"/>
    <cellStyle name="Normal 4 2 2 5 6 2 3" xfId="7299"/>
    <cellStyle name="Normal 4 2 2 5 6 2 3 2" xfId="10102"/>
    <cellStyle name="Normal 4 2 2 5 6 2 3 2 2" xfId="22304"/>
    <cellStyle name="Normal 4 2 2 5 6 2 3 2 2 2" xfId="46601"/>
    <cellStyle name="Normal 4 2 2 5 6 2 3 2 3" xfId="34399"/>
    <cellStyle name="Normal 4 2 2 5 6 2 3 3" xfId="19501"/>
    <cellStyle name="Normal 4 2 2 5 6 2 3 3 2" xfId="43798"/>
    <cellStyle name="Normal 4 2 2 5 6 2 3 4" xfId="31596"/>
    <cellStyle name="Normal 4 2 2 5 6 2 4" xfId="10100"/>
    <cellStyle name="Normal 4 2 2 5 6 2 4 2" xfId="22302"/>
    <cellStyle name="Normal 4 2 2 5 6 2 4 2 2" xfId="46599"/>
    <cellStyle name="Normal 4 2 2 5 6 2 4 3" xfId="34397"/>
    <cellStyle name="Normal 4 2 2 5 6 2 5" xfId="15576"/>
    <cellStyle name="Normal 4 2 2 5 6 2 5 2" xfId="39873"/>
    <cellStyle name="Normal 4 2 2 5 6 2 6" xfId="27564"/>
    <cellStyle name="Normal 4 2 2 5 6 3" xfId="3793"/>
    <cellStyle name="Normal 4 2 2 5 6 3 2" xfId="10103"/>
    <cellStyle name="Normal 4 2 2 5 6 3 2 2" xfId="22305"/>
    <cellStyle name="Normal 4 2 2 5 6 3 2 2 2" xfId="46602"/>
    <cellStyle name="Normal 4 2 2 5 6 3 2 3" xfId="34400"/>
    <cellStyle name="Normal 4 2 2 5 6 3 3" xfId="16104"/>
    <cellStyle name="Normal 4 2 2 5 6 3 3 2" xfId="40401"/>
    <cellStyle name="Normal 4 2 2 5 6 3 4" xfId="28092"/>
    <cellStyle name="Normal 4 2 2 5 6 4" xfId="4433"/>
    <cellStyle name="Normal 4 2 2 5 6 4 2" xfId="10104"/>
    <cellStyle name="Normal 4 2 2 5 6 4 2 2" xfId="22306"/>
    <cellStyle name="Normal 4 2 2 5 6 4 2 2 2" xfId="46603"/>
    <cellStyle name="Normal 4 2 2 5 6 4 2 3" xfId="34401"/>
    <cellStyle name="Normal 4 2 2 5 6 4 3" xfId="16635"/>
    <cellStyle name="Normal 4 2 2 5 6 4 3 2" xfId="40932"/>
    <cellStyle name="Normal 4 2 2 5 6 4 4" xfId="28730"/>
    <cellStyle name="Normal 4 2 2 5 6 5" xfId="6130"/>
    <cellStyle name="Normal 4 2 2 5 6 5 2" xfId="10105"/>
    <cellStyle name="Normal 4 2 2 5 6 5 2 2" xfId="22307"/>
    <cellStyle name="Normal 4 2 2 5 6 5 2 2 2" xfId="46604"/>
    <cellStyle name="Normal 4 2 2 5 6 5 2 3" xfId="34402"/>
    <cellStyle name="Normal 4 2 2 5 6 5 3" xfId="18332"/>
    <cellStyle name="Normal 4 2 2 5 6 5 3 2" xfId="42629"/>
    <cellStyle name="Normal 4 2 2 5 6 5 4" xfId="30427"/>
    <cellStyle name="Normal 4 2 2 5 6 6" xfId="10099"/>
    <cellStyle name="Normal 4 2 2 5 6 6 2" xfId="22301"/>
    <cellStyle name="Normal 4 2 2 5 6 6 2 2" xfId="46598"/>
    <cellStyle name="Normal 4 2 2 5 6 6 3" xfId="34396"/>
    <cellStyle name="Normal 4 2 2 5 6 7" xfId="14407"/>
    <cellStyle name="Normal 4 2 2 5 6 7 2" xfId="38704"/>
    <cellStyle name="Normal 4 2 2 5 6 8" xfId="26395"/>
    <cellStyle name="Normal 4 2 2 5 6 9" xfId="50803"/>
    <cellStyle name="Normal 4 2 2 5 7" xfId="2623"/>
    <cellStyle name="Normal 4 2 2 5 7 2" xfId="5071"/>
    <cellStyle name="Normal 4 2 2 5 7 2 2" xfId="10107"/>
    <cellStyle name="Normal 4 2 2 5 7 2 2 2" xfId="22309"/>
    <cellStyle name="Normal 4 2 2 5 7 2 2 2 2" xfId="46606"/>
    <cellStyle name="Normal 4 2 2 5 7 2 2 3" xfId="34404"/>
    <cellStyle name="Normal 4 2 2 5 7 2 3" xfId="17273"/>
    <cellStyle name="Normal 4 2 2 5 7 2 3 2" xfId="41570"/>
    <cellStyle name="Normal 4 2 2 5 7 2 4" xfId="29368"/>
    <cellStyle name="Normal 4 2 2 5 7 3" xfId="6661"/>
    <cellStyle name="Normal 4 2 2 5 7 3 2" xfId="10108"/>
    <cellStyle name="Normal 4 2 2 5 7 3 2 2" xfId="22310"/>
    <cellStyle name="Normal 4 2 2 5 7 3 2 2 2" xfId="46607"/>
    <cellStyle name="Normal 4 2 2 5 7 3 2 3" xfId="34405"/>
    <cellStyle name="Normal 4 2 2 5 7 3 3" xfId="18863"/>
    <cellStyle name="Normal 4 2 2 5 7 3 3 2" xfId="43160"/>
    <cellStyle name="Normal 4 2 2 5 7 3 4" xfId="30958"/>
    <cellStyle name="Normal 4 2 2 5 7 4" xfId="10106"/>
    <cellStyle name="Normal 4 2 2 5 7 4 2" xfId="22308"/>
    <cellStyle name="Normal 4 2 2 5 7 4 2 2" xfId="46605"/>
    <cellStyle name="Normal 4 2 2 5 7 4 3" xfId="34403"/>
    <cellStyle name="Normal 4 2 2 5 7 5" xfId="15045"/>
    <cellStyle name="Normal 4 2 2 5 7 5 2" xfId="39342"/>
    <cellStyle name="Normal 4 2 2 5 7 6" xfId="27033"/>
    <cellStyle name="Normal 4 2 2 5 8" xfId="9977"/>
    <cellStyle name="Normal 4 2 2 5 8 2" xfId="22179"/>
    <cellStyle name="Normal 4 2 2 5 8 2 2" xfId="46476"/>
    <cellStyle name="Normal 4 2 2 5 8 3" xfId="34274"/>
    <cellStyle name="Normal 4 2 2 5 9" xfId="13873"/>
    <cellStyle name="Normal 4 2 2 5 9 2" xfId="25861"/>
    <cellStyle name="Normal 4 2 2 5 9 2 2" xfId="50158"/>
    <cellStyle name="Normal 4 2 2 5 9 3" xfId="38170"/>
    <cellStyle name="Normal 4 2 2 6" xfId="618"/>
    <cellStyle name="Normal 4 2 2 6 10" xfId="52001"/>
    <cellStyle name="Normal 4 2 2 6 2" xfId="813"/>
    <cellStyle name="Normal 4 2 2 6 2 2" xfId="1058"/>
    <cellStyle name="Normal 4 2 2 6 2 2 2" xfId="2551"/>
    <cellStyle name="Normal 4 2 2 6 2 2 2 10" xfId="53071"/>
    <cellStyle name="Normal 4 2 2 6 2 2 2 2" xfId="3717"/>
    <cellStyle name="Normal 4 2 2 6 2 2 2 2 2" xfId="6058"/>
    <cellStyle name="Normal 4 2 2 6 2 2 2 2 2 2" xfId="10114"/>
    <cellStyle name="Normal 4 2 2 6 2 2 2 2 2 2 2" xfId="22316"/>
    <cellStyle name="Normal 4 2 2 6 2 2 2 2 2 2 2 2" xfId="46613"/>
    <cellStyle name="Normal 4 2 2 6 2 2 2 2 2 2 3" xfId="34411"/>
    <cellStyle name="Normal 4 2 2 6 2 2 2 2 2 3" xfId="18260"/>
    <cellStyle name="Normal 4 2 2 6 2 2 2 2 2 3 2" xfId="42557"/>
    <cellStyle name="Normal 4 2 2 6 2 2 2 2 2 4" xfId="30355"/>
    <cellStyle name="Normal 4 2 2 6 2 2 2 2 3" xfId="7755"/>
    <cellStyle name="Normal 4 2 2 6 2 2 2 2 3 2" xfId="10115"/>
    <cellStyle name="Normal 4 2 2 6 2 2 2 2 3 2 2" xfId="22317"/>
    <cellStyle name="Normal 4 2 2 6 2 2 2 2 3 2 2 2" xfId="46614"/>
    <cellStyle name="Normal 4 2 2 6 2 2 2 2 3 2 3" xfId="34412"/>
    <cellStyle name="Normal 4 2 2 6 2 2 2 2 3 3" xfId="19957"/>
    <cellStyle name="Normal 4 2 2 6 2 2 2 2 3 3 2" xfId="44254"/>
    <cellStyle name="Normal 4 2 2 6 2 2 2 2 3 4" xfId="32052"/>
    <cellStyle name="Normal 4 2 2 6 2 2 2 2 4" xfId="10113"/>
    <cellStyle name="Normal 4 2 2 6 2 2 2 2 4 2" xfId="22315"/>
    <cellStyle name="Normal 4 2 2 6 2 2 2 2 4 2 2" xfId="46612"/>
    <cellStyle name="Normal 4 2 2 6 2 2 2 2 4 3" xfId="34410"/>
    <cellStyle name="Normal 4 2 2 6 2 2 2 2 5" xfId="16032"/>
    <cellStyle name="Normal 4 2 2 6 2 2 2 2 5 2" xfId="40329"/>
    <cellStyle name="Normal 4 2 2 6 2 2 2 2 6" xfId="28020"/>
    <cellStyle name="Normal 4 2 2 6 2 2 2 3" xfId="4249"/>
    <cellStyle name="Normal 4 2 2 6 2 2 2 3 2" xfId="10116"/>
    <cellStyle name="Normal 4 2 2 6 2 2 2 3 2 2" xfId="22318"/>
    <cellStyle name="Normal 4 2 2 6 2 2 2 3 2 2 2" xfId="46615"/>
    <cellStyle name="Normal 4 2 2 6 2 2 2 3 2 3" xfId="34413"/>
    <cellStyle name="Normal 4 2 2 6 2 2 2 3 3" xfId="16560"/>
    <cellStyle name="Normal 4 2 2 6 2 2 2 3 3 2" xfId="40857"/>
    <cellStyle name="Normal 4 2 2 6 2 2 2 3 4" xfId="28548"/>
    <cellStyle name="Normal 4 2 2 6 2 2 2 4" xfId="4889"/>
    <cellStyle name="Normal 4 2 2 6 2 2 2 4 2" xfId="10117"/>
    <cellStyle name="Normal 4 2 2 6 2 2 2 4 2 2" xfId="22319"/>
    <cellStyle name="Normal 4 2 2 6 2 2 2 4 2 2 2" xfId="46616"/>
    <cellStyle name="Normal 4 2 2 6 2 2 2 4 2 3" xfId="34414"/>
    <cellStyle name="Normal 4 2 2 6 2 2 2 4 3" xfId="17091"/>
    <cellStyle name="Normal 4 2 2 6 2 2 2 4 3 2" xfId="41388"/>
    <cellStyle name="Normal 4 2 2 6 2 2 2 4 4" xfId="29186"/>
    <cellStyle name="Normal 4 2 2 6 2 2 2 5" xfId="6586"/>
    <cellStyle name="Normal 4 2 2 6 2 2 2 5 2" xfId="10118"/>
    <cellStyle name="Normal 4 2 2 6 2 2 2 5 2 2" xfId="22320"/>
    <cellStyle name="Normal 4 2 2 6 2 2 2 5 2 2 2" xfId="46617"/>
    <cellStyle name="Normal 4 2 2 6 2 2 2 5 2 3" xfId="34415"/>
    <cellStyle name="Normal 4 2 2 6 2 2 2 5 3" xfId="18788"/>
    <cellStyle name="Normal 4 2 2 6 2 2 2 5 3 2" xfId="43085"/>
    <cellStyle name="Normal 4 2 2 6 2 2 2 5 4" xfId="30883"/>
    <cellStyle name="Normal 4 2 2 6 2 2 2 6" xfId="10112"/>
    <cellStyle name="Normal 4 2 2 6 2 2 2 6 2" xfId="22314"/>
    <cellStyle name="Normal 4 2 2 6 2 2 2 6 2 2" xfId="46611"/>
    <cellStyle name="Normal 4 2 2 6 2 2 2 6 3" xfId="34409"/>
    <cellStyle name="Normal 4 2 2 6 2 2 2 7" xfId="14863"/>
    <cellStyle name="Normal 4 2 2 6 2 2 2 7 2" xfId="39160"/>
    <cellStyle name="Normal 4 2 2 6 2 2 2 8" xfId="26851"/>
    <cellStyle name="Normal 4 2 2 6 2 2 2 9" xfId="51259"/>
    <cellStyle name="Normal 4 2 2 6 2 2 3" xfId="3079"/>
    <cellStyle name="Normal 4 2 2 6 2 2 3 2" xfId="5527"/>
    <cellStyle name="Normal 4 2 2 6 2 2 3 2 2" xfId="10120"/>
    <cellStyle name="Normal 4 2 2 6 2 2 3 2 2 2" xfId="22322"/>
    <cellStyle name="Normal 4 2 2 6 2 2 3 2 2 2 2" xfId="46619"/>
    <cellStyle name="Normal 4 2 2 6 2 2 3 2 2 3" xfId="34417"/>
    <cellStyle name="Normal 4 2 2 6 2 2 3 2 3" xfId="17729"/>
    <cellStyle name="Normal 4 2 2 6 2 2 3 2 3 2" xfId="42026"/>
    <cellStyle name="Normal 4 2 2 6 2 2 3 2 4" xfId="29824"/>
    <cellStyle name="Normal 4 2 2 6 2 2 3 3" xfId="7117"/>
    <cellStyle name="Normal 4 2 2 6 2 2 3 3 2" xfId="10121"/>
    <cellStyle name="Normal 4 2 2 6 2 2 3 3 2 2" xfId="22323"/>
    <cellStyle name="Normal 4 2 2 6 2 2 3 3 2 2 2" xfId="46620"/>
    <cellStyle name="Normal 4 2 2 6 2 2 3 3 2 3" xfId="34418"/>
    <cellStyle name="Normal 4 2 2 6 2 2 3 3 3" xfId="19319"/>
    <cellStyle name="Normal 4 2 2 6 2 2 3 3 3 2" xfId="43616"/>
    <cellStyle name="Normal 4 2 2 6 2 2 3 3 4" xfId="31414"/>
    <cellStyle name="Normal 4 2 2 6 2 2 3 4" xfId="10119"/>
    <cellStyle name="Normal 4 2 2 6 2 2 3 4 2" xfId="22321"/>
    <cellStyle name="Normal 4 2 2 6 2 2 3 4 2 2" xfId="46618"/>
    <cellStyle name="Normal 4 2 2 6 2 2 3 4 3" xfId="34416"/>
    <cellStyle name="Normal 4 2 2 6 2 2 3 5" xfId="15501"/>
    <cellStyle name="Normal 4 2 2 6 2 2 3 5 2" xfId="39798"/>
    <cellStyle name="Normal 4 2 2 6 2 2 3 6" xfId="27489"/>
    <cellStyle name="Normal 4 2 2 6 2 2 4" xfId="10111"/>
    <cellStyle name="Normal 4 2 2 6 2 2 4 2" xfId="22313"/>
    <cellStyle name="Normal 4 2 2 6 2 2 4 2 2" xfId="46610"/>
    <cellStyle name="Normal 4 2 2 6 2 2 4 3" xfId="34408"/>
    <cellStyle name="Normal 4 2 2 6 2 2 5" xfId="14329"/>
    <cellStyle name="Normal 4 2 2 6 2 2 5 2" xfId="26317"/>
    <cellStyle name="Normal 4 2 2 6 2 2 5 2 2" xfId="50614"/>
    <cellStyle name="Normal 4 2 2 6 2 2 5 3" xfId="38626"/>
    <cellStyle name="Normal 4 2 2 6 2 2 6" xfId="51626"/>
    <cellStyle name="Normal 4 2 2 6 2 2 7" xfId="52433"/>
    <cellStyle name="Normal 4 2 2 6 2 3" xfId="2311"/>
    <cellStyle name="Normal 4 2 2 6 2 3 10" xfId="52831"/>
    <cellStyle name="Normal 4 2 2 6 2 3 2" xfId="3477"/>
    <cellStyle name="Normal 4 2 2 6 2 3 2 2" xfId="5818"/>
    <cellStyle name="Normal 4 2 2 6 2 3 2 2 2" xfId="10124"/>
    <cellStyle name="Normal 4 2 2 6 2 3 2 2 2 2" xfId="22326"/>
    <cellStyle name="Normal 4 2 2 6 2 3 2 2 2 2 2" xfId="46623"/>
    <cellStyle name="Normal 4 2 2 6 2 3 2 2 2 3" xfId="34421"/>
    <cellStyle name="Normal 4 2 2 6 2 3 2 2 3" xfId="18020"/>
    <cellStyle name="Normal 4 2 2 6 2 3 2 2 3 2" xfId="42317"/>
    <cellStyle name="Normal 4 2 2 6 2 3 2 2 4" xfId="30115"/>
    <cellStyle name="Normal 4 2 2 6 2 3 2 3" xfId="7515"/>
    <cellStyle name="Normal 4 2 2 6 2 3 2 3 2" xfId="10125"/>
    <cellStyle name="Normal 4 2 2 6 2 3 2 3 2 2" xfId="22327"/>
    <cellStyle name="Normal 4 2 2 6 2 3 2 3 2 2 2" xfId="46624"/>
    <cellStyle name="Normal 4 2 2 6 2 3 2 3 2 3" xfId="34422"/>
    <cellStyle name="Normal 4 2 2 6 2 3 2 3 3" xfId="19717"/>
    <cellStyle name="Normal 4 2 2 6 2 3 2 3 3 2" xfId="44014"/>
    <cellStyle name="Normal 4 2 2 6 2 3 2 3 4" xfId="31812"/>
    <cellStyle name="Normal 4 2 2 6 2 3 2 4" xfId="10123"/>
    <cellStyle name="Normal 4 2 2 6 2 3 2 4 2" xfId="22325"/>
    <cellStyle name="Normal 4 2 2 6 2 3 2 4 2 2" xfId="46622"/>
    <cellStyle name="Normal 4 2 2 6 2 3 2 4 3" xfId="34420"/>
    <cellStyle name="Normal 4 2 2 6 2 3 2 5" xfId="15792"/>
    <cellStyle name="Normal 4 2 2 6 2 3 2 5 2" xfId="40089"/>
    <cellStyle name="Normal 4 2 2 6 2 3 2 6" xfId="27780"/>
    <cellStyle name="Normal 4 2 2 6 2 3 3" xfId="4009"/>
    <cellStyle name="Normal 4 2 2 6 2 3 3 2" xfId="10126"/>
    <cellStyle name="Normal 4 2 2 6 2 3 3 2 2" xfId="22328"/>
    <cellStyle name="Normal 4 2 2 6 2 3 3 2 2 2" xfId="46625"/>
    <cellStyle name="Normal 4 2 2 6 2 3 3 2 3" xfId="34423"/>
    <cellStyle name="Normal 4 2 2 6 2 3 3 3" xfId="16320"/>
    <cellStyle name="Normal 4 2 2 6 2 3 3 3 2" xfId="40617"/>
    <cellStyle name="Normal 4 2 2 6 2 3 3 4" xfId="28308"/>
    <cellStyle name="Normal 4 2 2 6 2 3 4" xfId="4649"/>
    <cellStyle name="Normal 4 2 2 6 2 3 4 2" xfId="10127"/>
    <cellStyle name="Normal 4 2 2 6 2 3 4 2 2" xfId="22329"/>
    <cellStyle name="Normal 4 2 2 6 2 3 4 2 2 2" xfId="46626"/>
    <cellStyle name="Normal 4 2 2 6 2 3 4 2 3" xfId="34424"/>
    <cellStyle name="Normal 4 2 2 6 2 3 4 3" xfId="16851"/>
    <cellStyle name="Normal 4 2 2 6 2 3 4 3 2" xfId="41148"/>
    <cellStyle name="Normal 4 2 2 6 2 3 4 4" xfId="28946"/>
    <cellStyle name="Normal 4 2 2 6 2 3 5" xfId="6346"/>
    <cellStyle name="Normal 4 2 2 6 2 3 5 2" xfId="10128"/>
    <cellStyle name="Normal 4 2 2 6 2 3 5 2 2" xfId="22330"/>
    <cellStyle name="Normal 4 2 2 6 2 3 5 2 2 2" xfId="46627"/>
    <cellStyle name="Normal 4 2 2 6 2 3 5 2 3" xfId="34425"/>
    <cellStyle name="Normal 4 2 2 6 2 3 5 3" xfId="18548"/>
    <cellStyle name="Normal 4 2 2 6 2 3 5 3 2" xfId="42845"/>
    <cellStyle name="Normal 4 2 2 6 2 3 5 4" xfId="30643"/>
    <cellStyle name="Normal 4 2 2 6 2 3 6" xfId="10122"/>
    <cellStyle name="Normal 4 2 2 6 2 3 6 2" xfId="22324"/>
    <cellStyle name="Normal 4 2 2 6 2 3 6 2 2" xfId="46621"/>
    <cellStyle name="Normal 4 2 2 6 2 3 6 3" xfId="34419"/>
    <cellStyle name="Normal 4 2 2 6 2 3 7" xfId="14623"/>
    <cellStyle name="Normal 4 2 2 6 2 3 7 2" xfId="38920"/>
    <cellStyle name="Normal 4 2 2 6 2 3 8" xfId="26611"/>
    <cellStyle name="Normal 4 2 2 6 2 3 9" xfId="51019"/>
    <cellStyle name="Normal 4 2 2 6 2 4" xfId="2839"/>
    <cellStyle name="Normal 4 2 2 6 2 4 2" xfId="5287"/>
    <cellStyle name="Normal 4 2 2 6 2 4 2 2" xfId="10130"/>
    <cellStyle name="Normal 4 2 2 6 2 4 2 2 2" xfId="22332"/>
    <cellStyle name="Normal 4 2 2 6 2 4 2 2 2 2" xfId="46629"/>
    <cellStyle name="Normal 4 2 2 6 2 4 2 2 3" xfId="34427"/>
    <cellStyle name="Normal 4 2 2 6 2 4 2 3" xfId="17489"/>
    <cellStyle name="Normal 4 2 2 6 2 4 2 3 2" xfId="41786"/>
    <cellStyle name="Normal 4 2 2 6 2 4 2 4" xfId="29584"/>
    <cellStyle name="Normal 4 2 2 6 2 4 3" xfId="6877"/>
    <cellStyle name="Normal 4 2 2 6 2 4 3 2" xfId="10131"/>
    <cellStyle name="Normal 4 2 2 6 2 4 3 2 2" xfId="22333"/>
    <cellStyle name="Normal 4 2 2 6 2 4 3 2 2 2" xfId="46630"/>
    <cellStyle name="Normal 4 2 2 6 2 4 3 2 3" xfId="34428"/>
    <cellStyle name="Normal 4 2 2 6 2 4 3 3" xfId="19079"/>
    <cellStyle name="Normal 4 2 2 6 2 4 3 3 2" xfId="43376"/>
    <cellStyle name="Normal 4 2 2 6 2 4 3 4" xfId="31174"/>
    <cellStyle name="Normal 4 2 2 6 2 4 4" xfId="10129"/>
    <cellStyle name="Normal 4 2 2 6 2 4 4 2" xfId="22331"/>
    <cellStyle name="Normal 4 2 2 6 2 4 4 2 2" xfId="46628"/>
    <cellStyle name="Normal 4 2 2 6 2 4 4 3" xfId="34426"/>
    <cellStyle name="Normal 4 2 2 6 2 4 5" xfId="15261"/>
    <cellStyle name="Normal 4 2 2 6 2 4 5 2" xfId="39558"/>
    <cellStyle name="Normal 4 2 2 6 2 4 6" xfId="27249"/>
    <cellStyle name="Normal 4 2 2 6 2 5" xfId="10110"/>
    <cellStyle name="Normal 4 2 2 6 2 5 2" xfId="22312"/>
    <cellStyle name="Normal 4 2 2 6 2 5 2 2" xfId="46609"/>
    <cellStyle name="Normal 4 2 2 6 2 5 3" xfId="34407"/>
    <cellStyle name="Normal 4 2 2 6 2 6" xfId="14089"/>
    <cellStyle name="Normal 4 2 2 6 2 6 2" xfId="26077"/>
    <cellStyle name="Normal 4 2 2 6 2 6 2 2" xfId="50374"/>
    <cellStyle name="Normal 4 2 2 6 2 6 3" xfId="38386"/>
    <cellStyle name="Normal 4 2 2 6 2 7" xfId="51745"/>
    <cellStyle name="Normal 4 2 2 6 2 8" xfId="52193"/>
    <cellStyle name="Normal 4 2 2 6 3" xfId="715"/>
    <cellStyle name="Normal 4 2 2 6 3 2" xfId="962"/>
    <cellStyle name="Normal 4 2 2 6 3 2 2" xfId="2455"/>
    <cellStyle name="Normal 4 2 2 6 3 2 2 10" xfId="52975"/>
    <cellStyle name="Normal 4 2 2 6 3 2 2 2" xfId="3621"/>
    <cellStyle name="Normal 4 2 2 6 3 2 2 2 2" xfId="5962"/>
    <cellStyle name="Normal 4 2 2 6 3 2 2 2 2 2" xfId="10136"/>
    <cellStyle name="Normal 4 2 2 6 3 2 2 2 2 2 2" xfId="22338"/>
    <cellStyle name="Normal 4 2 2 6 3 2 2 2 2 2 2 2" xfId="46635"/>
    <cellStyle name="Normal 4 2 2 6 3 2 2 2 2 2 3" xfId="34433"/>
    <cellStyle name="Normal 4 2 2 6 3 2 2 2 2 3" xfId="18164"/>
    <cellStyle name="Normal 4 2 2 6 3 2 2 2 2 3 2" xfId="42461"/>
    <cellStyle name="Normal 4 2 2 6 3 2 2 2 2 4" xfId="30259"/>
    <cellStyle name="Normal 4 2 2 6 3 2 2 2 3" xfId="7659"/>
    <cellStyle name="Normal 4 2 2 6 3 2 2 2 3 2" xfId="10137"/>
    <cellStyle name="Normal 4 2 2 6 3 2 2 2 3 2 2" xfId="22339"/>
    <cellStyle name="Normal 4 2 2 6 3 2 2 2 3 2 2 2" xfId="46636"/>
    <cellStyle name="Normal 4 2 2 6 3 2 2 2 3 2 3" xfId="34434"/>
    <cellStyle name="Normal 4 2 2 6 3 2 2 2 3 3" xfId="19861"/>
    <cellStyle name="Normal 4 2 2 6 3 2 2 2 3 3 2" xfId="44158"/>
    <cellStyle name="Normal 4 2 2 6 3 2 2 2 3 4" xfId="31956"/>
    <cellStyle name="Normal 4 2 2 6 3 2 2 2 4" xfId="10135"/>
    <cellStyle name="Normal 4 2 2 6 3 2 2 2 4 2" xfId="22337"/>
    <cellStyle name="Normal 4 2 2 6 3 2 2 2 4 2 2" xfId="46634"/>
    <cellStyle name="Normal 4 2 2 6 3 2 2 2 4 3" xfId="34432"/>
    <cellStyle name="Normal 4 2 2 6 3 2 2 2 5" xfId="15936"/>
    <cellStyle name="Normal 4 2 2 6 3 2 2 2 5 2" xfId="40233"/>
    <cellStyle name="Normal 4 2 2 6 3 2 2 2 6" xfId="27924"/>
    <cellStyle name="Normal 4 2 2 6 3 2 2 3" xfId="4153"/>
    <cellStyle name="Normal 4 2 2 6 3 2 2 3 2" xfId="10138"/>
    <cellStyle name="Normal 4 2 2 6 3 2 2 3 2 2" xfId="22340"/>
    <cellStyle name="Normal 4 2 2 6 3 2 2 3 2 2 2" xfId="46637"/>
    <cellStyle name="Normal 4 2 2 6 3 2 2 3 2 3" xfId="34435"/>
    <cellStyle name="Normal 4 2 2 6 3 2 2 3 3" xfId="16464"/>
    <cellStyle name="Normal 4 2 2 6 3 2 2 3 3 2" xfId="40761"/>
    <cellStyle name="Normal 4 2 2 6 3 2 2 3 4" xfId="28452"/>
    <cellStyle name="Normal 4 2 2 6 3 2 2 4" xfId="4793"/>
    <cellStyle name="Normal 4 2 2 6 3 2 2 4 2" xfId="10139"/>
    <cellStyle name="Normal 4 2 2 6 3 2 2 4 2 2" xfId="22341"/>
    <cellStyle name="Normal 4 2 2 6 3 2 2 4 2 2 2" xfId="46638"/>
    <cellStyle name="Normal 4 2 2 6 3 2 2 4 2 3" xfId="34436"/>
    <cellStyle name="Normal 4 2 2 6 3 2 2 4 3" xfId="16995"/>
    <cellStyle name="Normal 4 2 2 6 3 2 2 4 3 2" xfId="41292"/>
    <cellStyle name="Normal 4 2 2 6 3 2 2 4 4" xfId="29090"/>
    <cellStyle name="Normal 4 2 2 6 3 2 2 5" xfId="6490"/>
    <cellStyle name="Normal 4 2 2 6 3 2 2 5 2" xfId="10140"/>
    <cellStyle name="Normal 4 2 2 6 3 2 2 5 2 2" xfId="22342"/>
    <cellStyle name="Normal 4 2 2 6 3 2 2 5 2 2 2" xfId="46639"/>
    <cellStyle name="Normal 4 2 2 6 3 2 2 5 2 3" xfId="34437"/>
    <cellStyle name="Normal 4 2 2 6 3 2 2 5 3" xfId="18692"/>
    <cellStyle name="Normal 4 2 2 6 3 2 2 5 3 2" xfId="42989"/>
    <cellStyle name="Normal 4 2 2 6 3 2 2 5 4" xfId="30787"/>
    <cellStyle name="Normal 4 2 2 6 3 2 2 6" xfId="10134"/>
    <cellStyle name="Normal 4 2 2 6 3 2 2 6 2" xfId="22336"/>
    <cellStyle name="Normal 4 2 2 6 3 2 2 6 2 2" xfId="46633"/>
    <cellStyle name="Normal 4 2 2 6 3 2 2 6 3" xfId="34431"/>
    <cellStyle name="Normal 4 2 2 6 3 2 2 7" xfId="14767"/>
    <cellStyle name="Normal 4 2 2 6 3 2 2 7 2" xfId="39064"/>
    <cellStyle name="Normal 4 2 2 6 3 2 2 8" xfId="26755"/>
    <cellStyle name="Normal 4 2 2 6 3 2 2 9" xfId="51163"/>
    <cellStyle name="Normal 4 2 2 6 3 2 3" xfId="2983"/>
    <cellStyle name="Normal 4 2 2 6 3 2 3 2" xfId="5431"/>
    <cellStyle name="Normal 4 2 2 6 3 2 3 2 2" xfId="10142"/>
    <cellStyle name="Normal 4 2 2 6 3 2 3 2 2 2" xfId="22344"/>
    <cellStyle name="Normal 4 2 2 6 3 2 3 2 2 2 2" xfId="46641"/>
    <cellStyle name="Normal 4 2 2 6 3 2 3 2 2 3" xfId="34439"/>
    <cellStyle name="Normal 4 2 2 6 3 2 3 2 3" xfId="17633"/>
    <cellStyle name="Normal 4 2 2 6 3 2 3 2 3 2" xfId="41930"/>
    <cellStyle name="Normal 4 2 2 6 3 2 3 2 4" xfId="29728"/>
    <cellStyle name="Normal 4 2 2 6 3 2 3 3" xfId="7021"/>
    <cellStyle name="Normal 4 2 2 6 3 2 3 3 2" xfId="10143"/>
    <cellStyle name="Normal 4 2 2 6 3 2 3 3 2 2" xfId="22345"/>
    <cellStyle name="Normal 4 2 2 6 3 2 3 3 2 2 2" xfId="46642"/>
    <cellStyle name="Normal 4 2 2 6 3 2 3 3 2 3" xfId="34440"/>
    <cellStyle name="Normal 4 2 2 6 3 2 3 3 3" xfId="19223"/>
    <cellStyle name="Normal 4 2 2 6 3 2 3 3 3 2" xfId="43520"/>
    <cellStyle name="Normal 4 2 2 6 3 2 3 3 4" xfId="31318"/>
    <cellStyle name="Normal 4 2 2 6 3 2 3 4" xfId="10141"/>
    <cellStyle name="Normal 4 2 2 6 3 2 3 4 2" xfId="22343"/>
    <cellStyle name="Normal 4 2 2 6 3 2 3 4 2 2" xfId="46640"/>
    <cellStyle name="Normal 4 2 2 6 3 2 3 4 3" xfId="34438"/>
    <cellStyle name="Normal 4 2 2 6 3 2 3 5" xfId="15405"/>
    <cellStyle name="Normal 4 2 2 6 3 2 3 5 2" xfId="39702"/>
    <cellStyle name="Normal 4 2 2 6 3 2 3 6" xfId="27393"/>
    <cellStyle name="Normal 4 2 2 6 3 2 4" xfId="10133"/>
    <cellStyle name="Normal 4 2 2 6 3 2 4 2" xfId="22335"/>
    <cellStyle name="Normal 4 2 2 6 3 2 4 2 2" xfId="46632"/>
    <cellStyle name="Normal 4 2 2 6 3 2 4 3" xfId="34430"/>
    <cellStyle name="Normal 4 2 2 6 3 2 5" xfId="14233"/>
    <cellStyle name="Normal 4 2 2 6 3 2 5 2" xfId="26221"/>
    <cellStyle name="Normal 4 2 2 6 3 2 5 2 2" xfId="50518"/>
    <cellStyle name="Normal 4 2 2 6 3 2 5 3" xfId="38530"/>
    <cellStyle name="Normal 4 2 2 6 3 2 6" xfId="51461"/>
    <cellStyle name="Normal 4 2 2 6 3 2 7" xfId="52337"/>
    <cellStyle name="Normal 4 2 2 6 3 3" xfId="2215"/>
    <cellStyle name="Normal 4 2 2 6 3 3 10" xfId="52735"/>
    <cellStyle name="Normal 4 2 2 6 3 3 2" xfId="3381"/>
    <cellStyle name="Normal 4 2 2 6 3 3 2 2" xfId="5722"/>
    <cellStyle name="Normal 4 2 2 6 3 3 2 2 2" xfId="10146"/>
    <cellStyle name="Normal 4 2 2 6 3 3 2 2 2 2" xfId="22348"/>
    <cellStyle name="Normal 4 2 2 6 3 3 2 2 2 2 2" xfId="46645"/>
    <cellStyle name="Normal 4 2 2 6 3 3 2 2 2 3" xfId="34443"/>
    <cellStyle name="Normal 4 2 2 6 3 3 2 2 3" xfId="17924"/>
    <cellStyle name="Normal 4 2 2 6 3 3 2 2 3 2" xfId="42221"/>
    <cellStyle name="Normal 4 2 2 6 3 3 2 2 4" xfId="30019"/>
    <cellStyle name="Normal 4 2 2 6 3 3 2 3" xfId="7419"/>
    <cellStyle name="Normal 4 2 2 6 3 3 2 3 2" xfId="10147"/>
    <cellStyle name="Normal 4 2 2 6 3 3 2 3 2 2" xfId="22349"/>
    <cellStyle name="Normal 4 2 2 6 3 3 2 3 2 2 2" xfId="46646"/>
    <cellStyle name="Normal 4 2 2 6 3 3 2 3 2 3" xfId="34444"/>
    <cellStyle name="Normal 4 2 2 6 3 3 2 3 3" xfId="19621"/>
    <cellStyle name="Normal 4 2 2 6 3 3 2 3 3 2" xfId="43918"/>
    <cellStyle name="Normal 4 2 2 6 3 3 2 3 4" xfId="31716"/>
    <cellStyle name="Normal 4 2 2 6 3 3 2 4" xfId="10145"/>
    <cellStyle name="Normal 4 2 2 6 3 3 2 4 2" xfId="22347"/>
    <cellStyle name="Normal 4 2 2 6 3 3 2 4 2 2" xfId="46644"/>
    <cellStyle name="Normal 4 2 2 6 3 3 2 4 3" xfId="34442"/>
    <cellStyle name="Normal 4 2 2 6 3 3 2 5" xfId="15696"/>
    <cellStyle name="Normal 4 2 2 6 3 3 2 5 2" xfId="39993"/>
    <cellStyle name="Normal 4 2 2 6 3 3 2 6" xfId="27684"/>
    <cellStyle name="Normal 4 2 2 6 3 3 3" xfId="3913"/>
    <cellStyle name="Normal 4 2 2 6 3 3 3 2" xfId="10148"/>
    <cellStyle name="Normal 4 2 2 6 3 3 3 2 2" xfId="22350"/>
    <cellStyle name="Normal 4 2 2 6 3 3 3 2 2 2" xfId="46647"/>
    <cellStyle name="Normal 4 2 2 6 3 3 3 2 3" xfId="34445"/>
    <cellStyle name="Normal 4 2 2 6 3 3 3 3" xfId="16224"/>
    <cellStyle name="Normal 4 2 2 6 3 3 3 3 2" xfId="40521"/>
    <cellStyle name="Normal 4 2 2 6 3 3 3 4" xfId="28212"/>
    <cellStyle name="Normal 4 2 2 6 3 3 4" xfId="4553"/>
    <cellStyle name="Normal 4 2 2 6 3 3 4 2" xfId="10149"/>
    <cellStyle name="Normal 4 2 2 6 3 3 4 2 2" xfId="22351"/>
    <cellStyle name="Normal 4 2 2 6 3 3 4 2 2 2" xfId="46648"/>
    <cellStyle name="Normal 4 2 2 6 3 3 4 2 3" xfId="34446"/>
    <cellStyle name="Normal 4 2 2 6 3 3 4 3" xfId="16755"/>
    <cellStyle name="Normal 4 2 2 6 3 3 4 3 2" xfId="41052"/>
    <cellStyle name="Normal 4 2 2 6 3 3 4 4" xfId="28850"/>
    <cellStyle name="Normal 4 2 2 6 3 3 5" xfId="6250"/>
    <cellStyle name="Normal 4 2 2 6 3 3 5 2" xfId="10150"/>
    <cellStyle name="Normal 4 2 2 6 3 3 5 2 2" xfId="22352"/>
    <cellStyle name="Normal 4 2 2 6 3 3 5 2 2 2" xfId="46649"/>
    <cellStyle name="Normal 4 2 2 6 3 3 5 2 3" xfId="34447"/>
    <cellStyle name="Normal 4 2 2 6 3 3 5 3" xfId="18452"/>
    <cellStyle name="Normal 4 2 2 6 3 3 5 3 2" xfId="42749"/>
    <cellStyle name="Normal 4 2 2 6 3 3 5 4" xfId="30547"/>
    <cellStyle name="Normal 4 2 2 6 3 3 6" xfId="10144"/>
    <cellStyle name="Normal 4 2 2 6 3 3 6 2" xfId="22346"/>
    <cellStyle name="Normal 4 2 2 6 3 3 6 2 2" xfId="46643"/>
    <cellStyle name="Normal 4 2 2 6 3 3 6 3" xfId="34441"/>
    <cellStyle name="Normal 4 2 2 6 3 3 7" xfId="14527"/>
    <cellStyle name="Normal 4 2 2 6 3 3 7 2" xfId="38824"/>
    <cellStyle name="Normal 4 2 2 6 3 3 8" xfId="26515"/>
    <cellStyle name="Normal 4 2 2 6 3 3 9" xfId="50923"/>
    <cellStyle name="Normal 4 2 2 6 3 4" xfId="2743"/>
    <cellStyle name="Normal 4 2 2 6 3 4 2" xfId="5191"/>
    <cellStyle name="Normal 4 2 2 6 3 4 2 2" xfId="10152"/>
    <cellStyle name="Normal 4 2 2 6 3 4 2 2 2" xfId="22354"/>
    <cellStyle name="Normal 4 2 2 6 3 4 2 2 2 2" xfId="46651"/>
    <cellStyle name="Normal 4 2 2 6 3 4 2 2 3" xfId="34449"/>
    <cellStyle name="Normal 4 2 2 6 3 4 2 3" xfId="17393"/>
    <cellStyle name="Normal 4 2 2 6 3 4 2 3 2" xfId="41690"/>
    <cellStyle name="Normal 4 2 2 6 3 4 2 4" xfId="29488"/>
    <cellStyle name="Normal 4 2 2 6 3 4 3" xfId="6781"/>
    <cellStyle name="Normal 4 2 2 6 3 4 3 2" xfId="10153"/>
    <cellStyle name="Normal 4 2 2 6 3 4 3 2 2" xfId="22355"/>
    <cellStyle name="Normal 4 2 2 6 3 4 3 2 2 2" xfId="46652"/>
    <cellStyle name="Normal 4 2 2 6 3 4 3 2 3" xfId="34450"/>
    <cellStyle name="Normal 4 2 2 6 3 4 3 3" xfId="18983"/>
    <cellStyle name="Normal 4 2 2 6 3 4 3 3 2" xfId="43280"/>
    <cellStyle name="Normal 4 2 2 6 3 4 3 4" xfId="31078"/>
    <cellStyle name="Normal 4 2 2 6 3 4 4" xfId="10151"/>
    <cellStyle name="Normal 4 2 2 6 3 4 4 2" xfId="22353"/>
    <cellStyle name="Normal 4 2 2 6 3 4 4 2 2" xfId="46650"/>
    <cellStyle name="Normal 4 2 2 6 3 4 4 3" xfId="34448"/>
    <cellStyle name="Normal 4 2 2 6 3 4 5" xfId="15165"/>
    <cellStyle name="Normal 4 2 2 6 3 4 5 2" xfId="39462"/>
    <cellStyle name="Normal 4 2 2 6 3 4 6" xfId="27153"/>
    <cellStyle name="Normal 4 2 2 6 3 5" xfId="10132"/>
    <cellStyle name="Normal 4 2 2 6 3 5 2" xfId="22334"/>
    <cellStyle name="Normal 4 2 2 6 3 5 2 2" xfId="46631"/>
    <cellStyle name="Normal 4 2 2 6 3 5 3" xfId="34429"/>
    <cellStyle name="Normal 4 2 2 6 3 6" xfId="13993"/>
    <cellStyle name="Normal 4 2 2 6 3 6 2" xfId="25981"/>
    <cellStyle name="Normal 4 2 2 6 3 6 2 2" xfId="50278"/>
    <cellStyle name="Normal 4 2 2 6 3 6 3" xfId="38290"/>
    <cellStyle name="Normal 4 2 2 6 3 7" xfId="51795"/>
    <cellStyle name="Normal 4 2 2 6 3 8" xfId="52097"/>
    <cellStyle name="Normal 4 2 2 6 4" xfId="890"/>
    <cellStyle name="Normal 4 2 2 6 4 2" xfId="2383"/>
    <cellStyle name="Normal 4 2 2 6 4 2 10" xfId="52903"/>
    <cellStyle name="Normal 4 2 2 6 4 2 2" xfId="3549"/>
    <cellStyle name="Normal 4 2 2 6 4 2 2 2" xfId="5890"/>
    <cellStyle name="Normal 4 2 2 6 4 2 2 2 2" xfId="10157"/>
    <cellStyle name="Normal 4 2 2 6 4 2 2 2 2 2" xfId="22359"/>
    <cellStyle name="Normal 4 2 2 6 4 2 2 2 2 2 2" xfId="46656"/>
    <cellStyle name="Normal 4 2 2 6 4 2 2 2 2 3" xfId="34454"/>
    <cellStyle name="Normal 4 2 2 6 4 2 2 2 3" xfId="18092"/>
    <cellStyle name="Normal 4 2 2 6 4 2 2 2 3 2" xfId="42389"/>
    <cellStyle name="Normal 4 2 2 6 4 2 2 2 4" xfId="30187"/>
    <cellStyle name="Normal 4 2 2 6 4 2 2 3" xfId="7587"/>
    <cellStyle name="Normal 4 2 2 6 4 2 2 3 2" xfId="10158"/>
    <cellStyle name="Normal 4 2 2 6 4 2 2 3 2 2" xfId="22360"/>
    <cellStyle name="Normal 4 2 2 6 4 2 2 3 2 2 2" xfId="46657"/>
    <cellStyle name="Normal 4 2 2 6 4 2 2 3 2 3" xfId="34455"/>
    <cellStyle name="Normal 4 2 2 6 4 2 2 3 3" xfId="19789"/>
    <cellStyle name="Normal 4 2 2 6 4 2 2 3 3 2" xfId="44086"/>
    <cellStyle name="Normal 4 2 2 6 4 2 2 3 4" xfId="31884"/>
    <cellStyle name="Normal 4 2 2 6 4 2 2 4" xfId="10156"/>
    <cellStyle name="Normal 4 2 2 6 4 2 2 4 2" xfId="22358"/>
    <cellStyle name="Normal 4 2 2 6 4 2 2 4 2 2" xfId="46655"/>
    <cellStyle name="Normal 4 2 2 6 4 2 2 4 3" xfId="34453"/>
    <cellStyle name="Normal 4 2 2 6 4 2 2 5" xfId="15864"/>
    <cellStyle name="Normal 4 2 2 6 4 2 2 5 2" xfId="40161"/>
    <cellStyle name="Normal 4 2 2 6 4 2 2 6" xfId="27852"/>
    <cellStyle name="Normal 4 2 2 6 4 2 3" xfId="4081"/>
    <cellStyle name="Normal 4 2 2 6 4 2 3 2" xfId="10159"/>
    <cellStyle name="Normal 4 2 2 6 4 2 3 2 2" xfId="22361"/>
    <cellStyle name="Normal 4 2 2 6 4 2 3 2 2 2" xfId="46658"/>
    <cellStyle name="Normal 4 2 2 6 4 2 3 2 3" xfId="34456"/>
    <cellStyle name="Normal 4 2 2 6 4 2 3 3" xfId="16392"/>
    <cellStyle name="Normal 4 2 2 6 4 2 3 3 2" xfId="40689"/>
    <cellStyle name="Normal 4 2 2 6 4 2 3 4" xfId="28380"/>
    <cellStyle name="Normal 4 2 2 6 4 2 4" xfId="4721"/>
    <cellStyle name="Normal 4 2 2 6 4 2 4 2" xfId="10160"/>
    <cellStyle name="Normal 4 2 2 6 4 2 4 2 2" xfId="22362"/>
    <cellStyle name="Normal 4 2 2 6 4 2 4 2 2 2" xfId="46659"/>
    <cellStyle name="Normal 4 2 2 6 4 2 4 2 3" xfId="34457"/>
    <cellStyle name="Normal 4 2 2 6 4 2 4 3" xfId="16923"/>
    <cellStyle name="Normal 4 2 2 6 4 2 4 3 2" xfId="41220"/>
    <cellStyle name="Normal 4 2 2 6 4 2 4 4" xfId="29018"/>
    <cellStyle name="Normal 4 2 2 6 4 2 5" xfId="6418"/>
    <cellStyle name="Normal 4 2 2 6 4 2 5 2" xfId="10161"/>
    <cellStyle name="Normal 4 2 2 6 4 2 5 2 2" xfId="22363"/>
    <cellStyle name="Normal 4 2 2 6 4 2 5 2 2 2" xfId="46660"/>
    <cellStyle name="Normal 4 2 2 6 4 2 5 2 3" xfId="34458"/>
    <cellStyle name="Normal 4 2 2 6 4 2 5 3" xfId="18620"/>
    <cellStyle name="Normal 4 2 2 6 4 2 5 3 2" xfId="42917"/>
    <cellStyle name="Normal 4 2 2 6 4 2 5 4" xfId="30715"/>
    <cellStyle name="Normal 4 2 2 6 4 2 6" xfId="10155"/>
    <cellStyle name="Normal 4 2 2 6 4 2 6 2" xfId="22357"/>
    <cellStyle name="Normal 4 2 2 6 4 2 6 2 2" xfId="46654"/>
    <cellStyle name="Normal 4 2 2 6 4 2 6 3" xfId="34452"/>
    <cellStyle name="Normal 4 2 2 6 4 2 7" xfId="14695"/>
    <cellStyle name="Normal 4 2 2 6 4 2 7 2" xfId="38992"/>
    <cellStyle name="Normal 4 2 2 6 4 2 8" xfId="26683"/>
    <cellStyle name="Normal 4 2 2 6 4 2 9" xfId="51091"/>
    <cellStyle name="Normal 4 2 2 6 4 3" xfId="2911"/>
    <cellStyle name="Normal 4 2 2 6 4 3 2" xfId="5359"/>
    <cellStyle name="Normal 4 2 2 6 4 3 2 2" xfId="10163"/>
    <cellStyle name="Normal 4 2 2 6 4 3 2 2 2" xfId="22365"/>
    <cellStyle name="Normal 4 2 2 6 4 3 2 2 2 2" xfId="46662"/>
    <cellStyle name="Normal 4 2 2 6 4 3 2 2 3" xfId="34460"/>
    <cellStyle name="Normal 4 2 2 6 4 3 2 3" xfId="17561"/>
    <cellStyle name="Normal 4 2 2 6 4 3 2 3 2" xfId="41858"/>
    <cellStyle name="Normal 4 2 2 6 4 3 2 4" xfId="29656"/>
    <cellStyle name="Normal 4 2 2 6 4 3 3" xfId="6949"/>
    <cellStyle name="Normal 4 2 2 6 4 3 3 2" xfId="10164"/>
    <cellStyle name="Normal 4 2 2 6 4 3 3 2 2" xfId="22366"/>
    <cellStyle name="Normal 4 2 2 6 4 3 3 2 2 2" xfId="46663"/>
    <cellStyle name="Normal 4 2 2 6 4 3 3 2 3" xfId="34461"/>
    <cellStyle name="Normal 4 2 2 6 4 3 3 3" xfId="19151"/>
    <cellStyle name="Normal 4 2 2 6 4 3 3 3 2" xfId="43448"/>
    <cellStyle name="Normal 4 2 2 6 4 3 3 4" xfId="31246"/>
    <cellStyle name="Normal 4 2 2 6 4 3 4" xfId="10162"/>
    <cellStyle name="Normal 4 2 2 6 4 3 4 2" xfId="22364"/>
    <cellStyle name="Normal 4 2 2 6 4 3 4 2 2" xfId="46661"/>
    <cellStyle name="Normal 4 2 2 6 4 3 4 3" xfId="34459"/>
    <cellStyle name="Normal 4 2 2 6 4 3 5" xfId="15333"/>
    <cellStyle name="Normal 4 2 2 6 4 3 5 2" xfId="39630"/>
    <cellStyle name="Normal 4 2 2 6 4 3 6" xfId="27321"/>
    <cellStyle name="Normal 4 2 2 6 4 4" xfId="10154"/>
    <cellStyle name="Normal 4 2 2 6 4 4 2" xfId="22356"/>
    <cellStyle name="Normal 4 2 2 6 4 4 2 2" xfId="46653"/>
    <cellStyle name="Normal 4 2 2 6 4 4 3" xfId="34451"/>
    <cellStyle name="Normal 4 2 2 6 4 5" xfId="14161"/>
    <cellStyle name="Normal 4 2 2 6 4 5 2" xfId="26149"/>
    <cellStyle name="Normal 4 2 2 6 4 5 2 2" xfId="50446"/>
    <cellStyle name="Normal 4 2 2 6 4 5 3" xfId="38458"/>
    <cellStyle name="Normal 4 2 2 6 4 6" xfId="51467"/>
    <cellStyle name="Normal 4 2 2 6 4 7" xfId="52265"/>
    <cellStyle name="Normal 4 2 2 6 5" xfId="1983"/>
    <cellStyle name="Normal 4 2 2 6 5 10" xfId="52639"/>
    <cellStyle name="Normal 4 2 2 6 5 11" xfId="2119"/>
    <cellStyle name="Normal 4 2 2 6 5 2" xfId="3285"/>
    <cellStyle name="Normal 4 2 2 6 5 2 2" xfId="5626"/>
    <cellStyle name="Normal 4 2 2 6 5 2 2 2" xfId="10167"/>
    <cellStyle name="Normal 4 2 2 6 5 2 2 2 2" xfId="22369"/>
    <cellStyle name="Normal 4 2 2 6 5 2 2 2 2 2" xfId="46666"/>
    <cellStyle name="Normal 4 2 2 6 5 2 2 2 3" xfId="34464"/>
    <cellStyle name="Normal 4 2 2 6 5 2 2 3" xfId="17828"/>
    <cellStyle name="Normal 4 2 2 6 5 2 2 3 2" xfId="42125"/>
    <cellStyle name="Normal 4 2 2 6 5 2 2 4" xfId="29923"/>
    <cellStyle name="Normal 4 2 2 6 5 2 3" xfId="7323"/>
    <cellStyle name="Normal 4 2 2 6 5 2 3 2" xfId="10168"/>
    <cellStyle name="Normal 4 2 2 6 5 2 3 2 2" xfId="22370"/>
    <cellStyle name="Normal 4 2 2 6 5 2 3 2 2 2" xfId="46667"/>
    <cellStyle name="Normal 4 2 2 6 5 2 3 2 3" xfId="34465"/>
    <cellStyle name="Normal 4 2 2 6 5 2 3 3" xfId="19525"/>
    <cellStyle name="Normal 4 2 2 6 5 2 3 3 2" xfId="43822"/>
    <cellStyle name="Normal 4 2 2 6 5 2 3 4" xfId="31620"/>
    <cellStyle name="Normal 4 2 2 6 5 2 4" xfId="10166"/>
    <cellStyle name="Normal 4 2 2 6 5 2 4 2" xfId="22368"/>
    <cellStyle name="Normal 4 2 2 6 5 2 4 2 2" xfId="46665"/>
    <cellStyle name="Normal 4 2 2 6 5 2 4 3" xfId="34463"/>
    <cellStyle name="Normal 4 2 2 6 5 2 5" xfId="15600"/>
    <cellStyle name="Normal 4 2 2 6 5 2 5 2" xfId="39897"/>
    <cellStyle name="Normal 4 2 2 6 5 2 6" xfId="27588"/>
    <cellStyle name="Normal 4 2 2 6 5 3" xfId="3817"/>
    <cellStyle name="Normal 4 2 2 6 5 3 2" xfId="10169"/>
    <cellStyle name="Normal 4 2 2 6 5 3 2 2" xfId="22371"/>
    <cellStyle name="Normal 4 2 2 6 5 3 2 2 2" xfId="46668"/>
    <cellStyle name="Normal 4 2 2 6 5 3 2 3" xfId="34466"/>
    <cellStyle name="Normal 4 2 2 6 5 3 3" xfId="16128"/>
    <cellStyle name="Normal 4 2 2 6 5 3 3 2" xfId="40425"/>
    <cellStyle name="Normal 4 2 2 6 5 3 4" xfId="28116"/>
    <cellStyle name="Normal 4 2 2 6 5 4" xfId="4457"/>
    <cellStyle name="Normal 4 2 2 6 5 4 2" xfId="10170"/>
    <cellStyle name="Normal 4 2 2 6 5 4 2 2" xfId="22372"/>
    <cellStyle name="Normal 4 2 2 6 5 4 2 2 2" xfId="46669"/>
    <cellStyle name="Normal 4 2 2 6 5 4 2 3" xfId="34467"/>
    <cellStyle name="Normal 4 2 2 6 5 4 3" xfId="16659"/>
    <cellStyle name="Normal 4 2 2 6 5 4 3 2" xfId="40956"/>
    <cellStyle name="Normal 4 2 2 6 5 4 4" xfId="28754"/>
    <cellStyle name="Normal 4 2 2 6 5 5" xfId="6154"/>
    <cellStyle name="Normal 4 2 2 6 5 5 2" xfId="10171"/>
    <cellStyle name="Normal 4 2 2 6 5 5 2 2" xfId="22373"/>
    <cellStyle name="Normal 4 2 2 6 5 5 2 2 2" xfId="46670"/>
    <cellStyle name="Normal 4 2 2 6 5 5 2 3" xfId="34468"/>
    <cellStyle name="Normal 4 2 2 6 5 5 3" xfId="18356"/>
    <cellStyle name="Normal 4 2 2 6 5 5 3 2" xfId="42653"/>
    <cellStyle name="Normal 4 2 2 6 5 5 4" xfId="30451"/>
    <cellStyle name="Normal 4 2 2 6 5 6" xfId="10165"/>
    <cellStyle name="Normal 4 2 2 6 5 6 2" xfId="22367"/>
    <cellStyle name="Normal 4 2 2 6 5 6 2 2" xfId="46664"/>
    <cellStyle name="Normal 4 2 2 6 5 6 3" xfId="34462"/>
    <cellStyle name="Normal 4 2 2 6 5 7" xfId="14431"/>
    <cellStyle name="Normal 4 2 2 6 5 7 2" xfId="38728"/>
    <cellStyle name="Normal 4 2 2 6 5 8" xfId="26419"/>
    <cellStyle name="Normal 4 2 2 6 5 9" xfId="50827"/>
    <cellStyle name="Normal 4 2 2 6 6" xfId="2647"/>
    <cellStyle name="Normal 4 2 2 6 6 2" xfId="5095"/>
    <cellStyle name="Normal 4 2 2 6 6 2 2" xfId="10173"/>
    <cellStyle name="Normal 4 2 2 6 6 2 2 2" xfId="22375"/>
    <cellStyle name="Normal 4 2 2 6 6 2 2 2 2" xfId="46672"/>
    <cellStyle name="Normal 4 2 2 6 6 2 2 3" xfId="34470"/>
    <cellStyle name="Normal 4 2 2 6 6 2 3" xfId="17297"/>
    <cellStyle name="Normal 4 2 2 6 6 2 3 2" xfId="41594"/>
    <cellStyle name="Normal 4 2 2 6 6 2 4" xfId="29392"/>
    <cellStyle name="Normal 4 2 2 6 6 3" xfId="6685"/>
    <cellStyle name="Normal 4 2 2 6 6 3 2" xfId="10174"/>
    <cellStyle name="Normal 4 2 2 6 6 3 2 2" xfId="22376"/>
    <cellStyle name="Normal 4 2 2 6 6 3 2 2 2" xfId="46673"/>
    <cellStyle name="Normal 4 2 2 6 6 3 2 3" xfId="34471"/>
    <cellStyle name="Normal 4 2 2 6 6 3 3" xfId="18887"/>
    <cellStyle name="Normal 4 2 2 6 6 3 3 2" xfId="43184"/>
    <cellStyle name="Normal 4 2 2 6 6 3 4" xfId="30982"/>
    <cellStyle name="Normal 4 2 2 6 6 4" xfId="10172"/>
    <cellStyle name="Normal 4 2 2 6 6 4 2" xfId="22374"/>
    <cellStyle name="Normal 4 2 2 6 6 4 2 2" xfId="46671"/>
    <cellStyle name="Normal 4 2 2 6 6 4 3" xfId="34469"/>
    <cellStyle name="Normal 4 2 2 6 6 5" xfId="15069"/>
    <cellStyle name="Normal 4 2 2 6 6 5 2" xfId="39366"/>
    <cellStyle name="Normal 4 2 2 6 6 6" xfId="27057"/>
    <cellStyle name="Normal 4 2 2 6 7" xfId="10109"/>
    <cellStyle name="Normal 4 2 2 6 7 2" xfId="22311"/>
    <cellStyle name="Normal 4 2 2 6 7 2 2" xfId="46608"/>
    <cellStyle name="Normal 4 2 2 6 7 3" xfId="34406"/>
    <cellStyle name="Normal 4 2 2 6 8" xfId="13897"/>
    <cellStyle name="Normal 4 2 2 6 8 2" xfId="25885"/>
    <cellStyle name="Normal 4 2 2 6 8 2 2" xfId="50182"/>
    <cellStyle name="Normal 4 2 2 6 8 3" xfId="38194"/>
    <cellStyle name="Normal 4 2 2 6 9" xfId="51651"/>
    <cellStyle name="Normal 4 2 2 7" xfId="765"/>
    <cellStyle name="Normal 4 2 2 7 2" xfId="1010"/>
    <cellStyle name="Normal 4 2 2 7 2 2" xfId="2503"/>
    <cellStyle name="Normal 4 2 2 7 2 2 10" xfId="53023"/>
    <cellStyle name="Normal 4 2 2 7 2 2 2" xfId="3669"/>
    <cellStyle name="Normal 4 2 2 7 2 2 2 2" xfId="6010"/>
    <cellStyle name="Normal 4 2 2 7 2 2 2 2 2" xfId="10179"/>
    <cellStyle name="Normal 4 2 2 7 2 2 2 2 2 2" xfId="22381"/>
    <cellStyle name="Normal 4 2 2 7 2 2 2 2 2 2 2" xfId="46678"/>
    <cellStyle name="Normal 4 2 2 7 2 2 2 2 2 3" xfId="34476"/>
    <cellStyle name="Normal 4 2 2 7 2 2 2 2 3" xfId="18212"/>
    <cellStyle name="Normal 4 2 2 7 2 2 2 2 3 2" xfId="42509"/>
    <cellStyle name="Normal 4 2 2 7 2 2 2 2 4" xfId="30307"/>
    <cellStyle name="Normal 4 2 2 7 2 2 2 3" xfId="7707"/>
    <cellStyle name="Normal 4 2 2 7 2 2 2 3 2" xfId="10180"/>
    <cellStyle name="Normal 4 2 2 7 2 2 2 3 2 2" xfId="22382"/>
    <cellStyle name="Normal 4 2 2 7 2 2 2 3 2 2 2" xfId="46679"/>
    <cellStyle name="Normal 4 2 2 7 2 2 2 3 2 3" xfId="34477"/>
    <cellStyle name="Normal 4 2 2 7 2 2 2 3 3" xfId="19909"/>
    <cellStyle name="Normal 4 2 2 7 2 2 2 3 3 2" xfId="44206"/>
    <cellStyle name="Normal 4 2 2 7 2 2 2 3 4" xfId="32004"/>
    <cellStyle name="Normal 4 2 2 7 2 2 2 4" xfId="10178"/>
    <cellStyle name="Normal 4 2 2 7 2 2 2 4 2" xfId="22380"/>
    <cellStyle name="Normal 4 2 2 7 2 2 2 4 2 2" xfId="46677"/>
    <cellStyle name="Normal 4 2 2 7 2 2 2 4 3" xfId="34475"/>
    <cellStyle name="Normal 4 2 2 7 2 2 2 5" xfId="15984"/>
    <cellStyle name="Normal 4 2 2 7 2 2 2 5 2" xfId="40281"/>
    <cellStyle name="Normal 4 2 2 7 2 2 2 6" xfId="27972"/>
    <cellStyle name="Normal 4 2 2 7 2 2 3" xfId="4201"/>
    <cellStyle name="Normal 4 2 2 7 2 2 3 2" xfId="10181"/>
    <cellStyle name="Normal 4 2 2 7 2 2 3 2 2" xfId="22383"/>
    <cellStyle name="Normal 4 2 2 7 2 2 3 2 2 2" xfId="46680"/>
    <cellStyle name="Normal 4 2 2 7 2 2 3 2 3" xfId="34478"/>
    <cellStyle name="Normal 4 2 2 7 2 2 3 3" xfId="16512"/>
    <cellStyle name="Normal 4 2 2 7 2 2 3 3 2" xfId="40809"/>
    <cellStyle name="Normal 4 2 2 7 2 2 3 4" xfId="28500"/>
    <cellStyle name="Normal 4 2 2 7 2 2 4" xfId="4841"/>
    <cellStyle name="Normal 4 2 2 7 2 2 4 2" xfId="10182"/>
    <cellStyle name="Normal 4 2 2 7 2 2 4 2 2" xfId="22384"/>
    <cellStyle name="Normal 4 2 2 7 2 2 4 2 2 2" xfId="46681"/>
    <cellStyle name="Normal 4 2 2 7 2 2 4 2 3" xfId="34479"/>
    <cellStyle name="Normal 4 2 2 7 2 2 4 3" xfId="17043"/>
    <cellStyle name="Normal 4 2 2 7 2 2 4 3 2" xfId="41340"/>
    <cellStyle name="Normal 4 2 2 7 2 2 4 4" xfId="29138"/>
    <cellStyle name="Normal 4 2 2 7 2 2 5" xfId="6538"/>
    <cellStyle name="Normal 4 2 2 7 2 2 5 2" xfId="10183"/>
    <cellStyle name="Normal 4 2 2 7 2 2 5 2 2" xfId="22385"/>
    <cellStyle name="Normal 4 2 2 7 2 2 5 2 2 2" xfId="46682"/>
    <cellStyle name="Normal 4 2 2 7 2 2 5 2 3" xfId="34480"/>
    <cellStyle name="Normal 4 2 2 7 2 2 5 3" xfId="18740"/>
    <cellStyle name="Normal 4 2 2 7 2 2 5 3 2" xfId="43037"/>
    <cellStyle name="Normal 4 2 2 7 2 2 5 4" xfId="30835"/>
    <cellStyle name="Normal 4 2 2 7 2 2 6" xfId="10177"/>
    <cellStyle name="Normal 4 2 2 7 2 2 6 2" xfId="22379"/>
    <cellStyle name="Normal 4 2 2 7 2 2 6 2 2" xfId="46676"/>
    <cellStyle name="Normal 4 2 2 7 2 2 6 3" xfId="34474"/>
    <cellStyle name="Normal 4 2 2 7 2 2 7" xfId="14815"/>
    <cellStyle name="Normal 4 2 2 7 2 2 7 2" xfId="39112"/>
    <cellStyle name="Normal 4 2 2 7 2 2 8" xfId="26803"/>
    <cellStyle name="Normal 4 2 2 7 2 2 9" xfId="51211"/>
    <cellStyle name="Normal 4 2 2 7 2 3" xfId="3031"/>
    <cellStyle name="Normal 4 2 2 7 2 3 2" xfId="5479"/>
    <cellStyle name="Normal 4 2 2 7 2 3 2 2" xfId="10185"/>
    <cellStyle name="Normal 4 2 2 7 2 3 2 2 2" xfId="22387"/>
    <cellStyle name="Normal 4 2 2 7 2 3 2 2 2 2" xfId="46684"/>
    <cellStyle name="Normal 4 2 2 7 2 3 2 2 3" xfId="34482"/>
    <cellStyle name="Normal 4 2 2 7 2 3 2 3" xfId="17681"/>
    <cellStyle name="Normal 4 2 2 7 2 3 2 3 2" xfId="41978"/>
    <cellStyle name="Normal 4 2 2 7 2 3 2 4" xfId="29776"/>
    <cellStyle name="Normal 4 2 2 7 2 3 3" xfId="7069"/>
    <cellStyle name="Normal 4 2 2 7 2 3 3 2" xfId="10186"/>
    <cellStyle name="Normal 4 2 2 7 2 3 3 2 2" xfId="22388"/>
    <cellStyle name="Normal 4 2 2 7 2 3 3 2 2 2" xfId="46685"/>
    <cellStyle name="Normal 4 2 2 7 2 3 3 2 3" xfId="34483"/>
    <cellStyle name="Normal 4 2 2 7 2 3 3 3" xfId="19271"/>
    <cellStyle name="Normal 4 2 2 7 2 3 3 3 2" xfId="43568"/>
    <cellStyle name="Normal 4 2 2 7 2 3 3 4" xfId="31366"/>
    <cellStyle name="Normal 4 2 2 7 2 3 4" xfId="10184"/>
    <cellStyle name="Normal 4 2 2 7 2 3 4 2" xfId="22386"/>
    <cellStyle name="Normal 4 2 2 7 2 3 4 2 2" xfId="46683"/>
    <cellStyle name="Normal 4 2 2 7 2 3 4 3" xfId="34481"/>
    <cellStyle name="Normal 4 2 2 7 2 3 5" xfId="15453"/>
    <cellStyle name="Normal 4 2 2 7 2 3 5 2" xfId="39750"/>
    <cellStyle name="Normal 4 2 2 7 2 3 6" xfId="27441"/>
    <cellStyle name="Normal 4 2 2 7 2 4" xfId="10176"/>
    <cellStyle name="Normal 4 2 2 7 2 4 2" xfId="22378"/>
    <cellStyle name="Normal 4 2 2 7 2 4 2 2" xfId="46675"/>
    <cellStyle name="Normal 4 2 2 7 2 4 3" xfId="34473"/>
    <cellStyle name="Normal 4 2 2 7 2 5" xfId="14281"/>
    <cellStyle name="Normal 4 2 2 7 2 5 2" xfId="26269"/>
    <cellStyle name="Normal 4 2 2 7 2 5 2 2" xfId="50566"/>
    <cellStyle name="Normal 4 2 2 7 2 5 3" xfId="38578"/>
    <cellStyle name="Normal 4 2 2 7 2 6" xfId="51735"/>
    <cellStyle name="Normal 4 2 2 7 2 7" xfId="52385"/>
    <cellStyle name="Normal 4 2 2 7 3" xfId="2263"/>
    <cellStyle name="Normal 4 2 2 7 3 10" xfId="52783"/>
    <cellStyle name="Normal 4 2 2 7 3 2" xfId="3429"/>
    <cellStyle name="Normal 4 2 2 7 3 2 2" xfId="5770"/>
    <cellStyle name="Normal 4 2 2 7 3 2 2 2" xfId="10189"/>
    <cellStyle name="Normal 4 2 2 7 3 2 2 2 2" xfId="22391"/>
    <cellStyle name="Normal 4 2 2 7 3 2 2 2 2 2" xfId="46688"/>
    <cellStyle name="Normal 4 2 2 7 3 2 2 2 3" xfId="34486"/>
    <cellStyle name="Normal 4 2 2 7 3 2 2 3" xfId="17972"/>
    <cellStyle name="Normal 4 2 2 7 3 2 2 3 2" xfId="42269"/>
    <cellStyle name="Normal 4 2 2 7 3 2 2 4" xfId="30067"/>
    <cellStyle name="Normal 4 2 2 7 3 2 3" xfId="7467"/>
    <cellStyle name="Normal 4 2 2 7 3 2 3 2" xfId="10190"/>
    <cellStyle name="Normal 4 2 2 7 3 2 3 2 2" xfId="22392"/>
    <cellStyle name="Normal 4 2 2 7 3 2 3 2 2 2" xfId="46689"/>
    <cellStyle name="Normal 4 2 2 7 3 2 3 2 3" xfId="34487"/>
    <cellStyle name="Normal 4 2 2 7 3 2 3 3" xfId="19669"/>
    <cellStyle name="Normal 4 2 2 7 3 2 3 3 2" xfId="43966"/>
    <cellStyle name="Normal 4 2 2 7 3 2 3 4" xfId="31764"/>
    <cellStyle name="Normal 4 2 2 7 3 2 4" xfId="10188"/>
    <cellStyle name="Normal 4 2 2 7 3 2 4 2" xfId="22390"/>
    <cellStyle name="Normal 4 2 2 7 3 2 4 2 2" xfId="46687"/>
    <cellStyle name="Normal 4 2 2 7 3 2 4 3" xfId="34485"/>
    <cellStyle name="Normal 4 2 2 7 3 2 5" xfId="15744"/>
    <cellStyle name="Normal 4 2 2 7 3 2 5 2" xfId="40041"/>
    <cellStyle name="Normal 4 2 2 7 3 2 6" xfId="27732"/>
    <cellStyle name="Normal 4 2 2 7 3 3" xfId="3961"/>
    <cellStyle name="Normal 4 2 2 7 3 3 2" xfId="10191"/>
    <cellStyle name="Normal 4 2 2 7 3 3 2 2" xfId="22393"/>
    <cellStyle name="Normal 4 2 2 7 3 3 2 2 2" xfId="46690"/>
    <cellStyle name="Normal 4 2 2 7 3 3 2 3" xfId="34488"/>
    <cellStyle name="Normal 4 2 2 7 3 3 3" xfId="16272"/>
    <cellStyle name="Normal 4 2 2 7 3 3 3 2" xfId="40569"/>
    <cellStyle name="Normal 4 2 2 7 3 3 4" xfId="28260"/>
    <cellStyle name="Normal 4 2 2 7 3 4" xfId="4601"/>
    <cellStyle name="Normal 4 2 2 7 3 4 2" xfId="10192"/>
    <cellStyle name="Normal 4 2 2 7 3 4 2 2" xfId="22394"/>
    <cellStyle name="Normal 4 2 2 7 3 4 2 2 2" xfId="46691"/>
    <cellStyle name="Normal 4 2 2 7 3 4 2 3" xfId="34489"/>
    <cellStyle name="Normal 4 2 2 7 3 4 3" xfId="16803"/>
    <cellStyle name="Normal 4 2 2 7 3 4 3 2" xfId="41100"/>
    <cellStyle name="Normal 4 2 2 7 3 4 4" xfId="28898"/>
    <cellStyle name="Normal 4 2 2 7 3 5" xfId="6298"/>
    <cellStyle name="Normal 4 2 2 7 3 5 2" xfId="10193"/>
    <cellStyle name="Normal 4 2 2 7 3 5 2 2" xfId="22395"/>
    <cellStyle name="Normal 4 2 2 7 3 5 2 2 2" xfId="46692"/>
    <cellStyle name="Normal 4 2 2 7 3 5 2 3" xfId="34490"/>
    <cellStyle name="Normal 4 2 2 7 3 5 3" xfId="18500"/>
    <cellStyle name="Normal 4 2 2 7 3 5 3 2" xfId="42797"/>
    <cellStyle name="Normal 4 2 2 7 3 5 4" xfId="30595"/>
    <cellStyle name="Normal 4 2 2 7 3 6" xfId="10187"/>
    <cellStyle name="Normal 4 2 2 7 3 6 2" xfId="22389"/>
    <cellStyle name="Normal 4 2 2 7 3 6 2 2" xfId="46686"/>
    <cellStyle name="Normal 4 2 2 7 3 6 3" xfId="34484"/>
    <cellStyle name="Normal 4 2 2 7 3 7" xfId="14575"/>
    <cellStyle name="Normal 4 2 2 7 3 7 2" xfId="38872"/>
    <cellStyle name="Normal 4 2 2 7 3 8" xfId="26563"/>
    <cellStyle name="Normal 4 2 2 7 3 9" xfId="50971"/>
    <cellStyle name="Normal 4 2 2 7 4" xfId="2791"/>
    <cellStyle name="Normal 4 2 2 7 4 2" xfId="5239"/>
    <cellStyle name="Normal 4 2 2 7 4 2 2" xfId="10195"/>
    <cellStyle name="Normal 4 2 2 7 4 2 2 2" xfId="22397"/>
    <cellStyle name="Normal 4 2 2 7 4 2 2 2 2" xfId="46694"/>
    <cellStyle name="Normal 4 2 2 7 4 2 2 3" xfId="34492"/>
    <cellStyle name="Normal 4 2 2 7 4 2 3" xfId="17441"/>
    <cellStyle name="Normal 4 2 2 7 4 2 3 2" xfId="41738"/>
    <cellStyle name="Normal 4 2 2 7 4 2 4" xfId="29536"/>
    <cellStyle name="Normal 4 2 2 7 4 3" xfId="6829"/>
    <cellStyle name="Normal 4 2 2 7 4 3 2" xfId="10196"/>
    <cellStyle name="Normal 4 2 2 7 4 3 2 2" xfId="22398"/>
    <cellStyle name="Normal 4 2 2 7 4 3 2 2 2" xfId="46695"/>
    <cellStyle name="Normal 4 2 2 7 4 3 2 3" xfId="34493"/>
    <cellStyle name="Normal 4 2 2 7 4 3 3" xfId="19031"/>
    <cellStyle name="Normal 4 2 2 7 4 3 3 2" xfId="43328"/>
    <cellStyle name="Normal 4 2 2 7 4 3 4" xfId="31126"/>
    <cellStyle name="Normal 4 2 2 7 4 4" xfId="10194"/>
    <cellStyle name="Normal 4 2 2 7 4 4 2" xfId="22396"/>
    <cellStyle name="Normal 4 2 2 7 4 4 2 2" xfId="46693"/>
    <cellStyle name="Normal 4 2 2 7 4 4 3" xfId="34491"/>
    <cellStyle name="Normal 4 2 2 7 4 5" xfId="15213"/>
    <cellStyle name="Normal 4 2 2 7 4 5 2" xfId="39510"/>
    <cellStyle name="Normal 4 2 2 7 4 6" xfId="27201"/>
    <cellStyle name="Normal 4 2 2 7 5" xfId="10175"/>
    <cellStyle name="Normal 4 2 2 7 5 2" xfId="22377"/>
    <cellStyle name="Normal 4 2 2 7 5 2 2" xfId="46674"/>
    <cellStyle name="Normal 4 2 2 7 5 3" xfId="34472"/>
    <cellStyle name="Normal 4 2 2 7 6" xfId="14041"/>
    <cellStyle name="Normal 4 2 2 7 6 2" xfId="26029"/>
    <cellStyle name="Normal 4 2 2 7 6 2 2" xfId="50326"/>
    <cellStyle name="Normal 4 2 2 7 6 3" xfId="38338"/>
    <cellStyle name="Normal 4 2 2 7 7" xfId="51856"/>
    <cellStyle name="Normal 4 2 2 7 8" xfId="52145"/>
    <cellStyle name="Normal 4 2 2 8" xfId="660"/>
    <cellStyle name="Normal 4 2 2 8 2" xfId="2161"/>
    <cellStyle name="Normal 4 2 2 8 2 10" xfId="52681"/>
    <cellStyle name="Normal 4 2 2 8 2 2" xfId="3327"/>
    <cellStyle name="Normal 4 2 2 8 2 2 2" xfId="5668"/>
    <cellStyle name="Normal 4 2 2 8 2 2 2 2" xfId="10200"/>
    <cellStyle name="Normal 4 2 2 8 2 2 2 2 2" xfId="22402"/>
    <cellStyle name="Normal 4 2 2 8 2 2 2 2 2 2" xfId="46699"/>
    <cellStyle name="Normal 4 2 2 8 2 2 2 2 3" xfId="34497"/>
    <cellStyle name="Normal 4 2 2 8 2 2 2 3" xfId="17870"/>
    <cellStyle name="Normal 4 2 2 8 2 2 2 3 2" xfId="42167"/>
    <cellStyle name="Normal 4 2 2 8 2 2 2 4" xfId="29965"/>
    <cellStyle name="Normal 4 2 2 8 2 2 3" xfId="7365"/>
    <cellStyle name="Normal 4 2 2 8 2 2 3 2" xfId="10201"/>
    <cellStyle name="Normal 4 2 2 8 2 2 3 2 2" xfId="22403"/>
    <cellStyle name="Normal 4 2 2 8 2 2 3 2 2 2" xfId="46700"/>
    <cellStyle name="Normal 4 2 2 8 2 2 3 2 3" xfId="34498"/>
    <cellStyle name="Normal 4 2 2 8 2 2 3 3" xfId="19567"/>
    <cellStyle name="Normal 4 2 2 8 2 2 3 3 2" xfId="43864"/>
    <cellStyle name="Normal 4 2 2 8 2 2 3 4" xfId="31662"/>
    <cellStyle name="Normal 4 2 2 8 2 2 4" xfId="10199"/>
    <cellStyle name="Normal 4 2 2 8 2 2 4 2" xfId="22401"/>
    <cellStyle name="Normal 4 2 2 8 2 2 4 2 2" xfId="46698"/>
    <cellStyle name="Normal 4 2 2 8 2 2 4 3" xfId="34496"/>
    <cellStyle name="Normal 4 2 2 8 2 2 5" xfId="15642"/>
    <cellStyle name="Normal 4 2 2 8 2 2 5 2" xfId="39939"/>
    <cellStyle name="Normal 4 2 2 8 2 2 6" xfId="27630"/>
    <cellStyle name="Normal 4 2 2 8 2 3" xfId="3859"/>
    <cellStyle name="Normal 4 2 2 8 2 3 2" xfId="10202"/>
    <cellStyle name="Normal 4 2 2 8 2 3 2 2" xfId="22404"/>
    <cellStyle name="Normal 4 2 2 8 2 3 2 2 2" xfId="46701"/>
    <cellStyle name="Normal 4 2 2 8 2 3 2 3" xfId="34499"/>
    <cellStyle name="Normal 4 2 2 8 2 3 3" xfId="16170"/>
    <cellStyle name="Normal 4 2 2 8 2 3 3 2" xfId="40467"/>
    <cellStyle name="Normal 4 2 2 8 2 3 4" xfId="28158"/>
    <cellStyle name="Normal 4 2 2 8 2 4" xfId="4499"/>
    <cellStyle name="Normal 4 2 2 8 2 4 2" xfId="10203"/>
    <cellStyle name="Normal 4 2 2 8 2 4 2 2" xfId="22405"/>
    <cellStyle name="Normal 4 2 2 8 2 4 2 2 2" xfId="46702"/>
    <cellStyle name="Normal 4 2 2 8 2 4 2 3" xfId="34500"/>
    <cellStyle name="Normal 4 2 2 8 2 4 3" xfId="16701"/>
    <cellStyle name="Normal 4 2 2 8 2 4 3 2" xfId="40998"/>
    <cellStyle name="Normal 4 2 2 8 2 4 4" xfId="28796"/>
    <cellStyle name="Normal 4 2 2 8 2 5" xfId="6196"/>
    <cellStyle name="Normal 4 2 2 8 2 5 2" xfId="10204"/>
    <cellStyle name="Normal 4 2 2 8 2 5 2 2" xfId="22406"/>
    <cellStyle name="Normal 4 2 2 8 2 5 2 2 2" xfId="46703"/>
    <cellStyle name="Normal 4 2 2 8 2 5 2 3" xfId="34501"/>
    <cellStyle name="Normal 4 2 2 8 2 5 3" xfId="18398"/>
    <cellStyle name="Normal 4 2 2 8 2 5 3 2" xfId="42695"/>
    <cellStyle name="Normal 4 2 2 8 2 5 4" xfId="30493"/>
    <cellStyle name="Normal 4 2 2 8 2 6" xfId="10198"/>
    <cellStyle name="Normal 4 2 2 8 2 6 2" xfId="22400"/>
    <cellStyle name="Normal 4 2 2 8 2 6 2 2" xfId="46697"/>
    <cellStyle name="Normal 4 2 2 8 2 6 3" xfId="34495"/>
    <cellStyle name="Normal 4 2 2 8 2 7" xfId="14473"/>
    <cellStyle name="Normal 4 2 2 8 2 7 2" xfId="38770"/>
    <cellStyle name="Normal 4 2 2 8 2 8" xfId="26461"/>
    <cellStyle name="Normal 4 2 2 8 2 9" xfId="50869"/>
    <cellStyle name="Normal 4 2 2 8 3" xfId="2689"/>
    <cellStyle name="Normal 4 2 2 8 3 2" xfId="5137"/>
    <cellStyle name="Normal 4 2 2 8 3 2 2" xfId="10206"/>
    <cellStyle name="Normal 4 2 2 8 3 2 2 2" xfId="22408"/>
    <cellStyle name="Normal 4 2 2 8 3 2 2 2 2" xfId="46705"/>
    <cellStyle name="Normal 4 2 2 8 3 2 2 3" xfId="34503"/>
    <cellStyle name="Normal 4 2 2 8 3 2 3" xfId="17339"/>
    <cellStyle name="Normal 4 2 2 8 3 2 3 2" xfId="41636"/>
    <cellStyle name="Normal 4 2 2 8 3 2 4" xfId="29434"/>
    <cellStyle name="Normal 4 2 2 8 3 3" xfId="6727"/>
    <cellStyle name="Normal 4 2 2 8 3 3 2" xfId="10207"/>
    <cellStyle name="Normal 4 2 2 8 3 3 2 2" xfId="22409"/>
    <cellStyle name="Normal 4 2 2 8 3 3 2 2 2" xfId="46706"/>
    <cellStyle name="Normal 4 2 2 8 3 3 2 3" xfId="34504"/>
    <cellStyle name="Normal 4 2 2 8 3 3 3" xfId="18929"/>
    <cellStyle name="Normal 4 2 2 8 3 3 3 2" xfId="43226"/>
    <cellStyle name="Normal 4 2 2 8 3 3 4" xfId="31024"/>
    <cellStyle name="Normal 4 2 2 8 3 4" xfId="10205"/>
    <cellStyle name="Normal 4 2 2 8 3 4 2" xfId="22407"/>
    <cellStyle name="Normal 4 2 2 8 3 4 2 2" xfId="46704"/>
    <cellStyle name="Normal 4 2 2 8 3 4 3" xfId="34502"/>
    <cellStyle name="Normal 4 2 2 8 3 5" xfId="15111"/>
    <cellStyle name="Normal 4 2 2 8 3 5 2" xfId="39408"/>
    <cellStyle name="Normal 4 2 2 8 3 6" xfId="27099"/>
    <cellStyle name="Normal 4 2 2 8 4" xfId="10197"/>
    <cellStyle name="Normal 4 2 2 8 4 2" xfId="22399"/>
    <cellStyle name="Normal 4 2 2 8 4 2 2" xfId="46696"/>
    <cellStyle name="Normal 4 2 2 8 4 3" xfId="34494"/>
    <cellStyle name="Normal 4 2 2 8 5" xfId="13939"/>
    <cellStyle name="Normal 4 2 2 8 5 2" xfId="25927"/>
    <cellStyle name="Normal 4 2 2 8 5 2 2" xfId="50224"/>
    <cellStyle name="Normal 4 2 2 8 5 3" xfId="38236"/>
    <cellStyle name="Normal 4 2 2 8 6" xfId="51874"/>
    <cellStyle name="Normal 4 2 2 8 7" xfId="52043"/>
    <cellStyle name="Normal 4 2 2 9" xfId="1886"/>
    <cellStyle name="Normal 4 2 2 9 10" xfId="52591"/>
    <cellStyle name="Normal 4 2 2 9 11" xfId="2071"/>
    <cellStyle name="Normal 4 2 2 9 2" xfId="3237"/>
    <cellStyle name="Normal 4 2 2 9 2 2" xfId="5578"/>
    <cellStyle name="Normal 4 2 2 9 2 2 2" xfId="10210"/>
    <cellStyle name="Normal 4 2 2 9 2 2 2 2" xfId="22412"/>
    <cellStyle name="Normal 4 2 2 9 2 2 2 2 2" xfId="46709"/>
    <cellStyle name="Normal 4 2 2 9 2 2 2 3" xfId="34507"/>
    <cellStyle name="Normal 4 2 2 9 2 2 3" xfId="17780"/>
    <cellStyle name="Normal 4 2 2 9 2 2 3 2" xfId="42077"/>
    <cellStyle name="Normal 4 2 2 9 2 2 4" xfId="29875"/>
    <cellStyle name="Normal 4 2 2 9 2 3" xfId="7275"/>
    <cellStyle name="Normal 4 2 2 9 2 3 2" xfId="10211"/>
    <cellStyle name="Normal 4 2 2 9 2 3 2 2" xfId="22413"/>
    <cellStyle name="Normal 4 2 2 9 2 3 2 2 2" xfId="46710"/>
    <cellStyle name="Normal 4 2 2 9 2 3 2 3" xfId="34508"/>
    <cellStyle name="Normal 4 2 2 9 2 3 3" xfId="19477"/>
    <cellStyle name="Normal 4 2 2 9 2 3 3 2" xfId="43774"/>
    <cellStyle name="Normal 4 2 2 9 2 3 4" xfId="31572"/>
    <cellStyle name="Normal 4 2 2 9 2 4" xfId="10209"/>
    <cellStyle name="Normal 4 2 2 9 2 4 2" xfId="22411"/>
    <cellStyle name="Normal 4 2 2 9 2 4 2 2" xfId="46708"/>
    <cellStyle name="Normal 4 2 2 9 2 4 3" xfId="34506"/>
    <cellStyle name="Normal 4 2 2 9 2 5" xfId="15552"/>
    <cellStyle name="Normal 4 2 2 9 2 5 2" xfId="39849"/>
    <cellStyle name="Normal 4 2 2 9 2 6" xfId="27540"/>
    <cellStyle name="Normal 4 2 2 9 3" xfId="3769"/>
    <cellStyle name="Normal 4 2 2 9 3 2" xfId="10212"/>
    <cellStyle name="Normal 4 2 2 9 3 2 2" xfId="22414"/>
    <cellStyle name="Normal 4 2 2 9 3 2 2 2" xfId="46711"/>
    <cellStyle name="Normal 4 2 2 9 3 2 3" xfId="34509"/>
    <cellStyle name="Normal 4 2 2 9 3 3" xfId="16080"/>
    <cellStyle name="Normal 4 2 2 9 3 3 2" xfId="40377"/>
    <cellStyle name="Normal 4 2 2 9 3 4" xfId="28068"/>
    <cellStyle name="Normal 4 2 2 9 4" xfId="4409"/>
    <cellStyle name="Normal 4 2 2 9 4 2" xfId="10213"/>
    <cellStyle name="Normal 4 2 2 9 4 2 2" xfId="22415"/>
    <cellStyle name="Normal 4 2 2 9 4 2 2 2" xfId="46712"/>
    <cellStyle name="Normal 4 2 2 9 4 2 3" xfId="34510"/>
    <cellStyle name="Normal 4 2 2 9 4 3" xfId="16611"/>
    <cellStyle name="Normal 4 2 2 9 4 3 2" xfId="40908"/>
    <cellStyle name="Normal 4 2 2 9 4 4" xfId="28706"/>
    <cellStyle name="Normal 4 2 2 9 5" xfId="6106"/>
    <cellStyle name="Normal 4 2 2 9 5 2" xfId="10214"/>
    <cellStyle name="Normal 4 2 2 9 5 2 2" xfId="22416"/>
    <cellStyle name="Normal 4 2 2 9 5 2 2 2" xfId="46713"/>
    <cellStyle name="Normal 4 2 2 9 5 2 3" xfId="34511"/>
    <cellStyle name="Normal 4 2 2 9 5 3" xfId="18308"/>
    <cellStyle name="Normal 4 2 2 9 5 3 2" xfId="42605"/>
    <cellStyle name="Normal 4 2 2 9 5 4" xfId="30403"/>
    <cellStyle name="Normal 4 2 2 9 6" xfId="10208"/>
    <cellStyle name="Normal 4 2 2 9 6 2" xfId="22410"/>
    <cellStyle name="Normal 4 2 2 9 6 2 2" xfId="46707"/>
    <cellStyle name="Normal 4 2 2 9 6 3" xfId="34505"/>
    <cellStyle name="Normal 4 2 2 9 7" xfId="14383"/>
    <cellStyle name="Normal 4 2 2 9 7 2" xfId="38680"/>
    <cellStyle name="Normal 4 2 2 9 8" xfId="26371"/>
    <cellStyle name="Normal 4 2 2 9 9" xfId="50779"/>
    <cellStyle name="Normal 4 2 3" xfId="279"/>
    <cellStyle name="Normal 4 2 3 2" xfId="1997"/>
    <cellStyle name="Normal 4 2 3 2 2" xfId="2019"/>
    <cellStyle name="Normal 4 2 3 2 3" xfId="1971"/>
    <cellStyle name="Normal 4 2 3 3" xfId="1798"/>
    <cellStyle name="Normal 4 2 3 3 2" xfId="1982"/>
    <cellStyle name="Normal 4 2 3 4" xfId="1985"/>
    <cellStyle name="Normal 4 2 3 4 2" xfId="1905"/>
    <cellStyle name="Normal 4 2 3 5" xfId="1936"/>
    <cellStyle name="Normal 4 2 3 6" xfId="1779"/>
    <cellStyle name="Normal 4 2 3 7" xfId="1970"/>
    <cellStyle name="Normal 4 2 4" xfId="366"/>
    <cellStyle name="Normal 4 2 4 2" xfId="1987"/>
    <cellStyle name="Normal 4 2 4 3" xfId="1965"/>
    <cellStyle name="Normal 4 2 4 4" xfId="2008"/>
    <cellStyle name="Normal 4 2 5" xfId="276"/>
    <cellStyle name="Normal 4 2 5 2" xfId="1998"/>
    <cellStyle name="Normal 4 2 5 3" xfId="1796"/>
    <cellStyle name="Normal 4 2 6" xfId="582"/>
    <cellStyle name="Normal 4 2 6 10" xfId="51675"/>
    <cellStyle name="Normal 4 2 6 11" xfId="51965"/>
    <cellStyle name="Normal 4 2 6 2" xfId="630"/>
    <cellStyle name="Normal 4 2 6 2 10" xfId="52013"/>
    <cellStyle name="Normal 4 2 6 2 2" xfId="825"/>
    <cellStyle name="Normal 4 2 6 2 2 2" xfId="1070"/>
    <cellStyle name="Normal 4 2 6 2 2 2 2" xfId="2563"/>
    <cellStyle name="Normal 4 2 6 2 2 2 2 10" xfId="53083"/>
    <cellStyle name="Normal 4 2 6 2 2 2 2 2" xfId="3729"/>
    <cellStyle name="Normal 4 2 6 2 2 2 2 2 2" xfId="6070"/>
    <cellStyle name="Normal 4 2 6 2 2 2 2 2 2 2" xfId="10221"/>
    <cellStyle name="Normal 4 2 6 2 2 2 2 2 2 2 2" xfId="22423"/>
    <cellStyle name="Normal 4 2 6 2 2 2 2 2 2 2 2 2" xfId="46720"/>
    <cellStyle name="Normal 4 2 6 2 2 2 2 2 2 2 3" xfId="34518"/>
    <cellStyle name="Normal 4 2 6 2 2 2 2 2 2 3" xfId="18272"/>
    <cellStyle name="Normal 4 2 6 2 2 2 2 2 2 3 2" xfId="42569"/>
    <cellStyle name="Normal 4 2 6 2 2 2 2 2 2 4" xfId="30367"/>
    <cellStyle name="Normal 4 2 6 2 2 2 2 2 3" xfId="7767"/>
    <cellStyle name="Normal 4 2 6 2 2 2 2 2 3 2" xfId="10222"/>
    <cellStyle name="Normal 4 2 6 2 2 2 2 2 3 2 2" xfId="22424"/>
    <cellStyle name="Normal 4 2 6 2 2 2 2 2 3 2 2 2" xfId="46721"/>
    <cellStyle name="Normal 4 2 6 2 2 2 2 2 3 2 3" xfId="34519"/>
    <cellStyle name="Normal 4 2 6 2 2 2 2 2 3 3" xfId="19969"/>
    <cellStyle name="Normal 4 2 6 2 2 2 2 2 3 3 2" xfId="44266"/>
    <cellStyle name="Normal 4 2 6 2 2 2 2 2 3 4" xfId="32064"/>
    <cellStyle name="Normal 4 2 6 2 2 2 2 2 4" xfId="10220"/>
    <cellStyle name="Normal 4 2 6 2 2 2 2 2 4 2" xfId="22422"/>
    <cellStyle name="Normal 4 2 6 2 2 2 2 2 4 2 2" xfId="46719"/>
    <cellStyle name="Normal 4 2 6 2 2 2 2 2 4 3" xfId="34517"/>
    <cellStyle name="Normal 4 2 6 2 2 2 2 2 5" xfId="16044"/>
    <cellStyle name="Normal 4 2 6 2 2 2 2 2 5 2" xfId="40341"/>
    <cellStyle name="Normal 4 2 6 2 2 2 2 2 6" xfId="28032"/>
    <cellStyle name="Normal 4 2 6 2 2 2 2 3" xfId="4261"/>
    <cellStyle name="Normal 4 2 6 2 2 2 2 3 2" xfId="10223"/>
    <cellStyle name="Normal 4 2 6 2 2 2 2 3 2 2" xfId="22425"/>
    <cellStyle name="Normal 4 2 6 2 2 2 2 3 2 2 2" xfId="46722"/>
    <cellStyle name="Normal 4 2 6 2 2 2 2 3 2 3" xfId="34520"/>
    <cellStyle name="Normal 4 2 6 2 2 2 2 3 3" xfId="16572"/>
    <cellStyle name="Normal 4 2 6 2 2 2 2 3 3 2" xfId="40869"/>
    <cellStyle name="Normal 4 2 6 2 2 2 2 3 4" xfId="28560"/>
    <cellStyle name="Normal 4 2 6 2 2 2 2 4" xfId="4901"/>
    <cellStyle name="Normal 4 2 6 2 2 2 2 4 2" xfId="10224"/>
    <cellStyle name="Normal 4 2 6 2 2 2 2 4 2 2" xfId="22426"/>
    <cellStyle name="Normal 4 2 6 2 2 2 2 4 2 2 2" xfId="46723"/>
    <cellStyle name="Normal 4 2 6 2 2 2 2 4 2 3" xfId="34521"/>
    <cellStyle name="Normal 4 2 6 2 2 2 2 4 3" xfId="17103"/>
    <cellStyle name="Normal 4 2 6 2 2 2 2 4 3 2" xfId="41400"/>
    <cellStyle name="Normal 4 2 6 2 2 2 2 4 4" xfId="29198"/>
    <cellStyle name="Normal 4 2 6 2 2 2 2 5" xfId="6598"/>
    <cellStyle name="Normal 4 2 6 2 2 2 2 5 2" xfId="10225"/>
    <cellStyle name="Normal 4 2 6 2 2 2 2 5 2 2" xfId="22427"/>
    <cellStyle name="Normal 4 2 6 2 2 2 2 5 2 2 2" xfId="46724"/>
    <cellStyle name="Normal 4 2 6 2 2 2 2 5 2 3" xfId="34522"/>
    <cellStyle name="Normal 4 2 6 2 2 2 2 5 3" xfId="18800"/>
    <cellStyle name="Normal 4 2 6 2 2 2 2 5 3 2" xfId="43097"/>
    <cellStyle name="Normal 4 2 6 2 2 2 2 5 4" xfId="30895"/>
    <cellStyle name="Normal 4 2 6 2 2 2 2 6" xfId="10219"/>
    <cellStyle name="Normal 4 2 6 2 2 2 2 6 2" xfId="22421"/>
    <cellStyle name="Normal 4 2 6 2 2 2 2 6 2 2" xfId="46718"/>
    <cellStyle name="Normal 4 2 6 2 2 2 2 6 3" xfId="34516"/>
    <cellStyle name="Normal 4 2 6 2 2 2 2 7" xfId="14875"/>
    <cellStyle name="Normal 4 2 6 2 2 2 2 7 2" xfId="39172"/>
    <cellStyle name="Normal 4 2 6 2 2 2 2 8" xfId="26863"/>
    <cellStyle name="Normal 4 2 6 2 2 2 2 9" xfId="51271"/>
    <cellStyle name="Normal 4 2 6 2 2 2 3" xfId="3091"/>
    <cellStyle name="Normal 4 2 6 2 2 2 3 2" xfId="5539"/>
    <cellStyle name="Normal 4 2 6 2 2 2 3 2 2" xfId="10227"/>
    <cellStyle name="Normal 4 2 6 2 2 2 3 2 2 2" xfId="22429"/>
    <cellStyle name="Normal 4 2 6 2 2 2 3 2 2 2 2" xfId="46726"/>
    <cellStyle name="Normal 4 2 6 2 2 2 3 2 2 3" xfId="34524"/>
    <cellStyle name="Normal 4 2 6 2 2 2 3 2 3" xfId="17741"/>
    <cellStyle name="Normal 4 2 6 2 2 2 3 2 3 2" xfId="42038"/>
    <cellStyle name="Normal 4 2 6 2 2 2 3 2 4" xfId="29836"/>
    <cellStyle name="Normal 4 2 6 2 2 2 3 3" xfId="7129"/>
    <cellStyle name="Normal 4 2 6 2 2 2 3 3 2" xfId="10228"/>
    <cellStyle name="Normal 4 2 6 2 2 2 3 3 2 2" xfId="22430"/>
    <cellStyle name="Normal 4 2 6 2 2 2 3 3 2 2 2" xfId="46727"/>
    <cellStyle name="Normal 4 2 6 2 2 2 3 3 2 3" xfId="34525"/>
    <cellStyle name="Normal 4 2 6 2 2 2 3 3 3" xfId="19331"/>
    <cellStyle name="Normal 4 2 6 2 2 2 3 3 3 2" xfId="43628"/>
    <cellStyle name="Normal 4 2 6 2 2 2 3 3 4" xfId="31426"/>
    <cellStyle name="Normal 4 2 6 2 2 2 3 4" xfId="10226"/>
    <cellStyle name="Normal 4 2 6 2 2 2 3 4 2" xfId="22428"/>
    <cellStyle name="Normal 4 2 6 2 2 2 3 4 2 2" xfId="46725"/>
    <cellStyle name="Normal 4 2 6 2 2 2 3 4 3" xfId="34523"/>
    <cellStyle name="Normal 4 2 6 2 2 2 3 5" xfId="15513"/>
    <cellStyle name="Normal 4 2 6 2 2 2 3 5 2" xfId="39810"/>
    <cellStyle name="Normal 4 2 6 2 2 2 3 6" xfId="27501"/>
    <cellStyle name="Normal 4 2 6 2 2 2 4" xfId="10218"/>
    <cellStyle name="Normal 4 2 6 2 2 2 4 2" xfId="22420"/>
    <cellStyle name="Normal 4 2 6 2 2 2 4 2 2" xfId="46717"/>
    <cellStyle name="Normal 4 2 6 2 2 2 4 3" xfId="34515"/>
    <cellStyle name="Normal 4 2 6 2 2 2 5" xfId="14341"/>
    <cellStyle name="Normal 4 2 6 2 2 2 5 2" xfId="26329"/>
    <cellStyle name="Normal 4 2 6 2 2 2 5 2 2" xfId="50626"/>
    <cellStyle name="Normal 4 2 6 2 2 2 5 3" xfId="38638"/>
    <cellStyle name="Normal 4 2 6 2 2 2 6" xfId="51854"/>
    <cellStyle name="Normal 4 2 6 2 2 2 7" xfId="52445"/>
    <cellStyle name="Normal 4 2 6 2 2 3" xfId="2323"/>
    <cellStyle name="Normal 4 2 6 2 2 3 10" xfId="52843"/>
    <cellStyle name="Normal 4 2 6 2 2 3 2" xfId="3489"/>
    <cellStyle name="Normal 4 2 6 2 2 3 2 2" xfId="5830"/>
    <cellStyle name="Normal 4 2 6 2 2 3 2 2 2" xfId="10231"/>
    <cellStyle name="Normal 4 2 6 2 2 3 2 2 2 2" xfId="22433"/>
    <cellStyle name="Normal 4 2 6 2 2 3 2 2 2 2 2" xfId="46730"/>
    <cellStyle name="Normal 4 2 6 2 2 3 2 2 2 3" xfId="34528"/>
    <cellStyle name="Normal 4 2 6 2 2 3 2 2 3" xfId="18032"/>
    <cellStyle name="Normal 4 2 6 2 2 3 2 2 3 2" xfId="42329"/>
    <cellStyle name="Normal 4 2 6 2 2 3 2 2 4" xfId="30127"/>
    <cellStyle name="Normal 4 2 6 2 2 3 2 3" xfId="7527"/>
    <cellStyle name="Normal 4 2 6 2 2 3 2 3 2" xfId="10232"/>
    <cellStyle name="Normal 4 2 6 2 2 3 2 3 2 2" xfId="22434"/>
    <cellStyle name="Normal 4 2 6 2 2 3 2 3 2 2 2" xfId="46731"/>
    <cellStyle name="Normal 4 2 6 2 2 3 2 3 2 3" xfId="34529"/>
    <cellStyle name="Normal 4 2 6 2 2 3 2 3 3" xfId="19729"/>
    <cellStyle name="Normal 4 2 6 2 2 3 2 3 3 2" xfId="44026"/>
    <cellStyle name="Normal 4 2 6 2 2 3 2 3 4" xfId="31824"/>
    <cellStyle name="Normal 4 2 6 2 2 3 2 4" xfId="10230"/>
    <cellStyle name="Normal 4 2 6 2 2 3 2 4 2" xfId="22432"/>
    <cellStyle name="Normal 4 2 6 2 2 3 2 4 2 2" xfId="46729"/>
    <cellStyle name="Normal 4 2 6 2 2 3 2 4 3" xfId="34527"/>
    <cellStyle name="Normal 4 2 6 2 2 3 2 5" xfId="15804"/>
    <cellStyle name="Normal 4 2 6 2 2 3 2 5 2" xfId="40101"/>
    <cellStyle name="Normal 4 2 6 2 2 3 2 6" xfId="27792"/>
    <cellStyle name="Normal 4 2 6 2 2 3 3" xfId="4021"/>
    <cellStyle name="Normal 4 2 6 2 2 3 3 2" xfId="10233"/>
    <cellStyle name="Normal 4 2 6 2 2 3 3 2 2" xfId="22435"/>
    <cellStyle name="Normal 4 2 6 2 2 3 3 2 2 2" xfId="46732"/>
    <cellStyle name="Normal 4 2 6 2 2 3 3 2 3" xfId="34530"/>
    <cellStyle name="Normal 4 2 6 2 2 3 3 3" xfId="16332"/>
    <cellStyle name="Normal 4 2 6 2 2 3 3 3 2" xfId="40629"/>
    <cellStyle name="Normal 4 2 6 2 2 3 3 4" xfId="28320"/>
    <cellStyle name="Normal 4 2 6 2 2 3 4" xfId="4661"/>
    <cellStyle name="Normal 4 2 6 2 2 3 4 2" xfId="10234"/>
    <cellStyle name="Normal 4 2 6 2 2 3 4 2 2" xfId="22436"/>
    <cellStyle name="Normal 4 2 6 2 2 3 4 2 2 2" xfId="46733"/>
    <cellStyle name="Normal 4 2 6 2 2 3 4 2 3" xfId="34531"/>
    <cellStyle name="Normal 4 2 6 2 2 3 4 3" xfId="16863"/>
    <cellStyle name="Normal 4 2 6 2 2 3 4 3 2" xfId="41160"/>
    <cellStyle name="Normal 4 2 6 2 2 3 4 4" xfId="28958"/>
    <cellStyle name="Normal 4 2 6 2 2 3 5" xfId="6358"/>
    <cellStyle name="Normal 4 2 6 2 2 3 5 2" xfId="10235"/>
    <cellStyle name="Normal 4 2 6 2 2 3 5 2 2" xfId="22437"/>
    <cellStyle name="Normal 4 2 6 2 2 3 5 2 2 2" xfId="46734"/>
    <cellStyle name="Normal 4 2 6 2 2 3 5 2 3" xfId="34532"/>
    <cellStyle name="Normal 4 2 6 2 2 3 5 3" xfId="18560"/>
    <cellStyle name="Normal 4 2 6 2 2 3 5 3 2" xfId="42857"/>
    <cellStyle name="Normal 4 2 6 2 2 3 5 4" xfId="30655"/>
    <cellStyle name="Normal 4 2 6 2 2 3 6" xfId="10229"/>
    <cellStyle name="Normal 4 2 6 2 2 3 6 2" xfId="22431"/>
    <cellStyle name="Normal 4 2 6 2 2 3 6 2 2" xfId="46728"/>
    <cellStyle name="Normal 4 2 6 2 2 3 6 3" xfId="34526"/>
    <cellStyle name="Normal 4 2 6 2 2 3 7" xfId="14635"/>
    <cellStyle name="Normal 4 2 6 2 2 3 7 2" xfId="38932"/>
    <cellStyle name="Normal 4 2 6 2 2 3 8" xfId="26623"/>
    <cellStyle name="Normal 4 2 6 2 2 3 9" xfId="51031"/>
    <cellStyle name="Normal 4 2 6 2 2 4" xfId="2851"/>
    <cellStyle name="Normal 4 2 6 2 2 4 2" xfId="5299"/>
    <cellStyle name="Normal 4 2 6 2 2 4 2 2" xfId="10237"/>
    <cellStyle name="Normal 4 2 6 2 2 4 2 2 2" xfId="22439"/>
    <cellStyle name="Normal 4 2 6 2 2 4 2 2 2 2" xfId="46736"/>
    <cellStyle name="Normal 4 2 6 2 2 4 2 2 3" xfId="34534"/>
    <cellStyle name="Normal 4 2 6 2 2 4 2 3" xfId="17501"/>
    <cellStyle name="Normal 4 2 6 2 2 4 2 3 2" xfId="41798"/>
    <cellStyle name="Normal 4 2 6 2 2 4 2 4" xfId="29596"/>
    <cellStyle name="Normal 4 2 6 2 2 4 3" xfId="6889"/>
    <cellStyle name="Normal 4 2 6 2 2 4 3 2" xfId="10238"/>
    <cellStyle name="Normal 4 2 6 2 2 4 3 2 2" xfId="22440"/>
    <cellStyle name="Normal 4 2 6 2 2 4 3 2 2 2" xfId="46737"/>
    <cellStyle name="Normal 4 2 6 2 2 4 3 2 3" xfId="34535"/>
    <cellStyle name="Normal 4 2 6 2 2 4 3 3" xfId="19091"/>
    <cellStyle name="Normal 4 2 6 2 2 4 3 3 2" xfId="43388"/>
    <cellStyle name="Normal 4 2 6 2 2 4 3 4" xfId="31186"/>
    <cellStyle name="Normal 4 2 6 2 2 4 4" xfId="10236"/>
    <cellStyle name="Normal 4 2 6 2 2 4 4 2" xfId="22438"/>
    <cellStyle name="Normal 4 2 6 2 2 4 4 2 2" xfId="46735"/>
    <cellStyle name="Normal 4 2 6 2 2 4 4 3" xfId="34533"/>
    <cellStyle name="Normal 4 2 6 2 2 4 5" xfId="15273"/>
    <cellStyle name="Normal 4 2 6 2 2 4 5 2" xfId="39570"/>
    <cellStyle name="Normal 4 2 6 2 2 4 6" xfId="27261"/>
    <cellStyle name="Normal 4 2 6 2 2 5" xfId="10217"/>
    <cellStyle name="Normal 4 2 6 2 2 5 2" xfId="22419"/>
    <cellStyle name="Normal 4 2 6 2 2 5 2 2" xfId="46716"/>
    <cellStyle name="Normal 4 2 6 2 2 5 3" xfId="34514"/>
    <cellStyle name="Normal 4 2 6 2 2 6" xfId="14101"/>
    <cellStyle name="Normal 4 2 6 2 2 6 2" xfId="26089"/>
    <cellStyle name="Normal 4 2 6 2 2 6 2 2" xfId="50386"/>
    <cellStyle name="Normal 4 2 6 2 2 6 3" xfId="38398"/>
    <cellStyle name="Normal 4 2 6 2 2 7" xfId="51514"/>
    <cellStyle name="Normal 4 2 6 2 2 8" xfId="52205"/>
    <cellStyle name="Normal 4 2 6 2 3" xfId="727"/>
    <cellStyle name="Normal 4 2 6 2 3 2" xfId="974"/>
    <cellStyle name="Normal 4 2 6 2 3 2 2" xfId="2467"/>
    <cellStyle name="Normal 4 2 6 2 3 2 2 10" xfId="52987"/>
    <cellStyle name="Normal 4 2 6 2 3 2 2 2" xfId="3633"/>
    <cellStyle name="Normal 4 2 6 2 3 2 2 2 2" xfId="5974"/>
    <cellStyle name="Normal 4 2 6 2 3 2 2 2 2 2" xfId="10243"/>
    <cellStyle name="Normal 4 2 6 2 3 2 2 2 2 2 2" xfId="22445"/>
    <cellStyle name="Normal 4 2 6 2 3 2 2 2 2 2 2 2" xfId="46742"/>
    <cellStyle name="Normal 4 2 6 2 3 2 2 2 2 2 3" xfId="34540"/>
    <cellStyle name="Normal 4 2 6 2 3 2 2 2 2 3" xfId="18176"/>
    <cellStyle name="Normal 4 2 6 2 3 2 2 2 2 3 2" xfId="42473"/>
    <cellStyle name="Normal 4 2 6 2 3 2 2 2 2 4" xfId="30271"/>
    <cellStyle name="Normal 4 2 6 2 3 2 2 2 3" xfId="7671"/>
    <cellStyle name="Normal 4 2 6 2 3 2 2 2 3 2" xfId="10244"/>
    <cellStyle name="Normal 4 2 6 2 3 2 2 2 3 2 2" xfId="22446"/>
    <cellStyle name="Normal 4 2 6 2 3 2 2 2 3 2 2 2" xfId="46743"/>
    <cellStyle name="Normal 4 2 6 2 3 2 2 2 3 2 3" xfId="34541"/>
    <cellStyle name="Normal 4 2 6 2 3 2 2 2 3 3" xfId="19873"/>
    <cellStyle name="Normal 4 2 6 2 3 2 2 2 3 3 2" xfId="44170"/>
    <cellStyle name="Normal 4 2 6 2 3 2 2 2 3 4" xfId="31968"/>
    <cellStyle name="Normal 4 2 6 2 3 2 2 2 4" xfId="10242"/>
    <cellStyle name="Normal 4 2 6 2 3 2 2 2 4 2" xfId="22444"/>
    <cellStyle name="Normal 4 2 6 2 3 2 2 2 4 2 2" xfId="46741"/>
    <cellStyle name="Normal 4 2 6 2 3 2 2 2 4 3" xfId="34539"/>
    <cellStyle name="Normal 4 2 6 2 3 2 2 2 5" xfId="15948"/>
    <cellStyle name="Normal 4 2 6 2 3 2 2 2 5 2" xfId="40245"/>
    <cellStyle name="Normal 4 2 6 2 3 2 2 2 6" xfId="27936"/>
    <cellStyle name="Normal 4 2 6 2 3 2 2 3" xfId="4165"/>
    <cellStyle name="Normal 4 2 6 2 3 2 2 3 2" xfId="10245"/>
    <cellStyle name="Normal 4 2 6 2 3 2 2 3 2 2" xfId="22447"/>
    <cellStyle name="Normal 4 2 6 2 3 2 2 3 2 2 2" xfId="46744"/>
    <cellStyle name="Normal 4 2 6 2 3 2 2 3 2 3" xfId="34542"/>
    <cellStyle name="Normal 4 2 6 2 3 2 2 3 3" xfId="16476"/>
    <cellStyle name="Normal 4 2 6 2 3 2 2 3 3 2" xfId="40773"/>
    <cellStyle name="Normal 4 2 6 2 3 2 2 3 4" xfId="28464"/>
    <cellStyle name="Normal 4 2 6 2 3 2 2 4" xfId="4805"/>
    <cellStyle name="Normal 4 2 6 2 3 2 2 4 2" xfId="10246"/>
    <cellStyle name="Normal 4 2 6 2 3 2 2 4 2 2" xfId="22448"/>
    <cellStyle name="Normal 4 2 6 2 3 2 2 4 2 2 2" xfId="46745"/>
    <cellStyle name="Normal 4 2 6 2 3 2 2 4 2 3" xfId="34543"/>
    <cellStyle name="Normal 4 2 6 2 3 2 2 4 3" xfId="17007"/>
    <cellStyle name="Normal 4 2 6 2 3 2 2 4 3 2" xfId="41304"/>
    <cellStyle name="Normal 4 2 6 2 3 2 2 4 4" xfId="29102"/>
    <cellStyle name="Normal 4 2 6 2 3 2 2 5" xfId="6502"/>
    <cellStyle name="Normal 4 2 6 2 3 2 2 5 2" xfId="10247"/>
    <cellStyle name="Normal 4 2 6 2 3 2 2 5 2 2" xfId="22449"/>
    <cellStyle name="Normal 4 2 6 2 3 2 2 5 2 2 2" xfId="46746"/>
    <cellStyle name="Normal 4 2 6 2 3 2 2 5 2 3" xfId="34544"/>
    <cellStyle name="Normal 4 2 6 2 3 2 2 5 3" xfId="18704"/>
    <cellStyle name="Normal 4 2 6 2 3 2 2 5 3 2" xfId="43001"/>
    <cellStyle name="Normal 4 2 6 2 3 2 2 5 4" xfId="30799"/>
    <cellStyle name="Normal 4 2 6 2 3 2 2 6" xfId="10241"/>
    <cellStyle name="Normal 4 2 6 2 3 2 2 6 2" xfId="22443"/>
    <cellStyle name="Normal 4 2 6 2 3 2 2 6 2 2" xfId="46740"/>
    <cellStyle name="Normal 4 2 6 2 3 2 2 6 3" xfId="34538"/>
    <cellStyle name="Normal 4 2 6 2 3 2 2 7" xfId="14779"/>
    <cellStyle name="Normal 4 2 6 2 3 2 2 7 2" xfId="39076"/>
    <cellStyle name="Normal 4 2 6 2 3 2 2 8" xfId="26767"/>
    <cellStyle name="Normal 4 2 6 2 3 2 2 9" xfId="51175"/>
    <cellStyle name="Normal 4 2 6 2 3 2 3" xfId="2995"/>
    <cellStyle name="Normal 4 2 6 2 3 2 3 2" xfId="5443"/>
    <cellStyle name="Normal 4 2 6 2 3 2 3 2 2" xfId="10249"/>
    <cellStyle name="Normal 4 2 6 2 3 2 3 2 2 2" xfId="22451"/>
    <cellStyle name="Normal 4 2 6 2 3 2 3 2 2 2 2" xfId="46748"/>
    <cellStyle name="Normal 4 2 6 2 3 2 3 2 2 3" xfId="34546"/>
    <cellStyle name="Normal 4 2 6 2 3 2 3 2 3" xfId="17645"/>
    <cellStyle name="Normal 4 2 6 2 3 2 3 2 3 2" xfId="41942"/>
    <cellStyle name="Normal 4 2 6 2 3 2 3 2 4" xfId="29740"/>
    <cellStyle name="Normal 4 2 6 2 3 2 3 3" xfId="7033"/>
    <cellStyle name="Normal 4 2 6 2 3 2 3 3 2" xfId="10250"/>
    <cellStyle name="Normal 4 2 6 2 3 2 3 3 2 2" xfId="22452"/>
    <cellStyle name="Normal 4 2 6 2 3 2 3 3 2 2 2" xfId="46749"/>
    <cellStyle name="Normal 4 2 6 2 3 2 3 3 2 3" xfId="34547"/>
    <cellStyle name="Normal 4 2 6 2 3 2 3 3 3" xfId="19235"/>
    <cellStyle name="Normal 4 2 6 2 3 2 3 3 3 2" xfId="43532"/>
    <cellStyle name="Normal 4 2 6 2 3 2 3 3 4" xfId="31330"/>
    <cellStyle name="Normal 4 2 6 2 3 2 3 4" xfId="10248"/>
    <cellStyle name="Normal 4 2 6 2 3 2 3 4 2" xfId="22450"/>
    <cellStyle name="Normal 4 2 6 2 3 2 3 4 2 2" xfId="46747"/>
    <cellStyle name="Normal 4 2 6 2 3 2 3 4 3" xfId="34545"/>
    <cellStyle name="Normal 4 2 6 2 3 2 3 5" xfId="15417"/>
    <cellStyle name="Normal 4 2 6 2 3 2 3 5 2" xfId="39714"/>
    <cellStyle name="Normal 4 2 6 2 3 2 3 6" xfId="27405"/>
    <cellStyle name="Normal 4 2 6 2 3 2 4" xfId="10240"/>
    <cellStyle name="Normal 4 2 6 2 3 2 4 2" xfId="22442"/>
    <cellStyle name="Normal 4 2 6 2 3 2 4 2 2" xfId="46739"/>
    <cellStyle name="Normal 4 2 6 2 3 2 4 3" xfId="34537"/>
    <cellStyle name="Normal 4 2 6 2 3 2 5" xfId="14245"/>
    <cellStyle name="Normal 4 2 6 2 3 2 5 2" xfId="26233"/>
    <cellStyle name="Normal 4 2 6 2 3 2 5 2 2" xfId="50530"/>
    <cellStyle name="Normal 4 2 6 2 3 2 5 3" xfId="38542"/>
    <cellStyle name="Normal 4 2 6 2 3 2 6" xfId="51422"/>
    <cellStyle name="Normal 4 2 6 2 3 2 7" xfId="52349"/>
    <cellStyle name="Normal 4 2 6 2 3 3" xfId="2227"/>
    <cellStyle name="Normal 4 2 6 2 3 3 10" xfId="52747"/>
    <cellStyle name="Normal 4 2 6 2 3 3 2" xfId="3393"/>
    <cellStyle name="Normal 4 2 6 2 3 3 2 2" xfId="5734"/>
    <cellStyle name="Normal 4 2 6 2 3 3 2 2 2" xfId="10253"/>
    <cellStyle name="Normal 4 2 6 2 3 3 2 2 2 2" xfId="22455"/>
    <cellStyle name="Normal 4 2 6 2 3 3 2 2 2 2 2" xfId="46752"/>
    <cellStyle name="Normal 4 2 6 2 3 3 2 2 2 3" xfId="34550"/>
    <cellStyle name="Normal 4 2 6 2 3 3 2 2 3" xfId="17936"/>
    <cellStyle name="Normal 4 2 6 2 3 3 2 2 3 2" xfId="42233"/>
    <cellStyle name="Normal 4 2 6 2 3 3 2 2 4" xfId="30031"/>
    <cellStyle name="Normal 4 2 6 2 3 3 2 3" xfId="7431"/>
    <cellStyle name="Normal 4 2 6 2 3 3 2 3 2" xfId="10254"/>
    <cellStyle name="Normal 4 2 6 2 3 3 2 3 2 2" xfId="22456"/>
    <cellStyle name="Normal 4 2 6 2 3 3 2 3 2 2 2" xfId="46753"/>
    <cellStyle name="Normal 4 2 6 2 3 3 2 3 2 3" xfId="34551"/>
    <cellStyle name="Normal 4 2 6 2 3 3 2 3 3" xfId="19633"/>
    <cellStyle name="Normal 4 2 6 2 3 3 2 3 3 2" xfId="43930"/>
    <cellStyle name="Normal 4 2 6 2 3 3 2 3 4" xfId="31728"/>
    <cellStyle name="Normal 4 2 6 2 3 3 2 4" xfId="10252"/>
    <cellStyle name="Normal 4 2 6 2 3 3 2 4 2" xfId="22454"/>
    <cellStyle name="Normal 4 2 6 2 3 3 2 4 2 2" xfId="46751"/>
    <cellStyle name="Normal 4 2 6 2 3 3 2 4 3" xfId="34549"/>
    <cellStyle name="Normal 4 2 6 2 3 3 2 5" xfId="15708"/>
    <cellStyle name="Normal 4 2 6 2 3 3 2 5 2" xfId="40005"/>
    <cellStyle name="Normal 4 2 6 2 3 3 2 6" xfId="27696"/>
    <cellStyle name="Normal 4 2 6 2 3 3 3" xfId="3925"/>
    <cellStyle name="Normal 4 2 6 2 3 3 3 2" xfId="10255"/>
    <cellStyle name="Normal 4 2 6 2 3 3 3 2 2" xfId="22457"/>
    <cellStyle name="Normal 4 2 6 2 3 3 3 2 2 2" xfId="46754"/>
    <cellStyle name="Normal 4 2 6 2 3 3 3 2 3" xfId="34552"/>
    <cellStyle name="Normal 4 2 6 2 3 3 3 3" xfId="16236"/>
    <cellStyle name="Normal 4 2 6 2 3 3 3 3 2" xfId="40533"/>
    <cellStyle name="Normal 4 2 6 2 3 3 3 4" xfId="28224"/>
    <cellStyle name="Normal 4 2 6 2 3 3 4" xfId="4565"/>
    <cellStyle name="Normal 4 2 6 2 3 3 4 2" xfId="10256"/>
    <cellStyle name="Normal 4 2 6 2 3 3 4 2 2" xfId="22458"/>
    <cellStyle name="Normal 4 2 6 2 3 3 4 2 2 2" xfId="46755"/>
    <cellStyle name="Normal 4 2 6 2 3 3 4 2 3" xfId="34553"/>
    <cellStyle name="Normal 4 2 6 2 3 3 4 3" xfId="16767"/>
    <cellStyle name="Normal 4 2 6 2 3 3 4 3 2" xfId="41064"/>
    <cellStyle name="Normal 4 2 6 2 3 3 4 4" xfId="28862"/>
    <cellStyle name="Normal 4 2 6 2 3 3 5" xfId="6262"/>
    <cellStyle name="Normal 4 2 6 2 3 3 5 2" xfId="10257"/>
    <cellStyle name="Normal 4 2 6 2 3 3 5 2 2" xfId="22459"/>
    <cellStyle name="Normal 4 2 6 2 3 3 5 2 2 2" xfId="46756"/>
    <cellStyle name="Normal 4 2 6 2 3 3 5 2 3" xfId="34554"/>
    <cellStyle name="Normal 4 2 6 2 3 3 5 3" xfId="18464"/>
    <cellStyle name="Normal 4 2 6 2 3 3 5 3 2" xfId="42761"/>
    <cellStyle name="Normal 4 2 6 2 3 3 5 4" xfId="30559"/>
    <cellStyle name="Normal 4 2 6 2 3 3 6" xfId="10251"/>
    <cellStyle name="Normal 4 2 6 2 3 3 6 2" xfId="22453"/>
    <cellStyle name="Normal 4 2 6 2 3 3 6 2 2" xfId="46750"/>
    <cellStyle name="Normal 4 2 6 2 3 3 6 3" xfId="34548"/>
    <cellStyle name="Normal 4 2 6 2 3 3 7" xfId="14539"/>
    <cellStyle name="Normal 4 2 6 2 3 3 7 2" xfId="38836"/>
    <cellStyle name="Normal 4 2 6 2 3 3 8" xfId="26527"/>
    <cellStyle name="Normal 4 2 6 2 3 3 9" xfId="50935"/>
    <cellStyle name="Normal 4 2 6 2 3 4" xfId="2755"/>
    <cellStyle name="Normal 4 2 6 2 3 4 2" xfId="5203"/>
    <cellStyle name="Normal 4 2 6 2 3 4 2 2" xfId="10259"/>
    <cellStyle name="Normal 4 2 6 2 3 4 2 2 2" xfId="22461"/>
    <cellStyle name="Normal 4 2 6 2 3 4 2 2 2 2" xfId="46758"/>
    <cellStyle name="Normal 4 2 6 2 3 4 2 2 3" xfId="34556"/>
    <cellStyle name="Normal 4 2 6 2 3 4 2 3" xfId="17405"/>
    <cellStyle name="Normal 4 2 6 2 3 4 2 3 2" xfId="41702"/>
    <cellStyle name="Normal 4 2 6 2 3 4 2 4" xfId="29500"/>
    <cellStyle name="Normal 4 2 6 2 3 4 3" xfId="6793"/>
    <cellStyle name="Normal 4 2 6 2 3 4 3 2" xfId="10260"/>
    <cellStyle name="Normal 4 2 6 2 3 4 3 2 2" xfId="22462"/>
    <cellStyle name="Normal 4 2 6 2 3 4 3 2 2 2" xfId="46759"/>
    <cellStyle name="Normal 4 2 6 2 3 4 3 2 3" xfId="34557"/>
    <cellStyle name="Normal 4 2 6 2 3 4 3 3" xfId="18995"/>
    <cellStyle name="Normal 4 2 6 2 3 4 3 3 2" xfId="43292"/>
    <cellStyle name="Normal 4 2 6 2 3 4 3 4" xfId="31090"/>
    <cellStyle name="Normal 4 2 6 2 3 4 4" xfId="10258"/>
    <cellStyle name="Normal 4 2 6 2 3 4 4 2" xfId="22460"/>
    <cellStyle name="Normal 4 2 6 2 3 4 4 2 2" xfId="46757"/>
    <cellStyle name="Normal 4 2 6 2 3 4 4 3" xfId="34555"/>
    <cellStyle name="Normal 4 2 6 2 3 4 5" xfId="15177"/>
    <cellStyle name="Normal 4 2 6 2 3 4 5 2" xfId="39474"/>
    <cellStyle name="Normal 4 2 6 2 3 4 6" xfId="27165"/>
    <cellStyle name="Normal 4 2 6 2 3 5" xfId="10239"/>
    <cellStyle name="Normal 4 2 6 2 3 5 2" xfId="22441"/>
    <cellStyle name="Normal 4 2 6 2 3 5 2 2" xfId="46738"/>
    <cellStyle name="Normal 4 2 6 2 3 5 3" xfId="34536"/>
    <cellStyle name="Normal 4 2 6 2 3 6" xfId="14005"/>
    <cellStyle name="Normal 4 2 6 2 3 6 2" xfId="25993"/>
    <cellStyle name="Normal 4 2 6 2 3 6 2 2" xfId="50290"/>
    <cellStyle name="Normal 4 2 6 2 3 6 3" xfId="38302"/>
    <cellStyle name="Normal 4 2 6 2 3 7" xfId="51787"/>
    <cellStyle name="Normal 4 2 6 2 3 8" xfId="52109"/>
    <cellStyle name="Normal 4 2 6 2 4" xfId="902"/>
    <cellStyle name="Normal 4 2 6 2 4 2" xfId="2395"/>
    <cellStyle name="Normal 4 2 6 2 4 2 10" xfId="52915"/>
    <cellStyle name="Normal 4 2 6 2 4 2 2" xfId="3561"/>
    <cellStyle name="Normal 4 2 6 2 4 2 2 2" xfId="5902"/>
    <cellStyle name="Normal 4 2 6 2 4 2 2 2 2" xfId="10264"/>
    <cellStyle name="Normal 4 2 6 2 4 2 2 2 2 2" xfId="22466"/>
    <cellStyle name="Normal 4 2 6 2 4 2 2 2 2 2 2" xfId="46763"/>
    <cellStyle name="Normal 4 2 6 2 4 2 2 2 2 3" xfId="34561"/>
    <cellStyle name="Normal 4 2 6 2 4 2 2 2 3" xfId="18104"/>
    <cellStyle name="Normal 4 2 6 2 4 2 2 2 3 2" xfId="42401"/>
    <cellStyle name="Normal 4 2 6 2 4 2 2 2 4" xfId="30199"/>
    <cellStyle name="Normal 4 2 6 2 4 2 2 3" xfId="7599"/>
    <cellStyle name="Normal 4 2 6 2 4 2 2 3 2" xfId="10265"/>
    <cellStyle name="Normal 4 2 6 2 4 2 2 3 2 2" xfId="22467"/>
    <cellStyle name="Normal 4 2 6 2 4 2 2 3 2 2 2" xfId="46764"/>
    <cellStyle name="Normal 4 2 6 2 4 2 2 3 2 3" xfId="34562"/>
    <cellStyle name="Normal 4 2 6 2 4 2 2 3 3" xfId="19801"/>
    <cellStyle name="Normal 4 2 6 2 4 2 2 3 3 2" xfId="44098"/>
    <cellStyle name="Normal 4 2 6 2 4 2 2 3 4" xfId="31896"/>
    <cellStyle name="Normal 4 2 6 2 4 2 2 4" xfId="10263"/>
    <cellStyle name="Normal 4 2 6 2 4 2 2 4 2" xfId="22465"/>
    <cellStyle name="Normal 4 2 6 2 4 2 2 4 2 2" xfId="46762"/>
    <cellStyle name="Normal 4 2 6 2 4 2 2 4 3" xfId="34560"/>
    <cellStyle name="Normal 4 2 6 2 4 2 2 5" xfId="15876"/>
    <cellStyle name="Normal 4 2 6 2 4 2 2 5 2" xfId="40173"/>
    <cellStyle name="Normal 4 2 6 2 4 2 2 6" xfId="27864"/>
    <cellStyle name="Normal 4 2 6 2 4 2 3" xfId="4093"/>
    <cellStyle name="Normal 4 2 6 2 4 2 3 2" xfId="10266"/>
    <cellStyle name="Normal 4 2 6 2 4 2 3 2 2" xfId="22468"/>
    <cellStyle name="Normal 4 2 6 2 4 2 3 2 2 2" xfId="46765"/>
    <cellStyle name="Normal 4 2 6 2 4 2 3 2 3" xfId="34563"/>
    <cellStyle name="Normal 4 2 6 2 4 2 3 3" xfId="16404"/>
    <cellStyle name="Normal 4 2 6 2 4 2 3 3 2" xfId="40701"/>
    <cellStyle name="Normal 4 2 6 2 4 2 3 4" xfId="28392"/>
    <cellStyle name="Normal 4 2 6 2 4 2 4" xfId="4733"/>
    <cellStyle name="Normal 4 2 6 2 4 2 4 2" xfId="10267"/>
    <cellStyle name="Normal 4 2 6 2 4 2 4 2 2" xfId="22469"/>
    <cellStyle name="Normal 4 2 6 2 4 2 4 2 2 2" xfId="46766"/>
    <cellStyle name="Normal 4 2 6 2 4 2 4 2 3" xfId="34564"/>
    <cellStyle name="Normal 4 2 6 2 4 2 4 3" xfId="16935"/>
    <cellStyle name="Normal 4 2 6 2 4 2 4 3 2" xfId="41232"/>
    <cellStyle name="Normal 4 2 6 2 4 2 4 4" xfId="29030"/>
    <cellStyle name="Normal 4 2 6 2 4 2 5" xfId="6430"/>
    <cellStyle name="Normal 4 2 6 2 4 2 5 2" xfId="10268"/>
    <cellStyle name="Normal 4 2 6 2 4 2 5 2 2" xfId="22470"/>
    <cellStyle name="Normal 4 2 6 2 4 2 5 2 2 2" xfId="46767"/>
    <cellStyle name="Normal 4 2 6 2 4 2 5 2 3" xfId="34565"/>
    <cellStyle name="Normal 4 2 6 2 4 2 5 3" xfId="18632"/>
    <cellStyle name="Normal 4 2 6 2 4 2 5 3 2" xfId="42929"/>
    <cellStyle name="Normal 4 2 6 2 4 2 5 4" xfId="30727"/>
    <cellStyle name="Normal 4 2 6 2 4 2 6" xfId="10262"/>
    <cellStyle name="Normal 4 2 6 2 4 2 6 2" xfId="22464"/>
    <cellStyle name="Normal 4 2 6 2 4 2 6 2 2" xfId="46761"/>
    <cellStyle name="Normal 4 2 6 2 4 2 6 3" xfId="34559"/>
    <cellStyle name="Normal 4 2 6 2 4 2 7" xfId="14707"/>
    <cellStyle name="Normal 4 2 6 2 4 2 7 2" xfId="39004"/>
    <cellStyle name="Normal 4 2 6 2 4 2 8" xfId="26695"/>
    <cellStyle name="Normal 4 2 6 2 4 2 9" xfId="51103"/>
    <cellStyle name="Normal 4 2 6 2 4 3" xfId="2923"/>
    <cellStyle name="Normal 4 2 6 2 4 3 2" xfId="5371"/>
    <cellStyle name="Normal 4 2 6 2 4 3 2 2" xfId="10270"/>
    <cellStyle name="Normal 4 2 6 2 4 3 2 2 2" xfId="22472"/>
    <cellStyle name="Normal 4 2 6 2 4 3 2 2 2 2" xfId="46769"/>
    <cellStyle name="Normal 4 2 6 2 4 3 2 2 3" xfId="34567"/>
    <cellStyle name="Normal 4 2 6 2 4 3 2 3" xfId="17573"/>
    <cellStyle name="Normal 4 2 6 2 4 3 2 3 2" xfId="41870"/>
    <cellStyle name="Normal 4 2 6 2 4 3 2 4" xfId="29668"/>
    <cellStyle name="Normal 4 2 6 2 4 3 3" xfId="6961"/>
    <cellStyle name="Normal 4 2 6 2 4 3 3 2" xfId="10271"/>
    <cellStyle name="Normal 4 2 6 2 4 3 3 2 2" xfId="22473"/>
    <cellStyle name="Normal 4 2 6 2 4 3 3 2 2 2" xfId="46770"/>
    <cellStyle name="Normal 4 2 6 2 4 3 3 2 3" xfId="34568"/>
    <cellStyle name="Normal 4 2 6 2 4 3 3 3" xfId="19163"/>
    <cellStyle name="Normal 4 2 6 2 4 3 3 3 2" xfId="43460"/>
    <cellStyle name="Normal 4 2 6 2 4 3 3 4" xfId="31258"/>
    <cellStyle name="Normal 4 2 6 2 4 3 4" xfId="10269"/>
    <cellStyle name="Normal 4 2 6 2 4 3 4 2" xfId="22471"/>
    <cellStyle name="Normal 4 2 6 2 4 3 4 2 2" xfId="46768"/>
    <cellStyle name="Normal 4 2 6 2 4 3 4 3" xfId="34566"/>
    <cellStyle name="Normal 4 2 6 2 4 3 5" xfId="15345"/>
    <cellStyle name="Normal 4 2 6 2 4 3 5 2" xfId="39642"/>
    <cellStyle name="Normal 4 2 6 2 4 3 6" xfId="27333"/>
    <cellStyle name="Normal 4 2 6 2 4 4" xfId="10261"/>
    <cellStyle name="Normal 4 2 6 2 4 4 2" xfId="22463"/>
    <cellStyle name="Normal 4 2 6 2 4 4 2 2" xfId="46760"/>
    <cellStyle name="Normal 4 2 6 2 4 4 3" xfId="34558"/>
    <cellStyle name="Normal 4 2 6 2 4 5" xfId="14173"/>
    <cellStyle name="Normal 4 2 6 2 4 5 2" xfId="26161"/>
    <cellStyle name="Normal 4 2 6 2 4 5 2 2" xfId="50458"/>
    <cellStyle name="Normal 4 2 6 2 4 5 3" xfId="38470"/>
    <cellStyle name="Normal 4 2 6 2 4 6" xfId="51618"/>
    <cellStyle name="Normal 4 2 6 2 4 7" xfId="52277"/>
    <cellStyle name="Normal 4 2 6 2 5" xfId="1785"/>
    <cellStyle name="Normal 4 2 6 2 5 10" xfId="52651"/>
    <cellStyle name="Normal 4 2 6 2 5 11" xfId="2131"/>
    <cellStyle name="Normal 4 2 6 2 5 2" xfId="3297"/>
    <cellStyle name="Normal 4 2 6 2 5 2 2" xfId="5638"/>
    <cellStyle name="Normal 4 2 6 2 5 2 2 2" xfId="10274"/>
    <cellStyle name="Normal 4 2 6 2 5 2 2 2 2" xfId="22476"/>
    <cellStyle name="Normal 4 2 6 2 5 2 2 2 2 2" xfId="46773"/>
    <cellStyle name="Normal 4 2 6 2 5 2 2 2 3" xfId="34571"/>
    <cellStyle name="Normal 4 2 6 2 5 2 2 3" xfId="17840"/>
    <cellStyle name="Normal 4 2 6 2 5 2 2 3 2" xfId="42137"/>
    <cellStyle name="Normal 4 2 6 2 5 2 2 4" xfId="29935"/>
    <cellStyle name="Normal 4 2 6 2 5 2 3" xfId="7335"/>
    <cellStyle name="Normal 4 2 6 2 5 2 3 2" xfId="10275"/>
    <cellStyle name="Normal 4 2 6 2 5 2 3 2 2" xfId="22477"/>
    <cellStyle name="Normal 4 2 6 2 5 2 3 2 2 2" xfId="46774"/>
    <cellStyle name="Normal 4 2 6 2 5 2 3 2 3" xfId="34572"/>
    <cellStyle name="Normal 4 2 6 2 5 2 3 3" xfId="19537"/>
    <cellStyle name="Normal 4 2 6 2 5 2 3 3 2" xfId="43834"/>
    <cellStyle name="Normal 4 2 6 2 5 2 3 4" xfId="31632"/>
    <cellStyle name="Normal 4 2 6 2 5 2 4" xfId="10273"/>
    <cellStyle name="Normal 4 2 6 2 5 2 4 2" xfId="22475"/>
    <cellStyle name="Normal 4 2 6 2 5 2 4 2 2" xfId="46772"/>
    <cellStyle name="Normal 4 2 6 2 5 2 4 3" xfId="34570"/>
    <cellStyle name="Normal 4 2 6 2 5 2 5" xfId="15612"/>
    <cellStyle name="Normal 4 2 6 2 5 2 5 2" xfId="39909"/>
    <cellStyle name="Normal 4 2 6 2 5 2 6" xfId="27600"/>
    <cellStyle name="Normal 4 2 6 2 5 3" xfId="3829"/>
    <cellStyle name="Normal 4 2 6 2 5 3 2" xfId="10276"/>
    <cellStyle name="Normal 4 2 6 2 5 3 2 2" xfId="22478"/>
    <cellStyle name="Normal 4 2 6 2 5 3 2 2 2" xfId="46775"/>
    <cellStyle name="Normal 4 2 6 2 5 3 2 3" xfId="34573"/>
    <cellStyle name="Normal 4 2 6 2 5 3 3" xfId="16140"/>
    <cellStyle name="Normal 4 2 6 2 5 3 3 2" xfId="40437"/>
    <cellStyle name="Normal 4 2 6 2 5 3 4" xfId="28128"/>
    <cellStyle name="Normal 4 2 6 2 5 4" xfId="4469"/>
    <cellStyle name="Normal 4 2 6 2 5 4 2" xfId="10277"/>
    <cellStyle name="Normal 4 2 6 2 5 4 2 2" xfId="22479"/>
    <cellStyle name="Normal 4 2 6 2 5 4 2 2 2" xfId="46776"/>
    <cellStyle name="Normal 4 2 6 2 5 4 2 3" xfId="34574"/>
    <cellStyle name="Normal 4 2 6 2 5 4 3" xfId="16671"/>
    <cellStyle name="Normal 4 2 6 2 5 4 3 2" xfId="40968"/>
    <cellStyle name="Normal 4 2 6 2 5 4 4" xfId="28766"/>
    <cellStyle name="Normal 4 2 6 2 5 5" xfId="6166"/>
    <cellStyle name="Normal 4 2 6 2 5 5 2" xfId="10278"/>
    <cellStyle name="Normal 4 2 6 2 5 5 2 2" xfId="22480"/>
    <cellStyle name="Normal 4 2 6 2 5 5 2 2 2" xfId="46777"/>
    <cellStyle name="Normal 4 2 6 2 5 5 2 3" xfId="34575"/>
    <cellStyle name="Normal 4 2 6 2 5 5 3" xfId="18368"/>
    <cellStyle name="Normal 4 2 6 2 5 5 3 2" xfId="42665"/>
    <cellStyle name="Normal 4 2 6 2 5 5 4" xfId="30463"/>
    <cellStyle name="Normal 4 2 6 2 5 6" xfId="10272"/>
    <cellStyle name="Normal 4 2 6 2 5 6 2" xfId="22474"/>
    <cellStyle name="Normal 4 2 6 2 5 6 2 2" xfId="46771"/>
    <cellStyle name="Normal 4 2 6 2 5 6 3" xfId="34569"/>
    <cellStyle name="Normal 4 2 6 2 5 7" xfId="14443"/>
    <cellStyle name="Normal 4 2 6 2 5 7 2" xfId="38740"/>
    <cellStyle name="Normal 4 2 6 2 5 8" xfId="26431"/>
    <cellStyle name="Normal 4 2 6 2 5 9" xfId="50839"/>
    <cellStyle name="Normal 4 2 6 2 6" xfId="2659"/>
    <cellStyle name="Normal 4 2 6 2 6 2" xfId="5107"/>
    <cellStyle name="Normal 4 2 6 2 6 2 2" xfId="10280"/>
    <cellStyle name="Normal 4 2 6 2 6 2 2 2" xfId="22482"/>
    <cellStyle name="Normal 4 2 6 2 6 2 2 2 2" xfId="46779"/>
    <cellStyle name="Normal 4 2 6 2 6 2 2 3" xfId="34577"/>
    <cellStyle name="Normal 4 2 6 2 6 2 3" xfId="17309"/>
    <cellStyle name="Normal 4 2 6 2 6 2 3 2" xfId="41606"/>
    <cellStyle name="Normal 4 2 6 2 6 2 4" xfId="29404"/>
    <cellStyle name="Normal 4 2 6 2 6 3" xfId="6697"/>
    <cellStyle name="Normal 4 2 6 2 6 3 2" xfId="10281"/>
    <cellStyle name="Normal 4 2 6 2 6 3 2 2" xfId="22483"/>
    <cellStyle name="Normal 4 2 6 2 6 3 2 2 2" xfId="46780"/>
    <cellStyle name="Normal 4 2 6 2 6 3 2 3" xfId="34578"/>
    <cellStyle name="Normal 4 2 6 2 6 3 3" xfId="18899"/>
    <cellStyle name="Normal 4 2 6 2 6 3 3 2" xfId="43196"/>
    <cellStyle name="Normal 4 2 6 2 6 3 4" xfId="30994"/>
    <cellStyle name="Normal 4 2 6 2 6 4" xfId="10279"/>
    <cellStyle name="Normal 4 2 6 2 6 4 2" xfId="22481"/>
    <cellStyle name="Normal 4 2 6 2 6 4 2 2" xfId="46778"/>
    <cellStyle name="Normal 4 2 6 2 6 4 3" xfId="34576"/>
    <cellStyle name="Normal 4 2 6 2 6 5" xfId="15081"/>
    <cellStyle name="Normal 4 2 6 2 6 5 2" xfId="39378"/>
    <cellStyle name="Normal 4 2 6 2 6 6" xfId="27069"/>
    <cellStyle name="Normal 4 2 6 2 7" xfId="10216"/>
    <cellStyle name="Normal 4 2 6 2 7 2" xfId="22418"/>
    <cellStyle name="Normal 4 2 6 2 7 2 2" xfId="46715"/>
    <cellStyle name="Normal 4 2 6 2 7 3" xfId="34513"/>
    <cellStyle name="Normal 4 2 6 2 8" xfId="13909"/>
    <cellStyle name="Normal 4 2 6 2 8 2" xfId="25897"/>
    <cellStyle name="Normal 4 2 6 2 8 2 2" xfId="50194"/>
    <cellStyle name="Normal 4 2 6 2 8 3" xfId="38206"/>
    <cellStyle name="Normal 4 2 6 2 9" xfId="51887"/>
    <cellStyle name="Normal 4 2 6 3" xfId="777"/>
    <cellStyle name="Normal 4 2 6 3 2" xfId="1022"/>
    <cellStyle name="Normal 4 2 6 3 2 2" xfId="2515"/>
    <cellStyle name="Normal 4 2 6 3 2 2 10" xfId="53035"/>
    <cellStyle name="Normal 4 2 6 3 2 2 2" xfId="3681"/>
    <cellStyle name="Normal 4 2 6 3 2 2 2 2" xfId="6022"/>
    <cellStyle name="Normal 4 2 6 3 2 2 2 2 2" xfId="10286"/>
    <cellStyle name="Normal 4 2 6 3 2 2 2 2 2 2" xfId="22488"/>
    <cellStyle name="Normal 4 2 6 3 2 2 2 2 2 2 2" xfId="46785"/>
    <cellStyle name="Normal 4 2 6 3 2 2 2 2 2 3" xfId="34583"/>
    <cellStyle name="Normal 4 2 6 3 2 2 2 2 3" xfId="18224"/>
    <cellStyle name="Normal 4 2 6 3 2 2 2 2 3 2" xfId="42521"/>
    <cellStyle name="Normal 4 2 6 3 2 2 2 2 4" xfId="30319"/>
    <cellStyle name="Normal 4 2 6 3 2 2 2 3" xfId="7719"/>
    <cellStyle name="Normal 4 2 6 3 2 2 2 3 2" xfId="10287"/>
    <cellStyle name="Normal 4 2 6 3 2 2 2 3 2 2" xfId="22489"/>
    <cellStyle name="Normal 4 2 6 3 2 2 2 3 2 2 2" xfId="46786"/>
    <cellStyle name="Normal 4 2 6 3 2 2 2 3 2 3" xfId="34584"/>
    <cellStyle name="Normal 4 2 6 3 2 2 2 3 3" xfId="19921"/>
    <cellStyle name="Normal 4 2 6 3 2 2 2 3 3 2" xfId="44218"/>
    <cellStyle name="Normal 4 2 6 3 2 2 2 3 4" xfId="32016"/>
    <cellStyle name="Normal 4 2 6 3 2 2 2 4" xfId="10285"/>
    <cellStyle name="Normal 4 2 6 3 2 2 2 4 2" xfId="22487"/>
    <cellStyle name="Normal 4 2 6 3 2 2 2 4 2 2" xfId="46784"/>
    <cellStyle name="Normal 4 2 6 3 2 2 2 4 3" xfId="34582"/>
    <cellStyle name="Normal 4 2 6 3 2 2 2 5" xfId="15996"/>
    <cellStyle name="Normal 4 2 6 3 2 2 2 5 2" xfId="40293"/>
    <cellStyle name="Normal 4 2 6 3 2 2 2 6" xfId="27984"/>
    <cellStyle name="Normal 4 2 6 3 2 2 3" xfId="4213"/>
    <cellStyle name="Normal 4 2 6 3 2 2 3 2" xfId="10288"/>
    <cellStyle name="Normal 4 2 6 3 2 2 3 2 2" xfId="22490"/>
    <cellStyle name="Normal 4 2 6 3 2 2 3 2 2 2" xfId="46787"/>
    <cellStyle name="Normal 4 2 6 3 2 2 3 2 3" xfId="34585"/>
    <cellStyle name="Normal 4 2 6 3 2 2 3 3" xfId="16524"/>
    <cellStyle name="Normal 4 2 6 3 2 2 3 3 2" xfId="40821"/>
    <cellStyle name="Normal 4 2 6 3 2 2 3 4" xfId="28512"/>
    <cellStyle name="Normal 4 2 6 3 2 2 4" xfId="4853"/>
    <cellStyle name="Normal 4 2 6 3 2 2 4 2" xfId="10289"/>
    <cellStyle name="Normal 4 2 6 3 2 2 4 2 2" xfId="22491"/>
    <cellStyle name="Normal 4 2 6 3 2 2 4 2 2 2" xfId="46788"/>
    <cellStyle name="Normal 4 2 6 3 2 2 4 2 3" xfId="34586"/>
    <cellStyle name="Normal 4 2 6 3 2 2 4 3" xfId="17055"/>
    <cellStyle name="Normal 4 2 6 3 2 2 4 3 2" xfId="41352"/>
    <cellStyle name="Normal 4 2 6 3 2 2 4 4" xfId="29150"/>
    <cellStyle name="Normal 4 2 6 3 2 2 5" xfId="6550"/>
    <cellStyle name="Normal 4 2 6 3 2 2 5 2" xfId="10290"/>
    <cellStyle name="Normal 4 2 6 3 2 2 5 2 2" xfId="22492"/>
    <cellStyle name="Normal 4 2 6 3 2 2 5 2 2 2" xfId="46789"/>
    <cellStyle name="Normal 4 2 6 3 2 2 5 2 3" xfId="34587"/>
    <cellStyle name="Normal 4 2 6 3 2 2 5 3" xfId="18752"/>
    <cellStyle name="Normal 4 2 6 3 2 2 5 3 2" xfId="43049"/>
    <cellStyle name="Normal 4 2 6 3 2 2 5 4" xfId="30847"/>
    <cellStyle name="Normal 4 2 6 3 2 2 6" xfId="10284"/>
    <cellStyle name="Normal 4 2 6 3 2 2 6 2" xfId="22486"/>
    <cellStyle name="Normal 4 2 6 3 2 2 6 2 2" xfId="46783"/>
    <cellStyle name="Normal 4 2 6 3 2 2 6 3" xfId="34581"/>
    <cellStyle name="Normal 4 2 6 3 2 2 7" xfId="14827"/>
    <cellStyle name="Normal 4 2 6 3 2 2 7 2" xfId="39124"/>
    <cellStyle name="Normal 4 2 6 3 2 2 8" xfId="26815"/>
    <cellStyle name="Normal 4 2 6 3 2 2 9" xfId="51223"/>
    <cellStyle name="Normal 4 2 6 3 2 3" xfId="3043"/>
    <cellStyle name="Normal 4 2 6 3 2 3 2" xfId="5491"/>
    <cellStyle name="Normal 4 2 6 3 2 3 2 2" xfId="10292"/>
    <cellStyle name="Normal 4 2 6 3 2 3 2 2 2" xfId="22494"/>
    <cellStyle name="Normal 4 2 6 3 2 3 2 2 2 2" xfId="46791"/>
    <cellStyle name="Normal 4 2 6 3 2 3 2 2 3" xfId="34589"/>
    <cellStyle name="Normal 4 2 6 3 2 3 2 3" xfId="17693"/>
    <cellStyle name="Normal 4 2 6 3 2 3 2 3 2" xfId="41990"/>
    <cellStyle name="Normal 4 2 6 3 2 3 2 4" xfId="29788"/>
    <cellStyle name="Normal 4 2 6 3 2 3 3" xfId="7081"/>
    <cellStyle name="Normal 4 2 6 3 2 3 3 2" xfId="10293"/>
    <cellStyle name="Normal 4 2 6 3 2 3 3 2 2" xfId="22495"/>
    <cellStyle name="Normal 4 2 6 3 2 3 3 2 2 2" xfId="46792"/>
    <cellStyle name="Normal 4 2 6 3 2 3 3 2 3" xfId="34590"/>
    <cellStyle name="Normal 4 2 6 3 2 3 3 3" xfId="19283"/>
    <cellStyle name="Normal 4 2 6 3 2 3 3 3 2" xfId="43580"/>
    <cellStyle name="Normal 4 2 6 3 2 3 3 4" xfId="31378"/>
    <cellStyle name="Normal 4 2 6 3 2 3 4" xfId="10291"/>
    <cellStyle name="Normal 4 2 6 3 2 3 4 2" xfId="22493"/>
    <cellStyle name="Normal 4 2 6 3 2 3 4 2 2" xfId="46790"/>
    <cellStyle name="Normal 4 2 6 3 2 3 4 3" xfId="34588"/>
    <cellStyle name="Normal 4 2 6 3 2 3 5" xfId="15465"/>
    <cellStyle name="Normal 4 2 6 3 2 3 5 2" xfId="39762"/>
    <cellStyle name="Normal 4 2 6 3 2 3 6" xfId="27453"/>
    <cellStyle name="Normal 4 2 6 3 2 4" xfId="10283"/>
    <cellStyle name="Normal 4 2 6 3 2 4 2" xfId="22485"/>
    <cellStyle name="Normal 4 2 6 3 2 4 2 2" xfId="46782"/>
    <cellStyle name="Normal 4 2 6 3 2 4 3" xfId="34580"/>
    <cellStyle name="Normal 4 2 6 3 2 5" xfId="14293"/>
    <cellStyle name="Normal 4 2 6 3 2 5 2" xfId="26281"/>
    <cellStyle name="Normal 4 2 6 3 2 5 2 2" xfId="50578"/>
    <cellStyle name="Normal 4 2 6 3 2 5 3" xfId="38590"/>
    <cellStyle name="Normal 4 2 6 3 2 6" xfId="51797"/>
    <cellStyle name="Normal 4 2 6 3 2 7" xfId="52397"/>
    <cellStyle name="Normal 4 2 6 3 3" xfId="2275"/>
    <cellStyle name="Normal 4 2 6 3 3 10" xfId="52795"/>
    <cellStyle name="Normal 4 2 6 3 3 2" xfId="3441"/>
    <cellStyle name="Normal 4 2 6 3 3 2 2" xfId="5782"/>
    <cellStyle name="Normal 4 2 6 3 3 2 2 2" xfId="10296"/>
    <cellStyle name="Normal 4 2 6 3 3 2 2 2 2" xfId="22498"/>
    <cellStyle name="Normal 4 2 6 3 3 2 2 2 2 2" xfId="46795"/>
    <cellStyle name="Normal 4 2 6 3 3 2 2 2 3" xfId="34593"/>
    <cellStyle name="Normal 4 2 6 3 3 2 2 3" xfId="17984"/>
    <cellStyle name="Normal 4 2 6 3 3 2 2 3 2" xfId="42281"/>
    <cellStyle name="Normal 4 2 6 3 3 2 2 4" xfId="30079"/>
    <cellStyle name="Normal 4 2 6 3 3 2 3" xfId="7479"/>
    <cellStyle name="Normal 4 2 6 3 3 2 3 2" xfId="10297"/>
    <cellStyle name="Normal 4 2 6 3 3 2 3 2 2" xfId="22499"/>
    <cellStyle name="Normal 4 2 6 3 3 2 3 2 2 2" xfId="46796"/>
    <cellStyle name="Normal 4 2 6 3 3 2 3 2 3" xfId="34594"/>
    <cellStyle name="Normal 4 2 6 3 3 2 3 3" xfId="19681"/>
    <cellStyle name="Normal 4 2 6 3 3 2 3 3 2" xfId="43978"/>
    <cellStyle name="Normal 4 2 6 3 3 2 3 4" xfId="31776"/>
    <cellStyle name="Normal 4 2 6 3 3 2 4" xfId="10295"/>
    <cellStyle name="Normal 4 2 6 3 3 2 4 2" xfId="22497"/>
    <cellStyle name="Normal 4 2 6 3 3 2 4 2 2" xfId="46794"/>
    <cellStyle name="Normal 4 2 6 3 3 2 4 3" xfId="34592"/>
    <cellStyle name="Normal 4 2 6 3 3 2 5" xfId="15756"/>
    <cellStyle name="Normal 4 2 6 3 3 2 5 2" xfId="40053"/>
    <cellStyle name="Normal 4 2 6 3 3 2 6" xfId="27744"/>
    <cellStyle name="Normal 4 2 6 3 3 3" xfId="3973"/>
    <cellStyle name="Normal 4 2 6 3 3 3 2" xfId="10298"/>
    <cellStyle name="Normal 4 2 6 3 3 3 2 2" xfId="22500"/>
    <cellStyle name="Normal 4 2 6 3 3 3 2 2 2" xfId="46797"/>
    <cellStyle name="Normal 4 2 6 3 3 3 2 3" xfId="34595"/>
    <cellStyle name="Normal 4 2 6 3 3 3 3" xfId="16284"/>
    <cellStyle name="Normal 4 2 6 3 3 3 3 2" xfId="40581"/>
    <cellStyle name="Normal 4 2 6 3 3 3 4" xfId="28272"/>
    <cellStyle name="Normal 4 2 6 3 3 4" xfId="4613"/>
    <cellStyle name="Normal 4 2 6 3 3 4 2" xfId="10299"/>
    <cellStyle name="Normal 4 2 6 3 3 4 2 2" xfId="22501"/>
    <cellStyle name="Normal 4 2 6 3 3 4 2 2 2" xfId="46798"/>
    <cellStyle name="Normal 4 2 6 3 3 4 2 3" xfId="34596"/>
    <cellStyle name="Normal 4 2 6 3 3 4 3" xfId="16815"/>
    <cellStyle name="Normal 4 2 6 3 3 4 3 2" xfId="41112"/>
    <cellStyle name="Normal 4 2 6 3 3 4 4" xfId="28910"/>
    <cellStyle name="Normal 4 2 6 3 3 5" xfId="6310"/>
    <cellStyle name="Normal 4 2 6 3 3 5 2" xfId="10300"/>
    <cellStyle name="Normal 4 2 6 3 3 5 2 2" xfId="22502"/>
    <cellStyle name="Normal 4 2 6 3 3 5 2 2 2" xfId="46799"/>
    <cellStyle name="Normal 4 2 6 3 3 5 2 3" xfId="34597"/>
    <cellStyle name="Normal 4 2 6 3 3 5 3" xfId="18512"/>
    <cellStyle name="Normal 4 2 6 3 3 5 3 2" xfId="42809"/>
    <cellStyle name="Normal 4 2 6 3 3 5 4" xfId="30607"/>
    <cellStyle name="Normal 4 2 6 3 3 6" xfId="10294"/>
    <cellStyle name="Normal 4 2 6 3 3 6 2" xfId="22496"/>
    <cellStyle name="Normal 4 2 6 3 3 6 2 2" xfId="46793"/>
    <cellStyle name="Normal 4 2 6 3 3 6 3" xfId="34591"/>
    <cellStyle name="Normal 4 2 6 3 3 7" xfId="14587"/>
    <cellStyle name="Normal 4 2 6 3 3 7 2" xfId="38884"/>
    <cellStyle name="Normal 4 2 6 3 3 8" xfId="26575"/>
    <cellStyle name="Normal 4 2 6 3 3 9" xfId="50983"/>
    <cellStyle name="Normal 4 2 6 3 4" xfId="2803"/>
    <cellStyle name="Normal 4 2 6 3 4 2" xfId="5251"/>
    <cellStyle name="Normal 4 2 6 3 4 2 2" xfId="10302"/>
    <cellStyle name="Normal 4 2 6 3 4 2 2 2" xfId="22504"/>
    <cellStyle name="Normal 4 2 6 3 4 2 2 2 2" xfId="46801"/>
    <cellStyle name="Normal 4 2 6 3 4 2 2 3" xfId="34599"/>
    <cellStyle name="Normal 4 2 6 3 4 2 3" xfId="17453"/>
    <cellStyle name="Normal 4 2 6 3 4 2 3 2" xfId="41750"/>
    <cellStyle name="Normal 4 2 6 3 4 2 4" xfId="29548"/>
    <cellStyle name="Normal 4 2 6 3 4 3" xfId="6841"/>
    <cellStyle name="Normal 4 2 6 3 4 3 2" xfId="10303"/>
    <cellStyle name="Normal 4 2 6 3 4 3 2 2" xfId="22505"/>
    <cellStyle name="Normal 4 2 6 3 4 3 2 2 2" xfId="46802"/>
    <cellStyle name="Normal 4 2 6 3 4 3 2 3" xfId="34600"/>
    <cellStyle name="Normal 4 2 6 3 4 3 3" xfId="19043"/>
    <cellStyle name="Normal 4 2 6 3 4 3 3 2" xfId="43340"/>
    <cellStyle name="Normal 4 2 6 3 4 3 4" xfId="31138"/>
    <cellStyle name="Normal 4 2 6 3 4 4" xfId="10301"/>
    <cellStyle name="Normal 4 2 6 3 4 4 2" xfId="22503"/>
    <cellStyle name="Normal 4 2 6 3 4 4 2 2" xfId="46800"/>
    <cellStyle name="Normal 4 2 6 3 4 4 3" xfId="34598"/>
    <cellStyle name="Normal 4 2 6 3 4 5" xfId="15225"/>
    <cellStyle name="Normal 4 2 6 3 4 5 2" xfId="39522"/>
    <cellStyle name="Normal 4 2 6 3 4 6" xfId="27213"/>
    <cellStyle name="Normal 4 2 6 3 5" xfId="10282"/>
    <cellStyle name="Normal 4 2 6 3 5 2" xfId="22484"/>
    <cellStyle name="Normal 4 2 6 3 5 2 2" xfId="46781"/>
    <cellStyle name="Normal 4 2 6 3 5 3" xfId="34579"/>
    <cellStyle name="Normal 4 2 6 3 6" xfId="14053"/>
    <cellStyle name="Normal 4 2 6 3 6 2" xfId="26041"/>
    <cellStyle name="Normal 4 2 6 3 6 2 2" xfId="50338"/>
    <cellStyle name="Normal 4 2 6 3 6 3" xfId="38350"/>
    <cellStyle name="Normal 4 2 6 3 7" xfId="51786"/>
    <cellStyle name="Normal 4 2 6 3 8" xfId="52157"/>
    <cellStyle name="Normal 4 2 6 4" xfId="679"/>
    <cellStyle name="Normal 4 2 6 4 2" xfId="926"/>
    <cellStyle name="Normal 4 2 6 4 2 2" xfId="2419"/>
    <cellStyle name="Normal 4 2 6 4 2 2 10" xfId="52939"/>
    <cellStyle name="Normal 4 2 6 4 2 2 2" xfId="3585"/>
    <cellStyle name="Normal 4 2 6 4 2 2 2 2" xfId="5926"/>
    <cellStyle name="Normal 4 2 6 4 2 2 2 2 2" xfId="10308"/>
    <cellStyle name="Normal 4 2 6 4 2 2 2 2 2 2" xfId="22510"/>
    <cellStyle name="Normal 4 2 6 4 2 2 2 2 2 2 2" xfId="46807"/>
    <cellStyle name="Normal 4 2 6 4 2 2 2 2 2 3" xfId="34605"/>
    <cellStyle name="Normal 4 2 6 4 2 2 2 2 3" xfId="18128"/>
    <cellStyle name="Normal 4 2 6 4 2 2 2 2 3 2" xfId="42425"/>
    <cellStyle name="Normal 4 2 6 4 2 2 2 2 4" xfId="30223"/>
    <cellStyle name="Normal 4 2 6 4 2 2 2 3" xfId="7623"/>
    <cellStyle name="Normal 4 2 6 4 2 2 2 3 2" xfId="10309"/>
    <cellStyle name="Normal 4 2 6 4 2 2 2 3 2 2" xfId="22511"/>
    <cellStyle name="Normal 4 2 6 4 2 2 2 3 2 2 2" xfId="46808"/>
    <cellStyle name="Normal 4 2 6 4 2 2 2 3 2 3" xfId="34606"/>
    <cellStyle name="Normal 4 2 6 4 2 2 2 3 3" xfId="19825"/>
    <cellStyle name="Normal 4 2 6 4 2 2 2 3 3 2" xfId="44122"/>
    <cellStyle name="Normal 4 2 6 4 2 2 2 3 4" xfId="31920"/>
    <cellStyle name="Normal 4 2 6 4 2 2 2 4" xfId="10307"/>
    <cellStyle name="Normal 4 2 6 4 2 2 2 4 2" xfId="22509"/>
    <cellStyle name="Normal 4 2 6 4 2 2 2 4 2 2" xfId="46806"/>
    <cellStyle name="Normal 4 2 6 4 2 2 2 4 3" xfId="34604"/>
    <cellStyle name="Normal 4 2 6 4 2 2 2 5" xfId="15900"/>
    <cellStyle name="Normal 4 2 6 4 2 2 2 5 2" xfId="40197"/>
    <cellStyle name="Normal 4 2 6 4 2 2 2 6" xfId="27888"/>
    <cellStyle name="Normal 4 2 6 4 2 2 3" xfId="4117"/>
    <cellStyle name="Normal 4 2 6 4 2 2 3 2" xfId="10310"/>
    <cellStyle name="Normal 4 2 6 4 2 2 3 2 2" xfId="22512"/>
    <cellStyle name="Normal 4 2 6 4 2 2 3 2 2 2" xfId="46809"/>
    <cellStyle name="Normal 4 2 6 4 2 2 3 2 3" xfId="34607"/>
    <cellStyle name="Normal 4 2 6 4 2 2 3 3" xfId="16428"/>
    <cellStyle name="Normal 4 2 6 4 2 2 3 3 2" xfId="40725"/>
    <cellStyle name="Normal 4 2 6 4 2 2 3 4" xfId="28416"/>
    <cellStyle name="Normal 4 2 6 4 2 2 4" xfId="4757"/>
    <cellStyle name="Normal 4 2 6 4 2 2 4 2" xfId="10311"/>
    <cellStyle name="Normal 4 2 6 4 2 2 4 2 2" xfId="22513"/>
    <cellStyle name="Normal 4 2 6 4 2 2 4 2 2 2" xfId="46810"/>
    <cellStyle name="Normal 4 2 6 4 2 2 4 2 3" xfId="34608"/>
    <cellStyle name="Normal 4 2 6 4 2 2 4 3" xfId="16959"/>
    <cellStyle name="Normal 4 2 6 4 2 2 4 3 2" xfId="41256"/>
    <cellStyle name="Normal 4 2 6 4 2 2 4 4" xfId="29054"/>
    <cellStyle name="Normal 4 2 6 4 2 2 5" xfId="6454"/>
    <cellStyle name="Normal 4 2 6 4 2 2 5 2" xfId="10312"/>
    <cellStyle name="Normal 4 2 6 4 2 2 5 2 2" xfId="22514"/>
    <cellStyle name="Normal 4 2 6 4 2 2 5 2 2 2" xfId="46811"/>
    <cellStyle name="Normal 4 2 6 4 2 2 5 2 3" xfId="34609"/>
    <cellStyle name="Normal 4 2 6 4 2 2 5 3" xfId="18656"/>
    <cellStyle name="Normal 4 2 6 4 2 2 5 3 2" xfId="42953"/>
    <cellStyle name="Normal 4 2 6 4 2 2 5 4" xfId="30751"/>
    <cellStyle name="Normal 4 2 6 4 2 2 6" xfId="10306"/>
    <cellStyle name="Normal 4 2 6 4 2 2 6 2" xfId="22508"/>
    <cellStyle name="Normal 4 2 6 4 2 2 6 2 2" xfId="46805"/>
    <cellStyle name="Normal 4 2 6 4 2 2 6 3" xfId="34603"/>
    <cellStyle name="Normal 4 2 6 4 2 2 7" xfId="14731"/>
    <cellStyle name="Normal 4 2 6 4 2 2 7 2" xfId="39028"/>
    <cellStyle name="Normal 4 2 6 4 2 2 8" xfId="26719"/>
    <cellStyle name="Normal 4 2 6 4 2 2 9" xfId="51127"/>
    <cellStyle name="Normal 4 2 6 4 2 3" xfId="2947"/>
    <cellStyle name="Normal 4 2 6 4 2 3 2" xfId="5395"/>
    <cellStyle name="Normal 4 2 6 4 2 3 2 2" xfId="10314"/>
    <cellStyle name="Normal 4 2 6 4 2 3 2 2 2" xfId="22516"/>
    <cellStyle name="Normal 4 2 6 4 2 3 2 2 2 2" xfId="46813"/>
    <cellStyle name="Normal 4 2 6 4 2 3 2 2 3" xfId="34611"/>
    <cellStyle name="Normal 4 2 6 4 2 3 2 3" xfId="17597"/>
    <cellStyle name="Normal 4 2 6 4 2 3 2 3 2" xfId="41894"/>
    <cellStyle name="Normal 4 2 6 4 2 3 2 4" xfId="29692"/>
    <cellStyle name="Normal 4 2 6 4 2 3 3" xfId="6985"/>
    <cellStyle name="Normal 4 2 6 4 2 3 3 2" xfId="10315"/>
    <cellStyle name="Normal 4 2 6 4 2 3 3 2 2" xfId="22517"/>
    <cellStyle name="Normal 4 2 6 4 2 3 3 2 2 2" xfId="46814"/>
    <cellStyle name="Normal 4 2 6 4 2 3 3 2 3" xfId="34612"/>
    <cellStyle name="Normal 4 2 6 4 2 3 3 3" xfId="19187"/>
    <cellStyle name="Normal 4 2 6 4 2 3 3 3 2" xfId="43484"/>
    <cellStyle name="Normal 4 2 6 4 2 3 3 4" xfId="31282"/>
    <cellStyle name="Normal 4 2 6 4 2 3 4" xfId="10313"/>
    <cellStyle name="Normal 4 2 6 4 2 3 4 2" xfId="22515"/>
    <cellStyle name="Normal 4 2 6 4 2 3 4 2 2" xfId="46812"/>
    <cellStyle name="Normal 4 2 6 4 2 3 4 3" xfId="34610"/>
    <cellStyle name="Normal 4 2 6 4 2 3 5" xfId="15369"/>
    <cellStyle name="Normal 4 2 6 4 2 3 5 2" xfId="39666"/>
    <cellStyle name="Normal 4 2 6 4 2 3 6" xfId="27357"/>
    <cellStyle name="Normal 4 2 6 4 2 4" xfId="10305"/>
    <cellStyle name="Normal 4 2 6 4 2 4 2" xfId="22507"/>
    <cellStyle name="Normal 4 2 6 4 2 4 2 2" xfId="46804"/>
    <cellStyle name="Normal 4 2 6 4 2 4 3" xfId="34602"/>
    <cellStyle name="Normal 4 2 6 4 2 5" xfId="14197"/>
    <cellStyle name="Normal 4 2 6 4 2 5 2" xfId="26185"/>
    <cellStyle name="Normal 4 2 6 4 2 5 2 2" xfId="50482"/>
    <cellStyle name="Normal 4 2 6 4 2 5 3" xfId="38494"/>
    <cellStyle name="Normal 4 2 6 4 2 6" xfId="51728"/>
    <cellStyle name="Normal 4 2 6 4 2 7" xfId="52301"/>
    <cellStyle name="Normal 4 2 6 4 3" xfId="2179"/>
    <cellStyle name="Normal 4 2 6 4 3 10" xfId="52699"/>
    <cellStyle name="Normal 4 2 6 4 3 2" xfId="3345"/>
    <cellStyle name="Normal 4 2 6 4 3 2 2" xfId="5686"/>
    <cellStyle name="Normal 4 2 6 4 3 2 2 2" xfId="10318"/>
    <cellStyle name="Normal 4 2 6 4 3 2 2 2 2" xfId="22520"/>
    <cellStyle name="Normal 4 2 6 4 3 2 2 2 2 2" xfId="46817"/>
    <cellStyle name="Normal 4 2 6 4 3 2 2 2 3" xfId="34615"/>
    <cellStyle name="Normal 4 2 6 4 3 2 2 3" xfId="17888"/>
    <cellStyle name="Normal 4 2 6 4 3 2 2 3 2" xfId="42185"/>
    <cellStyle name="Normal 4 2 6 4 3 2 2 4" xfId="29983"/>
    <cellStyle name="Normal 4 2 6 4 3 2 3" xfId="7383"/>
    <cellStyle name="Normal 4 2 6 4 3 2 3 2" xfId="10319"/>
    <cellStyle name="Normal 4 2 6 4 3 2 3 2 2" xfId="22521"/>
    <cellStyle name="Normal 4 2 6 4 3 2 3 2 2 2" xfId="46818"/>
    <cellStyle name="Normal 4 2 6 4 3 2 3 2 3" xfId="34616"/>
    <cellStyle name="Normal 4 2 6 4 3 2 3 3" xfId="19585"/>
    <cellStyle name="Normal 4 2 6 4 3 2 3 3 2" xfId="43882"/>
    <cellStyle name="Normal 4 2 6 4 3 2 3 4" xfId="31680"/>
    <cellStyle name="Normal 4 2 6 4 3 2 4" xfId="10317"/>
    <cellStyle name="Normal 4 2 6 4 3 2 4 2" xfId="22519"/>
    <cellStyle name="Normal 4 2 6 4 3 2 4 2 2" xfId="46816"/>
    <cellStyle name="Normal 4 2 6 4 3 2 4 3" xfId="34614"/>
    <cellStyle name="Normal 4 2 6 4 3 2 5" xfId="15660"/>
    <cellStyle name="Normal 4 2 6 4 3 2 5 2" xfId="39957"/>
    <cellStyle name="Normal 4 2 6 4 3 2 6" xfId="27648"/>
    <cellStyle name="Normal 4 2 6 4 3 3" xfId="3877"/>
    <cellStyle name="Normal 4 2 6 4 3 3 2" xfId="10320"/>
    <cellStyle name="Normal 4 2 6 4 3 3 2 2" xfId="22522"/>
    <cellStyle name="Normal 4 2 6 4 3 3 2 2 2" xfId="46819"/>
    <cellStyle name="Normal 4 2 6 4 3 3 2 3" xfId="34617"/>
    <cellStyle name="Normal 4 2 6 4 3 3 3" xfId="16188"/>
    <cellStyle name="Normal 4 2 6 4 3 3 3 2" xfId="40485"/>
    <cellStyle name="Normal 4 2 6 4 3 3 4" xfId="28176"/>
    <cellStyle name="Normal 4 2 6 4 3 4" xfId="4517"/>
    <cellStyle name="Normal 4 2 6 4 3 4 2" xfId="10321"/>
    <cellStyle name="Normal 4 2 6 4 3 4 2 2" xfId="22523"/>
    <cellStyle name="Normal 4 2 6 4 3 4 2 2 2" xfId="46820"/>
    <cellStyle name="Normal 4 2 6 4 3 4 2 3" xfId="34618"/>
    <cellStyle name="Normal 4 2 6 4 3 4 3" xfId="16719"/>
    <cellStyle name="Normal 4 2 6 4 3 4 3 2" xfId="41016"/>
    <cellStyle name="Normal 4 2 6 4 3 4 4" xfId="28814"/>
    <cellStyle name="Normal 4 2 6 4 3 5" xfId="6214"/>
    <cellStyle name="Normal 4 2 6 4 3 5 2" xfId="10322"/>
    <cellStyle name="Normal 4 2 6 4 3 5 2 2" xfId="22524"/>
    <cellStyle name="Normal 4 2 6 4 3 5 2 2 2" xfId="46821"/>
    <cellStyle name="Normal 4 2 6 4 3 5 2 3" xfId="34619"/>
    <cellStyle name="Normal 4 2 6 4 3 5 3" xfId="18416"/>
    <cellStyle name="Normal 4 2 6 4 3 5 3 2" xfId="42713"/>
    <cellStyle name="Normal 4 2 6 4 3 5 4" xfId="30511"/>
    <cellStyle name="Normal 4 2 6 4 3 6" xfId="10316"/>
    <cellStyle name="Normal 4 2 6 4 3 6 2" xfId="22518"/>
    <cellStyle name="Normal 4 2 6 4 3 6 2 2" xfId="46815"/>
    <cellStyle name="Normal 4 2 6 4 3 6 3" xfId="34613"/>
    <cellStyle name="Normal 4 2 6 4 3 7" xfId="14491"/>
    <cellStyle name="Normal 4 2 6 4 3 7 2" xfId="38788"/>
    <cellStyle name="Normal 4 2 6 4 3 8" xfId="26479"/>
    <cellStyle name="Normal 4 2 6 4 3 9" xfId="50887"/>
    <cellStyle name="Normal 4 2 6 4 4" xfId="2707"/>
    <cellStyle name="Normal 4 2 6 4 4 2" xfId="5155"/>
    <cellStyle name="Normal 4 2 6 4 4 2 2" xfId="10324"/>
    <cellStyle name="Normal 4 2 6 4 4 2 2 2" xfId="22526"/>
    <cellStyle name="Normal 4 2 6 4 4 2 2 2 2" xfId="46823"/>
    <cellStyle name="Normal 4 2 6 4 4 2 2 3" xfId="34621"/>
    <cellStyle name="Normal 4 2 6 4 4 2 3" xfId="17357"/>
    <cellStyle name="Normal 4 2 6 4 4 2 3 2" xfId="41654"/>
    <cellStyle name="Normal 4 2 6 4 4 2 4" xfId="29452"/>
    <cellStyle name="Normal 4 2 6 4 4 3" xfId="6745"/>
    <cellStyle name="Normal 4 2 6 4 4 3 2" xfId="10325"/>
    <cellStyle name="Normal 4 2 6 4 4 3 2 2" xfId="22527"/>
    <cellStyle name="Normal 4 2 6 4 4 3 2 2 2" xfId="46824"/>
    <cellStyle name="Normal 4 2 6 4 4 3 2 3" xfId="34622"/>
    <cellStyle name="Normal 4 2 6 4 4 3 3" xfId="18947"/>
    <cellStyle name="Normal 4 2 6 4 4 3 3 2" xfId="43244"/>
    <cellStyle name="Normal 4 2 6 4 4 3 4" xfId="31042"/>
    <cellStyle name="Normal 4 2 6 4 4 4" xfId="10323"/>
    <cellStyle name="Normal 4 2 6 4 4 4 2" xfId="22525"/>
    <cellStyle name="Normal 4 2 6 4 4 4 2 2" xfId="46822"/>
    <cellStyle name="Normal 4 2 6 4 4 4 3" xfId="34620"/>
    <cellStyle name="Normal 4 2 6 4 4 5" xfId="15129"/>
    <cellStyle name="Normal 4 2 6 4 4 5 2" xfId="39426"/>
    <cellStyle name="Normal 4 2 6 4 4 6" xfId="27117"/>
    <cellStyle name="Normal 4 2 6 4 5" xfId="10304"/>
    <cellStyle name="Normal 4 2 6 4 5 2" xfId="22506"/>
    <cellStyle name="Normal 4 2 6 4 5 2 2" xfId="46803"/>
    <cellStyle name="Normal 4 2 6 4 5 3" xfId="34601"/>
    <cellStyle name="Normal 4 2 6 4 6" xfId="13957"/>
    <cellStyle name="Normal 4 2 6 4 6 2" xfId="25945"/>
    <cellStyle name="Normal 4 2 6 4 6 2 2" xfId="50242"/>
    <cellStyle name="Normal 4 2 6 4 6 3" xfId="38254"/>
    <cellStyle name="Normal 4 2 6 4 7" xfId="51572"/>
    <cellStyle name="Normal 4 2 6 4 8" xfId="52061"/>
    <cellStyle name="Normal 4 2 6 5" xfId="854"/>
    <cellStyle name="Normal 4 2 6 5 2" xfId="2347"/>
    <cellStyle name="Normal 4 2 6 5 2 10" xfId="52867"/>
    <cellStyle name="Normal 4 2 6 5 2 2" xfId="3513"/>
    <cellStyle name="Normal 4 2 6 5 2 2 2" xfId="5854"/>
    <cellStyle name="Normal 4 2 6 5 2 2 2 2" xfId="10329"/>
    <cellStyle name="Normal 4 2 6 5 2 2 2 2 2" xfId="22531"/>
    <cellStyle name="Normal 4 2 6 5 2 2 2 2 2 2" xfId="46828"/>
    <cellStyle name="Normal 4 2 6 5 2 2 2 2 3" xfId="34626"/>
    <cellStyle name="Normal 4 2 6 5 2 2 2 3" xfId="18056"/>
    <cellStyle name="Normal 4 2 6 5 2 2 2 3 2" xfId="42353"/>
    <cellStyle name="Normal 4 2 6 5 2 2 2 4" xfId="30151"/>
    <cellStyle name="Normal 4 2 6 5 2 2 3" xfId="7551"/>
    <cellStyle name="Normal 4 2 6 5 2 2 3 2" xfId="10330"/>
    <cellStyle name="Normal 4 2 6 5 2 2 3 2 2" xfId="22532"/>
    <cellStyle name="Normal 4 2 6 5 2 2 3 2 2 2" xfId="46829"/>
    <cellStyle name="Normal 4 2 6 5 2 2 3 2 3" xfId="34627"/>
    <cellStyle name="Normal 4 2 6 5 2 2 3 3" xfId="19753"/>
    <cellStyle name="Normal 4 2 6 5 2 2 3 3 2" xfId="44050"/>
    <cellStyle name="Normal 4 2 6 5 2 2 3 4" xfId="31848"/>
    <cellStyle name="Normal 4 2 6 5 2 2 4" xfId="10328"/>
    <cellStyle name="Normal 4 2 6 5 2 2 4 2" xfId="22530"/>
    <cellStyle name="Normal 4 2 6 5 2 2 4 2 2" xfId="46827"/>
    <cellStyle name="Normal 4 2 6 5 2 2 4 3" xfId="34625"/>
    <cellStyle name="Normal 4 2 6 5 2 2 5" xfId="15828"/>
    <cellStyle name="Normal 4 2 6 5 2 2 5 2" xfId="40125"/>
    <cellStyle name="Normal 4 2 6 5 2 2 6" xfId="27816"/>
    <cellStyle name="Normal 4 2 6 5 2 3" xfId="4045"/>
    <cellStyle name="Normal 4 2 6 5 2 3 2" xfId="10331"/>
    <cellStyle name="Normal 4 2 6 5 2 3 2 2" xfId="22533"/>
    <cellStyle name="Normal 4 2 6 5 2 3 2 2 2" xfId="46830"/>
    <cellStyle name="Normal 4 2 6 5 2 3 2 3" xfId="34628"/>
    <cellStyle name="Normal 4 2 6 5 2 3 3" xfId="16356"/>
    <cellStyle name="Normal 4 2 6 5 2 3 3 2" xfId="40653"/>
    <cellStyle name="Normal 4 2 6 5 2 3 4" xfId="28344"/>
    <cellStyle name="Normal 4 2 6 5 2 4" xfId="4685"/>
    <cellStyle name="Normal 4 2 6 5 2 4 2" xfId="10332"/>
    <cellStyle name="Normal 4 2 6 5 2 4 2 2" xfId="22534"/>
    <cellStyle name="Normal 4 2 6 5 2 4 2 2 2" xfId="46831"/>
    <cellStyle name="Normal 4 2 6 5 2 4 2 3" xfId="34629"/>
    <cellStyle name="Normal 4 2 6 5 2 4 3" xfId="16887"/>
    <cellStyle name="Normal 4 2 6 5 2 4 3 2" xfId="41184"/>
    <cellStyle name="Normal 4 2 6 5 2 4 4" xfId="28982"/>
    <cellStyle name="Normal 4 2 6 5 2 5" xfId="6382"/>
    <cellStyle name="Normal 4 2 6 5 2 5 2" xfId="10333"/>
    <cellStyle name="Normal 4 2 6 5 2 5 2 2" xfId="22535"/>
    <cellStyle name="Normal 4 2 6 5 2 5 2 2 2" xfId="46832"/>
    <cellStyle name="Normal 4 2 6 5 2 5 2 3" xfId="34630"/>
    <cellStyle name="Normal 4 2 6 5 2 5 3" xfId="18584"/>
    <cellStyle name="Normal 4 2 6 5 2 5 3 2" xfId="42881"/>
    <cellStyle name="Normal 4 2 6 5 2 5 4" xfId="30679"/>
    <cellStyle name="Normal 4 2 6 5 2 6" xfId="10327"/>
    <cellStyle name="Normal 4 2 6 5 2 6 2" xfId="22529"/>
    <cellStyle name="Normal 4 2 6 5 2 6 2 2" xfId="46826"/>
    <cellStyle name="Normal 4 2 6 5 2 6 3" xfId="34624"/>
    <cellStyle name="Normal 4 2 6 5 2 7" xfId="14659"/>
    <cellStyle name="Normal 4 2 6 5 2 7 2" xfId="38956"/>
    <cellStyle name="Normal 4 2 6 5 2 8" xfId="26647"/>
    <cellStyle name="Normal 4 2 6 5 2 9" xfId="51055"/>
    <cellStyle name="Normal 4 2 6 5 3" xfId="2875"/>
    <cellStyle name="Normal 4 2 6 5 3 2" xfId="5323"/>
    <cellStyle name="Normal 4 2 6 5 3 2 2" xfId="10335"/>
    <cellStyle name="Normal 4 2 6 5 3 2 2 2" xfId="22537"/>
    <cellStyle name="Normal 4 2 6 5 3 2 2 2 2" xfId="46834"/>
    <cellStyle name="Normal 4 2 6 5 3 2 2 3" xfId="34632"/>
    <cellStyle name="Normal 4 2 6 5 3 2 3" xfId="17525"/>
    <cellStyle name="Normal 4 2 6 5 3 2 3 2" xfId="41822"/>
    <cellStyle name="Normal 4 2 6 5 3 2 4" xfId="29620"/>
    <cellStyle name="Normal 4 2 6 5 3 3" xfId="6913"/>
    <cellStyle name="Normal 4 2 6 5 3 3 2" xfId="10336"/>
    <cellStyle name="Normal 4 2 6 5 3 3 2 2" xfId="22538"/>
    <cellStyle name="Normal 4 2 6 5 3 3 2 2 2" xfId="46835"/>
    <cellStyle name="Normal 4 2 6 5 3 3 2 3" xfId="34633"/>
    <cellStyle name="Normal 4 2 6 5 3 3 3" xfId="19115"/>
    <cellStyle name="Normal 4 2 6 5 3 3 3 2" xfId="43412"/>
    <cellStyle name="Normal 4 2 6 5 3 3 4" xfId="31210"/>
    <cellStyle name="Normal 4 2 6 5 3 4" xfId="10334"/>
    <cellStyle name="Normal 4 2 6 5 3 4 2" xfId="22536"/>
    <cellStyle name="Normal 4 2 6 5 3 4 2 2" xfId="46833"/>
    <cellStyle name="Normal 4 2 6 5 3 4 3" xfId="34631"/>
    <cellStyle name="Normal 4 2 6 5 3 5" xfId="15297"/>
    <cellStyle name="Normal 4 2 6 5 3 5 2" xfId="39594"/>
    <cellStyle name="Normal 4 2 6 5 3 6" xfId="27285"/>
    <cellStyle name="Normal 4 2 6 5 4" xfId="10326"/>
    <cellStyle name="Normal 4 2 6 5 4 2" xfId="22528"/>
    <cellStyle name="Normal 4 2 6 5 4 2 2" xfId="46825"/>
    <cellStyle name="Normal 4 2 6 5 4 3" xfId="34623"/>
    <cellStyle name="Normal 4 2 6 5 5" xfId="14125"/>
    <cellStyle name="Normal 4 2 6 5 5 2" xfId="26113"/>
    <cellStyle name="Normal 4 2 6 5 5 2 2" xfId="50410"/>
    <cellStyle name="Normal 4 2 6 5 5 3" xfId="38422"/>
    <cellStyle name="Normal 4 2 6 5 6" xfId="51860"/>
    <cellStyle name="Normal 4 2 6 5 7" xfId="52229"/>
    <cellStyle name="Normal 4 2 6 6" xfId="1831"/>
    <cellStyle name="Normal 4 2 6 6 10" xfId="52603"/>
    <cellStyle name="Normal 4 2 6 6 11" xfId="2083"/>
    <cellStyle name="Normal 4 2 6 6 2" xfId="3249"/>
    <cellStyle name="Normal 4 2 6 6 2 2" xfId="5590"/>
    <cellStyle name="Normal 4 2 6 6 2 2 2" xfId="10339"/>
    <cellStyle name="Normal 4 2 6 6 2 2 2 2" xfId="22541"/>
    <cellStyle name="Normal 4 2 6 6 2 2 2 2 2" xfId="46838"/>
    <cellStyle name="Normal 4 2 6 6 2 2 2 3" xfId="34636"/>
    <cellStyle name="Normal 4 2 6 6 2 2 3" xfId="17792"/>
    <cellStyle name="Normal 4 2 6 6 2 2 3 2" xfId="42089"/>
    <cellStyle name="Normal 4 2 6 6 2 2 4" xfId="29887"/>
    <cellStyle name="Normal 4 2 6 6 2 3" xfId="7287"/>
    <cellStyle name="Normal 4 2 6 6 2 3 2" xfId="10340"/>
    <cellStyle name="Normal 4 2 6 6 2 3 2 2" xfId="22542"/>
    <cellStyle name="Normal 4 2 6 6 2 3 2 2 2" xfId="46839"/>
    <cellStyle name="Normal 4 2 6 6 2 3 2 3" xfId="34637"/>
    <cellStyle name="Normal 4 2 6 6 2 3 3" xfId="19489"/>
    <cellStyle name="Normal 4 2 6 6 2 3 3 2" xfId="43786"/>
    <cellStyle name="Normal 4 2 6 6 2 3 4" xfId="31584"/>
    <cellStyle name="Normal 4 2 6 6 2 4" xfId="10338"/>
    <cellStyle name="Normal 4 2 6 6 2 4 2" xfId="22540"/>
    <cellStyle name="Normal 4 2 6 6 2 4 2 2" xfId="46837"/>
    <cellStyle name="Normal 4 2 6 6 2 4 3" xfId="34635"/>
    <cellStyle name="Normal 4 2 6 6 2 5" xfId="15564"/>
    <cellStyle name="Normal 4 2 6 6 2 5 2" xfId="39861"/>
    <cellStyle name="Normal 4 2 6 6 2 6" xfId="27552"/>
    <cellStyle name="Normal 4 2 6 6 3" xfId="3781"/>
    <cellStyle name="Normal 4 2 6 6 3 2" xfId="10341"/>
    <cellStyle name="Normal 4 2 6 6 3 2 2" xfId="22543"/>
    <cellStyle name="Normal 4 2 6 6 3 2 2 2" xfId="46840"/>
    <cellStyle name="Normal 4 2 6 6 3 2 3" xfId="34638"/>
    <cellStyle name="Normal 4 2 6 6 3 3" xfId="16092"/>
    <cellStyle name="Normal 4 2 6 6 3 3 2" xfId="40389"/>
    <cellStyle name="Normal 4 2 6 6 3 4" xfId="28080"/>
    <cellStyle name="Normal 4 2 6 6 4" xfId="4421"/>
    <cellStyle name="Normal 4 2 6 6 4 2" xfId="10342"/>
    <cellStyle name="Normal 4 2 6 6 4 2 2" xfId="22544"/>
    <cellStyle name="Normal 4 2 6 6 4 2 2 2" xfId="46841"/>
    <cellStyle name="Normal 4 2 6 6 4 2 3" xfId="34639"/>
    <cellStyle name="Normal 4 2 6 6 4 3" xfId="16623"/>
    <cellStyle name="Normal 4 2 6 6 4 3 2" xfId="40920"/>
    <cellStyle name="Normal 4 2 6 6 4 4" xfId="28718"/>
    <cellStyle name="Normal 4 2 6 6 5" xfId="6118"/>
    <cellStyle name="Normal 4 2 6 6 5 2" xfId="10343"/>
    <cellStyle name="Normal 4 2 6 6 5 2 2" xfId="22545"/>
    <cellStyle name="Normal 4 2 6 6 5 2 2 2" xfId="46842"/>
    <cellStyle name="Normal 4 2 6 6 5 2 3" xfId="34640"/>
    <cellStyle name="Normal 4 2 6 6 5 3" xfId="18320"/>
    <cellStyle name="Normal 4 2 6 6 5 3 2" xfId="42617"/>
    <cellStyle name="Normal 4 2 6 6 5 4" xfId="30415"/>
    <cellStyle name="Normal 4 2 6 6 6" xfId="10337"/>
    <cellStyle name="Normal 4 2 6 6 6 2" xfId="22539"/>
    <cellStyle name="Normal 4 2 6 6 6 2 2" xfId="46836"/>
    <cellStyle name="Normal 4 2 6 6 6 3" xfId="34634"/>
    <cellStyle name="Normal 4 2 6 6 7" xfId="14395"/>
    <cellStyle name="Normal 4 2 6 6 7 2" xfId="38692"/>
    <cellStyle name="Normal 4 2 6 6 8" xfId="26383"/>
    <cellStyle name="Normal 4 2 6 6 9" xfId="50791"/>
    <cellStyle name="Normal 4 2 6 7" xfId="2611"/>
    <cellStyle name="Normal 4 2 6 7 2" xfId="5059"/>
    <cellStyle name="Normal 4 2 6 7 2 2" xfId="10345"/>
    <cellStyle name="Normal 4 2 6 7 2 2 2" xfId="22547"/>
    <cellStyle name="Normal 4 2 6 7 2 2 2 2" xfId="46844"/>
    <cellStyle name="Normal 4 2 6 7 2 2 3" xfId="34642"/>
    <cellStyle name="Normal 4 2 6 7 2 3" xfId="17261"/>
    <cellStyle name="Normal 4 2 6 7 2 3 2" xfId="41558"/>
    <cellStyle name="Normal 4 2 6 7 2 4" xfId="29356"/>
    <cellStyle name="Normal 4 2 6 7 3" xfId="6649"/>
    <cellStyle name="Normal 4 2 6 7 3 2" xfId="10346"/>
    <cellStyle name="Normal 4 2 6 7 3 2 2" xfId="22548"/>
    <cellStyle name="Normal 4 2 6 7 3 2 2 2" xfId="46845"/>
    <cellStyle name="Normal 4 2 6 7 3 2 3" xfId="34643"/>
    <cellStyle name="Normal 4 2 6 7 3 3" xfId="18851"/>
    <cellStyle name="Normal 4 2 6 7 3 3 2" xfId="43148"/>
    <cellStyle name="Normal 4 2 6 7 3 4" xfId="30946"/>
    <cellStyle name="Normal 4 2 6 7 4" xfId="10344"/>
    <cellStyle name="Normal 4 2 6 7 4 2" xfId="22546"/>
    <cellStyle name="Normal 4 2 6 7 4 2 2" xfId="46843"/>
    <cellStyle name="Normal 4 2 6 7 4 3" xfId="34641"/>
    <cellStyle name="Normal 4 2 6 7 5" xfId="15033"/>
    <cellStyle name="Normal 4 2 6 7 5 2" xfId="39330"/>
    <cellStyle name="Normal 4 2 6 7 6" xfId="27021"/>
    <cellStyle name="Normal 4 2 6 8" xfId="10215"/>
    <cellStyle name="Normal 4 2 6 8 2" xfId="22417"/>
    <cellStyle name="Normal 4 2 6 8 2 2" xfId="46714"/>
    <cellStyle name="Normal 4 2 6 8 3" xfId="34512"/>
    <cellStyle name="Normal 4 2 6 9" xfId="13861"/>
    <cellStyle name="Normal 4 2 6 9 2" xfId="25849"/>
    <cellStyle name="Normal 4 2 6 9 2 2" xfId="50146"/>
    <cellStyle name="Normal 4 2 6 9 3" xfId="38158"/>
    <cellStyle name="Normal 4 2 7" xfId="606"/>
    <cellStyle name="Normal 4 2 7 10" xfId="51989"/>
    <cellStyle name="Normal 4 2 7 2" xfId="801"/>
    <cellStyle name="Normal 4 2 7 2 2" xfId="1046"/>
    <cellStyle name="Normal 4 2 7 2 2 2" xfId="2539"/>
    <cellStyle name="Normal 4 2 7 2 2 2 10" xfId="53059"/>
    <cellStyle name="Normal 4 2 7 2 2 2 2" xfId="3705"/>
    <cellStyle name="Normal 4 2 7 2 2 2 2 2" xfId="6046"/>
    <cellStyle name="Normal 4 2 7 2 2 2 2 2 2" xfId="10352"/>
    <cellStyle name="Normal 4 2 7 2 2 2 2 2 2 2" xfId="22554"/>
    <cellStyle name="Normal 4 2 7 2 2 2 2 2 2 2 2" xfId="46851"/>
    <cellStyle name="Normal 4 2 7 2 2 2 2 2 2 3" xfId="34649"/>
    <cellStyle name="Normal 4 2 7 2 2 2 2 2 3" xfId="18248"/>
    <cellStyle name="Normal 4 2 7 2 2 2 2 2 3 2" xfId="42545"/>
    <cellStyle name="Normal 4 2 7 2 2 2 2 2 4" xfId="30343"/>
    <cellStyle name="Normal 4 2 7 2 2 2 2 3" xfId="7743"/>
    <cellStyle name="Normal 4 2 7 2 2 2 2 3 2" xfId="10353"/>
    <cellStyle name="Normal 4 2 7 2 2 2 2 3 2 2" xfId="22555"/>
    <cellStyle name="Normal 4 2 7 2 2 2 2 3 2 2 2" xfId="46852"/>
    <cellStyle name="Normal 4 2 7 2 2 2 2 3 2 3" xfId="34650"/>
    <cellStyle name="Normal 4 2 7 2 2 2 2 3 3" xfId="19945"/>
    <cellStyle name="Normal 4 2 7 2 2 2 2 3 3 2" xfId="44242"/>
    <cellStyle name="Normal 4 2 7 2 2 2 2 3 4" xfId="32040"/>
    <cellStyle name="Normal 4 2 7 2 2 2 2 4" xfId="10351"/>
    <cellStyle name="Normal 4 2 7 2 2 2 2 4 2" xfId="22553"/>
    <cellStyle name="Normal 4 2 7 2 2 2 2 4 2 2" xfId="46850"/>
    <cellStyle name="Normal 4 2 7 2 2 2 2 4 3" xfId="34648"/>
    <cellStyle name="Normal 4 2 7 2 2 2 2 5" xfId="16020"/>
    <cellStyle name="Normal 4 2 7 2 2 2 2 5 2" xfId="40317"/>
    <cellStyle name="Normal 4 2 7 2 2 2 2 6" xfId="28008"/>
    <cellStyle name="Normal 4 2 7 2 2 2 3" xfId="4237"/>
    <cellStyle name="Normal 4 2 7 2 2 2 3 2" xfId="10354"/>
    <cellStyle name="Normal 4 2 7 2 2 2 3 2 2" xfId="22556"/>
    <cellStyle name="Normal 4 2 7 2 2 2 3 2 2 2" xfId="46853"/>
    <cellStyle name="Normal 4 2 7 2 2 2 3 2 3" xfId="34651"/>
    <cellStyle name="Normal 4 2 7 2 2 2 3 3" xfId="16548"/>
    <cellStyle name="Normal 4 2 7 2 2 2 3 3 2" xfId="40845"/>
    <cellStyle name="Normal 4 2 7 2 2 2 3 4" xfId="28536"/>
    <cellStyle name="Normal 4 2 7 2 2 2 4" xfId="4877"/>
    <cellStyle name="Normal 4 2 7 2 2 2 4 2" xfId="10355"/>
    <cellStyle name="Normal 4 2 7 2 2 2 4 2 2" xfId="22557"/>
    <cellStyle name="Normal 4 2 7 2 2 2 4 2 2 2" xfId="46854"/>
    <cellStyle name="Normal 4 2 7 2 2 2 4 2 3" xfId="34652"/>
    <cellStyle name="Normal 4 2 7 2 2 2 4 3" xfId="17079"/>
    <cellStyle name="Normal 4 2 7 2 2 2 4 3 2" xfId="41376"/>
    <cellStyle name="Normal 4 2 7 2 2 2 4 4" xfId="29174"/>
    <cellStyle name="Normal 4 2 7 2 2 2 5" xfId="6574"/>
    <cellStyle name="Normal 4 2 7 2 2 2 5 2" xfId="10356"/>
    <cellStyle name="Normal 4 2 7 2 2 2 5 2 2" xfId="22558"/>
    <cellStyle name="Normal 4 2 7 2 2 2 5 2 2 2" xfId="46855"/>
    <cellStyle name="Normal 4 2 7 2 2 2 5 2 3" xfId="34653"/>
    <cellStyle name="Normal 4 2 7 2 2 2 5 3" xfId="18776"/>
    <cellStyle name="Normal 4 2 7 2 2 2 5 3 2" xfId="43073"/>
    <cellStyle name="Normal 4 2 7 2 2 2 5 4" xfId="30871"/>
    <cellStyle name="Normal 4 2 7 2 2 2 6" xfId="10350"/>
    <cellStyle name="Normal 4 2 7 2 2 2 6 2" xfId="22552"/>
    <cellStyle name="Normal 4 2 7 2 2 2 6 2 2" xfId="46849"/>
    <cellStyle name="Normal 4 2 7 2 2 2 6 3" xfId="34647"/>
    <cellStyle name="Normal 4 2 7 2 2 2 7" xfId="14851"/>
    <cellStyle name="Normal 4 2 7 2 2 2 7 2" xfId="39148"/>
    <cellStyle name="Normal 4 2 7 2 2 2 8" xfId="26839"/>
    <cellStyle name="Normal 4 2 7 2 2 2 9" xfId="51247"/>
    <cellStyle name="Normal 4 2 7 2 2 3" xfId="3067"/>
    <cellStyle name="Normal 4 2 7 2 2 3 2" xfId="5515"/>
    <cellStyle name="Normal 4 2 7 2 2 3 2 2" xfId="10358"/>
    <cellStyle name="Normal 4 2 7 2 2 3 2 2 2" xfId="22560"/>
    <cellStyle name="Normal 4 2 7 2 2 3 2 2 2 2" xfId="46857"/>
    <cellStyle name="Normal 4 2 7 2 2 3 2 2 3" xfId="34655"/>
    <cellStyle name="Normal 4 2 7 2 2 3 2 3" xfId="17717"/>
    <cellStyle name="Normal 4 2 7 2 2 3 2 3 2" xfId="42014"/>
    <cellStyle name="Normal 4 2 7 2 2 3 2 4" xfId="29812"/>
    <cellStyle name="Normal 4 2 7 2 2 3 3" xfId="7105"/>
    <cellStyle name="Normal 4 2 7 2 2 3 3 2" xfId="10359"/>
    <cellStyle name="Normal 4 2 7 2 2 3 3 2 2" xfId="22561"/>
    <cellStyle name="Normal 4 2 7 2 2 3 3 2 2 2" xfId="46858"/>
    <cellStyle name="Normal 4 2 7 2 2 3 3 2 3" xfId="34656"/>
    <cellStyle name="Normal 4 2 7 2 2 3 3 3" xfId="19307"/>
    <cellStyle name="Normal 4 2 7 2 2 3 3 3 2" xfId="43604"/>
    <cellStyle name="Normal 4 2 7 2 2 3 3 4" xfId="31402"/>
    <cellStyle name="Normal 4 2 7 2 2 3 4" xfId="10357"/>
    <cellStyle name="Normal 4 2 7 2 2 3 4 2" xfId="22559"/>
    <cellStyle name="Normal 4 2 7 2 2 3 4 2 2" xfId="46856"/>
    <cellStyle name="Normal 4 2 7 2 2 3 4 3" xfId="34654"/>
    <cellStyle name="Normal 4 2 7 2 2 3 5" xfId="15489"/>
    <cellStyle name="Normal 4 2 7 2 2 3 5 2" xfId="39786"/>
    <cellStyle name="Normal 4 2 7 2 2 3 6" xfId="27477"/>
    <cellStyle name="Normal 4 2 7 2 2 4" xfId="10349"/>
    <cellStyle name="Normal 4 2 7 2 2 4 2" xfId="22551"/>
    <cellStyle name="Normal 4 2 7 2 2 4 2 2" xfId="46848"/>
    <cellStyle name="Normal 4 2 7 2 2 4 3" xfId="34646"/>
    <cellStyle name="Normal 4 2 7 2 2 5" xfId="14317"/>
    <cellStyle name="Normal 4 2 7 2 2 5 2" xfId="26305"/>
    <cellStyle name="Normal 4 2 7 2 2 5 2 2" xfId="50602"/>
    <cellStyle name="Normal 4 2 7 2 2 5 3" xfId="38614"/>
    <cellStyle name="Normal 4 2 7 2 2 6" xfId="51443"/>
    <cellStyle name="Normal 4 2 7 2 2 7" xfId="52421"/>
    <cellStyle name="Normal 4 2 7 2 3" xfId="2299"/>
    <cellStyle name="Normal 4 2 7 2 3 10" xfId="52819"/>
    <cellStyle name="Normal 4 2 7 2 3 2" xfId="3465"/>
    <cellStyle name="Normal 4 2 7 2 3 2 2" xfId="5806"/>
    <cellStyle name="Normal 4 2 7 2 3 2 2 2" xfId="10362"/>
    <cellStyle name="Normal 4 2 7 2 3 2 2 2 2" xfId="22564"/>
    <cellStyle name="Normal 4 2 7 2 3 2 2 2 2 2" xfId="46861"/>
    <cellStyle name="Normal 4 2 7 2 3 2 2 2 3" xfId="34659"/>
    <cellStyle name="Normal 4 2 7 2 3 2 2 3" xfId="18008"/>
    <cellStyle name="Normal 4 2 7 2 3 2 2 3 2" xfId="42305"/>
    <cellStyle name="Normal 4 2 7 2 3 2 2 4" xfId="30103"/>
    <cellStyle name="Normal 4 2 7 2 3 2 3" xfId="7503"/>
    <cellStyle name="Normal 4 2 7 2 3 2 3 2" xfId="10363"/>
    <cellStyle name="Normal 4 2 7 2 3 2 3 2 2" xfId="22565"/>
    <cellStyle name="Normal 4 2 7 2 3 2 3 2 2 2" xfId="46862"/>
    <cellStyle name="Normal 4 2 7 2 3 2 3 2 3" xfId="34660"/>
    <cellStyle name="Normal 4 2 7 2 3 2 3 3" xfId="19705"/>
    <cellStyle name="Normal 4 2 7 2 3 2 3 3 2" xfId="44002"/>
    <cellStyle name="Normal 4 2 7 2 3 2 3 4" xfId="31800"/>
    <cellStyle name="Normal 4 2 7 2 3 2 4" xfId="10361"/>
    <cellStyle name="Normal 4 2 7 2 3 2 4 2" xfId="22563"/>
    <cellStyle name="Normal 4 2 7 2 3 2 4 2 2" xfId="46860"/>
    <cellStyle name="Normal 4 2 7 2 3 2 4 3" xfId="34658"/>
    <cellStyle name="Normal 4 2 7 2 3 2 5" xfId="15780"/>
    <cellStyle name="Normal 4 2 7 2 3 2 5 2" xfId="40077"/>
    <cellStyle name="Normal 4 2 7 2 3 2 6" xfId="27768"/>
    <cellStyle name="Normal 4 2 7 2 3 3" xfId="3997"/>
    <cellStyle name="Normal 4 2 7 2 3 3 2" xfId="10364"/>
    <cellStyle name="Normal 4 2 7 2 3 3 2 2" xfId="22566"/>
    <cellStyle name="Normal 4 2 7 2 3 3 2 2 2" xfId="46863"/>
    <cellStyle name="Normal 4 2 7 2 3 3 2 3" xfId="34661"/>
    <cellStyle name="Normal 4 2 7 2 3 3 3" xfId="16308"/>
    <cellStyle name="Normal 4 2 7 2 3 3 3 2" xfId="40605"/>
    <cellStyle name="Normal 4 2 7 2 3 3 4" xfId="28296"/>
    <cellStyle name="Normal 4 2 7 2 3 4" xfId="4637"/>
    <cellStyle name="Normal 4 2 7 2 3 4 2" xfId="10365"/>
    <cellStyle name="Normal 4 2 7 2 3 4 2 2" xfId="22567"/>
    <cellStyle name="Normal 4 2 7 2 3 4 2 2 2" xfId="46864"/>
    <cellStyle name="Normal 4 2 7 2 3 4 2 3" xfId="34662"/>
    <cellStyle name="Normal 4 2 7 2 3 4 3" xfId="16839"/>
    <cellStyle name="Normal 4 2 7 2 3 4 3 2" xfId="41136"/>
    <cellStyle name="Normal 4 2 7 2 3 4 4" xfId="28934"/>
    <cellStyle name="Normal 4 2 7 2 3 5" xfId="6334"/>
    <cellStyle name="Normal 4 2 7 2 3 5 2" xfId="10366"/>
    <cellStyle name="Normal 4 2 7 2 3 5 2 2" xfId="22568"/>
    <cellStyle name="Normal 4 2 7 2 3 5 2 2 2" xfId="46865"/>
    <cellStyle name="Normal 4 2 7 2 3 5 2 3" xfId="34663"/>
    <cellStyle name="Normal 4 2 7 2 3 5 3" xfId="18536"/>
    <cellStyle name="Normal 4 2 7 2 3 5 3 2" xfId="42833"/>
    <cellStyle name="Normal 4 2 7 2 3 5 4" xfId="30631"/>
    <cellStyle name="Normal 4 2 7 2 3 6" xfId="10360"/>
    <cellStyle name="Normal 4 2 7 2 3 6 2" xfId="22562"/>
    <cellStyle name="Normal 4 2 7 2 3 6 2 2" xfId="46859"/>
    <cellStyle name="Normal 4 2 7 2 3 6 3" xfId="34657"/>
    <cellStyle name="Normal 4 2 7 2 3 7" xfId="14611"/>
    <cellStyle name="Normal 4 2 7 2 3 7 2" xfId="38908"/>
    <cellStyle name="Normal 4 2 7 2 3 8" xfId="26599"/>
    <cellStyle name="Normal 4 2 7 2 3 9" xfId="51007"/>
    <cellStyle name="Normal 4 2 7 2 4" xfId="2827"/>
    <cellStyle name="Normal 4 2 7 2 4 2" xfId="5275"/>
    <cellStyle name="Normal 4 2 7 2 4 2 2" xfId="10368"/>
    <cellStyle name="Normal 4 2 7 2 4 2 2 2" xfId="22570"/>
    <cellStyle name="Normal 4 2 7 2 4 2 2 2 2" xfId="46867"/>
    <cellStyle name="Normal 4 2 7 2 4 2 2 3" xfId="34665"/>
    <cellStyle name="Normal 4 2 7 2 4 2 3" xfId="17477"/>
    <cellStyle name="Normal 4 2 7 2 4 2 3 2" xfId="41774"/>
    <cellStyle name="Normal 4 2 7 2 4 2 4" xfId="29572"/>
    <cellStyle name="Normal 4 2 7 2 4 3" xfId="6865"/>
    <cellStyle name="Normal 4 2 7 2 4 3 2" xfId="10369"/>
    <cellStyle name="Normal 4 2 7 2 4 3 2 2" xfId="22571"/>
    <cellStyle name="Normal 4 2 7 2 4 3 2 2 2" xfId="46868"/>
    <cellStyle name="Normal 4 2 7 2 4 3 2 3" xfId="34666"/>
    <cellStyle name="Normal 4 2 7 2 4 3 3" xfId="19067"/>
    <cellStyle name="Normal 4 2 7 2 4 3 3 2" xfId="43364"/>
    <cellStyle name="Normal 4 2 7 2 4 3 4" xfId="31162"/>
    <cellStyle name="Normal 4 2 7 2 4 4" xfId="10367"/>
    <cellStyle name="Normal 4 2 7 2 4 4 2" xfId="22569"/>
    <cellStyle name="Normal 4 2 7 2 4 4 2 2" xfId="46866"/>
    <cellStyle name="Normal 4 2 7 2 4 4 3" xfId="34664"/>
    <cellStyle name="Normal 4 2 7 2 4 5" xfId="15249"/>
    <cellStyle name="Normal 4 2 7 2 4 5 2" xfId="39546"/>
    <cellStyle name="Normal 4 2 7 2 4 6" xfId="27237"/>
    <cellStyle name="Normal 4 2 7 2 5" xfId="10348"/>
    <cellStyle name="Normal 4 2 7 2 5 2" xfId="22550"/>
    <cellStyle name="Normal 4 2 7 2 5 2 2" xfId="46847"/>
    <cellStyle name="Normal 4 2 7 2 5 3" xfId="34645"/>
    <cellStyle name="Normal 4 2 7 2 6" xfId="14077"/>
    <cellStyle name="Normal 4 2 7 2 6 2" xfId="26065"/>
    <cellStyle name="Normal 4 2 7 2 6 2 2" xfId="50362"/>
    <cellStyle name="Normal 4 2 7 2 6 3" xfId="38374"/>
    <cellStyle name="Normal 4 2 7 2 7" xfId="51654"/>
    <cellStyle name="Normal 4 2 7 2 8" xfId="52181"/>
    <cellStyle name="Normal 4 2 7 3" xfId="703"/>
    <cellStyle name="Normal 4 2 7 3 2" xfId="950"/>
    <cellStyle name="Normal 4 2 7 3 2 2" xfId="2443"/>
    <cellStyle name="Normal 4 2 7 3 2 2 10" xfId="52963"/>
    <cellStyle name="Normal 4 2 7 3 2 2 2" xfId="3609"/>
    <cellStyle name="Normal 4 2 7 3 2 2 2 2" xfId="5950"/>
    <cellStyle name="Normal 4 2 7 3 2 2 2 2 2" xfId="10374"/>
    <cellStyle name="Normal 4 2 7 3 2 2 2 2 2 2" xfId="22576"/>
    <cellStyle name="Normal 4 2 7 3 2 2 2 2 2 2 2" xfId="46873"/>
    <cellStyle name="Normal 4 2 7 3 2 2 2 2 2 3" xfId="34671"/>
    <cellStyle name="Normal 4 2 7 3 2 2 2 2 3" xfId="18152"/>
    <cellStyle name="Normal 4 2 7 3 2 2 2 2 3 2" xfId="42449"/>
    <cellStyle name="Normal 4 2 7 3 2 2 2 2 4" xfId="30247"/>
    <cellStyle name="Normal 4 2 7 3 2 2 2 3" xfId="7647"/>
    <cellStyle name="Normal 4 2 7 3 2 2 2 3 2" xfId="10375"/>
    <cellStyle name="Normal 4 2 7 3 2 2 2 3 2 2" xfId="22577"/>
    <cellStyle name="Normal 4 2 7 3 2 2 2 3 2 2 2" xfId="46874"/>
    <cellStyle name="Normal 4 2 7 3 2 2 2 3 2 3" xfId="34672"/>
    <cellStyle name="Normal 4 2 7 3 2 2 2 3 3" xfId="19849"/>
    <cellStyle name="Normal 4 2 7 3 2 2 2 3 3 2" xfId="44146"/>
    <cellStyle name="Normal 4 2 7 3 2 2 2 3 4" xfId="31944"/>
    <cellStyle name="Normal 4 2 7 3 2 2 2 4" xfId="10373"/>
    <cellStyle name="Normal 4 2 7 3 2 2 2 4 2" xfId="22575"/>
    <cellStyle name="Normal 4 2 7 3 2 2 2 4 2 2" xfId="46872"/>
    <cellStyle name="Normal 4 2 7 3 2 2 2 4 3" xfId="34670"/>
    <cellStyle name="Normal 4 2 7 3 2 2 2 5" xfId="15924"/>
    <cellStyle name="Normal 4 2 7 3 2 2 2 5 2" xfId="40221"/>
    <cellStyle name="Normal 4 2 7 3 2 2 2 6" xfId="27912"/>
    <cellStyle name="Normal 4 2 7 3 2 2 3" xfId="4141"/>
    <cellStyle name="Normal 4 2 7 3 2 2 3 2" xfId="10376"/>
    <cellStyle name="Normal 4 2 7 3 2 2 3 2 2" xfId="22578"/>
    <cellStyle name="Normal 4 2 7 3 2 2 3 2 2 2" xfId="46875"/>
    <cellStyle name="Normal 4 2 7 3 2 2 3 2 3" xfId="34673"/>
    <cellStyle name="Normal 4 2 7 3 2 2 3 3" xfId="16452"/>
    <cellStyle name="Normal 4 2 7 3 2 2 3 3 2" xfId="40749"/>
    <cellStyle name="Normal 4 2 7 3 2 2 3 4" xfId="28440"/>
    <cellStyle name="Normal 4 2 7 3 2 2 4" xfId="4781"/>
    <cellStyle name="Normal 4 2 7 3 2 2 4 2" xfId="10377"/>
    <cellStyle name="Normal 4 2 7 3 2 2 4 2 2" xfId="22579"/>
    <cellStyle name="Normal 4 2 7 3 2 2 4 2 2 2" xfId="46876"/>
    <cellStyle name="Normal 4 2 7 3 2 2 4 2 3" xfId="34674"/>
    <cellStyle name="Normal 4 2 7 3 2 2 4 3" xfId="16983"/>
    <cellStyle name="Normal 4 2 7 3 2 2 4 3 2" xfId="41280"/>
    <cellStyle name="Normal 4 2 7 3 2 2 4 4" xfId="29078"/>
    <cellStyle name="Normal 4 2 7 3 2 2 5" xfId="6478"/>
    <cellStyle name="Normal 4 2 7 3 2 2 5 2" xfId="10378"/>
    <cellStyle name="Normal 4 2 7 3 2 2 5 2 2" xfId="22580"/>
    <cellStyle name="Normal 4 2 7 3 2 2 5 2 2 2" xfId="46877"/>
    <cellStyle name="Normal 4 2 7 3 2 2 5 2 3" xfId="34675"/>
    <cellStyle name="Normal 4 2 7 3 2 2 5 3" xfId="18680"/>
    <cellStyle name="Normal 4 2 7 3 2 2 5 3 2" xfId="42977"/>
    <cellStyle name="Normal 4 2 7 3 2 2 5 4" xfId="30775"/>
    <cellStyle name="Normal 4 2 7 3 2 2 6" xfId="10372"/>
    <cellStyle name="Normal 4 2 7 3 2 2 6 2" xfId="22574"/>
    <cellStyle name="Normal 4 2 7 3 2 2 6 2 2" xfId="46871"/>
    <cellStyle name="Normal 4 2 7 3 2 2 6 3" xfId="34669"/>
    <cellStyle name="Normal 4 2 7 3 2 2 7" xfId="14755"/>
    <cellStyle name="Normal 4 2 7 3 2 2 7 2" xfId="39052"/>
    <cellStyle name="Normal 4 2 7 3 2 2 8" xfId="26743"/>
    <cellStyle name="Normal 4 2 7 3 2 2 9" xfId="51151"/>
    <cellStyle name="Normal 4 2 7 3 2 3" xfId="2971"/>
    <cellStyle name="Normal 4 2 7 3 2 3 2" xfId="5419"/>
    <cellStyle name="Normal 4 2 7 3 2 3 2 2" xfId="10380"/>
    <cellStyle name="Normal 4 2 7 3 2 3 2 2 2" xfId="22582"/>
    <cellStyle name="Normal 4 2 7 3 2 3 2 2 2 2" xfId="46879"/>
    <cellStyle name="Normal 4 2 7 3 2 3 2 2 3" xfId="34677"/>
    <cellStyle name="Normal 4 2 7 3 2 3 2 3" xfId="17621"/>
    <cellStyle name="Normal 4 2 7 3 2 3 2 3 2" xfId="41918"/>
    <cellStyle name="Normal 4 2 7 3 2 3 2 4" xfId="29716"/>
    <cellStyle name="Normal 4 2 7 3 2 3 3" xfId="7009"/>
    <cellStyle name="Normal 4 2 7 3 2 3 3 2" xfId="10381"/>
    <cellStyle name="Normal 4 2 7 3 2 3 3 2 2" xfId="22583"/>
    <cellStyle name="Normal 4 2 7 3 2 3 3 2 2 2" xfId="46880"/>
    <cellStyle name="Normal 4 2 7 3 2 3 3 2 3" xfId="34678"/>
    <cellStyle name="Normal 4 2 7 3 2 3 3 3" xfId="19211"/>
    <cellStyle name="Normal 4 2 7 3 2 3 3 3 2" xfId="43508"/>
    <cellStyle name="Normal 4 2 7 3 2 3 3 4" xfId="31306"/>
    <cellStyle name="Normal 4 2 7 3 2 3 4" xfId="10379"/>
    <cellStyle name="Normal 4 2 7 3 2 3 4 2" xfId="22581"/>
    <cellStyle name="Normal 4 2 7 3 2 3 4 2 2" xfId="46878"/>
    <cellStyle name="Normal 4 2 7 3 2 3 4 3" xfId="34676"/>
    <cellStyle name="Normal 4 2 7 3 2 3 5" xfId="15393"/>
    <cellStyle name="Normal 4 2 7 3 2 3 5 2" xfId="39690"/>
    <cellStyle name="Normal 4 2 7 3 2 3 6" xfId="27381"/>
    <cellStyle name="Normal 4 2 7 3 2 4" xfId="10371"/>
    <cellStyle name="Normal 4 2 7 3 2 4 2" xfId="22573"/>
    <cellStyle name="Normal 4 2 7 3 2 4 2 2" xfId="46870"/>
    <cellStyle name="Normal 4 2 7 3 2 4 3" xfId="34668"/>
    <cellStyle name="Normal 4 2 7 3 2 5" xfId="14221"/>
    <cellStyle name="Normal 4 2 7 3 2 5 2" xfId="26209"/>
    <cellStyle name="Normal 4 2 7 3 2 5 2 2" xfId="50506"/>
    <cellStyle name="Normal 4 2 7 3 2 5 3" xfId="38518"/>
    <cellStyle name="Normal 4 2 7 3 2 6" xfId="51872"/>
    <cellStyle name="Normal 4 2 7 3 2 7" xfId="52325"/>
    <cellStyle name="Normal 4 2 7 3 3" xfId="2203"/>
    <cellStyle name="Normal 4 2 7 3 3 10" xfId="52723"/>
    <cellStyle name="Normal 4 2 7 3 3 2" xfId="3369"/>
    <cellStyle name="Normal 4 2 7 3 3 2 2" xfId="5710"/>
    <cellStyle name="Normal 4 2 7 3 3 2 2 2" xfId="10384"/>
    <cellStyle name="Normal 4 2 7 3 3 2 2 2 2" xfId="22586"/>
    <cellStyle name="Normal 4 2 7 3 3 2 2 2 2 2" xfId="46883"/>
    <cellStyle name="Normal 4 2 7 3 3 2 2 2 3" xfId="34681"/>
    <cellStyle name="Normal 4 2 7 3 3 2 2 3" xfId="17912"/>
    <cellStyle name="Normal 4 2 7 3 3 2 2 3 2" xfId="42209"/>
    <cellStyle name="Normal 4 2 7 3 3 2 2 4" xfId="30007"/>
    <cellStyle name="Normal 4 2 7 3 3 2 3" xfId="7407"/>
    <cellStyle name="Normal 4 2 7 3 3 2 3 2" xfId="10385"/>
    <cellStyle name="Normal 4 2 7 3 3 2 3 2 2" xfId="22587"/>
    <cellStyle name="Normal 4 2 7 3 3 2 3 2 2 2" xfId="46884"/>
    <cellStyle name="Normal 4 2 7 3 3 2 3 2 3" xfId="34682"/>
    <cellStyle name="Normal 4 2 7 3 3 2 3 3" xfId="19609"/>
    <cellStyle name="Normal 4 2 7 3 3 2 3 3 2" xfId="43906"/>
    <cellStyle name="Normal 4 2 7 3 3 2 3 4" xfId="31704"/>
    <cellStyle name="Normal 4 2 7 3 3 2 4" xfId="10383"/>
    <cellStyle name="Normal 4 2 7 3 3 2 4 2" xfId="22585"/>
    <cellStyle name="Normal 4 2 7 3 3 2 4 2 2" xfId="46882"/>
    <cellStyle name="Normal 4 2 7 3 3 2 4 3" xfId="34680"/>
    <cellStyle name="Normal 4 2 7 3 3 2 5" xfId="15684"/>
    <cellStyle name="Normal 4 2 7 3 3 2 5 2" xfId="39981"/>
    <cellStyle name="Normal 4 2 7 3 3 2 6" xfId="27672"/>
    <cellStyle name="Normal 4 2 7 3 3 3" xfId="3901"/>
    <cellStyle name="Normal 4 2 7 3 3 3 2" xfId="10386"/>
    <cellStyle name="Normal 4 2 7 3 3 3 2 2" xfId="22588"/>
    <cellStyle name="Normal 4 2 7 3 3 3 2 2 2" xfId="46885"/>
    <cellStyle name="Normal 4 2 7 3 3 3 2 3" xfId="34683"/>
    <cellStyle name="Normal 4 2 7 3 3 3 3" xfId="16212"/>
    <cellStyle name="Normal 4 2 7 3 3 3 3 2" xfId="40509"/>
    <cellStyle name="Normal 4 2 7 3 3 3 4" xfId="28200"/>
    <cellStyle name="Normal 4 2 7 3 3 4" xfId="4541"/>
    <cellStyle name="Normal 4 2 7 3 3 4 2" xfId="10387"/>
    <cellStyle name="Normal 4 2 7 3 3 4 2 2" xfId="22589"/>
    <cellStyle name="Normal 4 2 7 3 3 4 2 2 2" xfId="46886"/>
    <cellStyle name="Normal 4 2 7 3 3 4 2 3" xfId="34684"/>
    <cellStyle name="Normal 4 2 7 3 3 4 3" xfId="16743"/>
    <cellStyle name="Normal 4 2 7 3 3 4 3 2" xfId="41040"/>
    <cellStyle name="Normal 4 2 7 3 3 4 4" xfId="28838"/>
    <cellStyle name="Normal 4 2 7 3 3 5" xfId="6238"/>
    <cellStyle name="Normal 4 2 7 3 3 5 2" xfId="10388"/>
    <cellStyle name="Normal 4 2 7 3 3 5 2 2" xfId="22590"/>
    <cellStyle name="Normal 4 2 7 3 3 5 2 2 2" xfId="46887"/>
    <cellStyle name="Normal 4 2 7 3 3 5 2 3" xfId="34685"/>
    <cellStyle name="Normal 4 2 7 3 3 5 3" xfId="18440"/>
    <cellStyle name="Normal 4 2 7 3 3 5 3 2" xfId="42737"/>
    <cellStyle name="Normal 4 2 7 3 3 5 4" xfId="30535"/>
    <cellStyle name="Normal 4 2 7 3 3 6" xfId="10382"/>
    <cellStyle name="Normal 4 2 7 3 3 6 2" xfId="22584"/>
    <cellStyle name="Normal 4 2 7 3 3 6 2 2" xfId="46881"/>
    <cellStyle name="Normal 4 2 7 3 3 6 3" xfId="34679"/>
    <cellStyle name="Normal 4 2 7 3 3 7" xfId="14515"/>
    <cellStyle name="Normal 4 2 7 3 3 7 2" xfId="38812"/>
    <cellStyle name="Normal 4 2 7 3 3 8" xfId="26503"/>
    <cellStyle name="Normal 4 2 7 3 3 9" xfId="50911"/>
    <cellStyle name="Normal 4 2 7 3 4" xfId="2731"/>
    <cellStyle name="Normal 4 2 7 3 4 2" xfId="5179"/>
    <cellStyle name="Normal 4 2 7 3 4 2 2" xfId="10390"/>
    <cellStyle name="Normal 4 2 7 3 4 2 2 2" xfId="22592"/>
    <cellStyle name="Normal 4 2 7 3 4 2 2 2 2" xfId="46889"/>
    <cellStyle name="Normal 4 2 7 3 4 2 2 3" xfId="34687"/>
    <cellStyle name="Normal 4 2 7 3 4 2 3" xfId="17381"/>
    <cellStyle name="Normal 4 2 7 3 4 2 3 2" xfId="41678"/>
    <cellStyle name="Normal 4 2 7 3 4 2 4" xfId="29476"/>
    <cellStyle name="Normal 4 2 7 3 4 3" xfId="6769"/>
    <cellStyle name="Normal 4 2 7 3 4 3 2" xfId="10391"/>
    <cellStyle name="Normal 4 2 7 3 4 3 2 2" xfId="22593"/>
    <cellStyle name="Normal 4 2 7 3 4 3 2 2 2" xfId="46890"/>
    <cellStyle name="Normal 4 2 7 3 4 3 2 3" xfId="34688"/>
    <cellStyle name="Normal 4 2 7 3 4 3 3" xfId="18971"/>
    <cellStyle name="Normal 4 2 7 3 4 3 3 2" xfId="43268"/>
    <cellStyle name="Normal 4 2 7 3 4 3 4" xfId="31066"/>
    <cellStyle name="Normal 4 2 7 3 4 4" xfId="10389"/>
    <cellStyle name="Normal 4 2 7 3 4 4 2" xfId="22591"/>
    <cellStyle name="Normal 4 2 7 3 4 4 2 2" xfId="46888"/>
    <cellStyle name="Normal 4 2 7 3 4 4 3" xfId="34686"/>
    <cellStyle name="Normal 4 2 7 3 4 5" xfId="15153"/>
    <cellStyle name="Normal 4 2 7 3 4 5 2" xfId="39450"/>
    <cellStyle name="Normal 4 2 7 3 4 6" xfId="27141"/>
    <cellStyle name="Normal 4 2 7 3 5" xfId="10370"/>
    <cellStyle name="Normal 4 2 7 3 5 2" xfId="22572"/>
    <cellStyle name="Normal 4 2 7 3 5 2 2" xfId="46869"/>
    <cellStyle name="Normal 4 2 7 3 5 3" xfId="34667"/>
    <cellStyle name="Normal 4 2 7 3 6" xfId="13981"/>
    <cellStyle name="Normal 4 2 7 3 6 2" xfId="25969"/>
    <cellStyle name="Normal 4 2 7 3 6 2 2" xfId="50266"/>
    <cellStyle name="Normal 4 2 7 3 6 3" xfId="38278"/>
    <cellStyle name="Normal 4 2 7 3 7" xfId="51734"/>
    <cellStyle name="Normal 4 2 7 3 8" xfId="52085"/>
    <cellStyle name="Normal 4 2 7 4" xfId="878"/>
    <cellStyle name="Normal 4 2 7 4 2" xfId="2371"/>
    <cellStyle name="Normal 4 2 7 4 2 10" xfId="52891"/>
    <cellStyle name="Normal 4 2 7 4 2 2" xfId="3537"/>
    <cellStyle name="Normal 4 2 7 4 2 2 2" xfId="5878"/>
    <cellStyle name="Normal 4 2 7 4 2 2 2 2" xfId="10395"/>
    <cellStyle name="Normal 4 2 7 4 2 2 2 2 2" xfId="22597"/>
    <cellStyle name="Normal 4 2 7 4 2 2 2 2 2 2" xfId="46894"/>
    <cellStyle name="Normal 4 2 7 4 2 2 2 2 3" xfId="34692"/>
    <cellStyle name="Normal 4 2 7 4 2 2 2 3" xfId="18080"/>
    <cellStyle name="Normal 4 2 7 4 2 2 2 3 2" xfId="42377"/>
    <cellStyle name="Normal 4 2 7 4 2 2 2 4" xfId="30175"/>
    <cellStyle name="Normal 4 2 7 4 2 2 3" xfId="7575"/>
    <cellStyle name="Normal 4 2 7 4 2 2 3 2" xfId="10396"/>
    <cellStyle name="Normal 4 2 7 4 2 2 3 2 2" xfId="22598"/>
    <cellStyle name="Normal 4 2 7 4 2 2 3 2 2 2" xfId="46895"/>
    <cellStyle name="Normal 4 2 7 4 2 2 3 2 3" xfId="34693"/>
    <cellStyle name="Normal 4 2 7 4 2 2 3 3" xfId="19777"/>
    <cellStyle name="Normal 4 2 7 4 2 2 3 3 2" xfId="44074"/>
    <cellStyle name="Normal 4 2 7 4 2 2 3 4" xfId="31872"/>
    <cellStyle name="Normal 4 2 7 4 2 2 4" xfId="10394"/>
    <cellStyle name="Normal 4 2 7 4 2 2 4 2" xfId="22596"/>
    <cellStyle name="Normal 4 2 7 4 2 2 4 2 2" xfId="46893"/>
    <cellStyle name="Normal 4 2 7 4 2 2 4 3" xfId="34691"/>
    <cellStyle name="Normal 4 2 7 4 2 2 5" xfId="15852"/>
    <cellStyle name="Normal 4 2 7 4 2 2 5 2" xfId="40149"/>
    <cellStyle name="Normal 4 2 7 4 2 2 6" xfId="27840"/>
    <cellStyle name="Normal 4 2 7 4 2 3" xfId="4069"/>
    <cellStyle name="Normal 4 2 7 4 2 3 2" xfId="10397"/>
    <cellStyle name="Normal 4 2 7 4 2 3 2 2" xfId="22599"/>
    <cellStyle name="Normal 4 2 7 4 2 3 2 2 2" xfId="46896"/>
    <cellStyle name="Normal 4 2 7 4 2 3 2 3" xfId="34694"/>
    <cellStyle name="Normal 4 2 7 4 2 3 3" xfId="16380"/>
    <cellStyle name="Normal 4 2 7 4 2 3 3 2" xfId="40677"/>
    <cellStyle name="Normal 4 2 7 4 2 3 4" xfId="28368"/>
    <cellStyle name="Normal 4 2 7 4 2 4" xfId="4709"/>
    <cellStyle name="Normal 4 2 7 4 2 4 2" xfId="10398"/>
    <cellStyle name="Normal 4 2 7 4 2 4 2 2" xfId="22600"/>
    <cellStyle name="Normal 4 2 7 4 2 4 2 2 2" xfId="46897"/>
    <cellStyle name="Normal 4 2 7 4 2 4 2 3" xfId="34695"/>
    <cellStyle name="Normal 4 2 7 4 2 4 3" xfId="16911"/>
    <cellStyle name="Normal 4 2 7 4 2 4 3 2" xfId="41208"/>
    <cellStyle name="Normal 4 2 7 4 2 4 4" xfId="29006"/>
    <cellStyle name="Normal 4 2 7 4 2 5" xfId="6406"/>
    <cellStyle name="Normal 4 2 7 4 2 5 2" xfId="10399"/>
    <cellStyle name="Normal 4 2 7 4 2 5 2 2" xfId="22601"/>
    <cellStyle name="Normal 4 2 7 4 2 5 2 2 2" xfId="46898"/>
    <cellStyle name="Normal 4 2 7 4 2 5 2 3" xfId="34696"/>
    <cellStyle name="Normal 4 2 7 4 2 5 3" xfId="18608"/>
    <cellStyle name="Normal 4 2 7 4 2 5 3 2" xfId="42905"/>
    <cellStyle name="Normal 4 2 7 4 2 5 4" xfId="30703"/>
    <cellStyle name="Normal 4 2 7 4 2 6" xfId="10393"/>
    <cellStyle name="Normal 4 2 7 4 2 6 2" xfId="22595"/>
    <cellStyle name="Normal 4 2 7 4 2 6 2 2" xfId="46892"/>
    <cellStyle name="Normal 4 2 7 4 2 6 3" xfId="34690"/>
    <cellStyle name="Normal 4 2 7 4 2 7" xfId="14683"/>
    <cellStyle name="Normal 4 2 7 4 2 7 2" xfId="38980"/>
    <cellStyle name="Normal 4 2 7 4 2 8" xfId="26671"/>
    <cellStyle name="Normal 4 2 7 4 2 9" xfId="51079"/>
    <cellStyle name="Normal 4 2 7 4 3" xfId="2899"/>
    <cellStyle name="Normal 4 2 7 4 3 2" xfId="5347"/>
    <cellStyle name="Normal 4 2 7 4 3 2 2" xfId="10401"/>
    <cellStyle name="Normal 4 2 7 4 3 2 2 2" xfId="22603"/>
    <cellStyle name="Normal 4 2 7 4 3 2 2 2 2" xfId="46900"/>
    <cellStyle name="Normal 4 2 7 4 3 2 2 3" xfId="34698"/>
    <cellStyle name="Normal 4 2 7 4 3 2 3" xfId="17549"/>
    <cellStyle name="Normal 4 2 7 4 3 2 3 2" xfId="41846"/>
    <cellStyle name="Normal 4 2 7 4 3 2 4" xfId="29644"/>
    <cellStyle name="Normal 4 2 7 4 3 3" xfId="6937"/>
    <cellStyle name="Normal 4 2 7 4 3 3 2" xfId="10402"/>
    <cellStyle name="Normal 4 2 7 4 3 3 2 2" xfId="22604"/>
    <cellStyle name="Normal 4 2 7 4 3 3 2 2 2" xfId="46901"/>
    <cellStyle name="Normal 4 2 7 4 3 3 2 3" xfId="34699"/>
    <cellStyle name="Normal 4 2 7 4 3 3 3" xfId="19139"/>
    <cellStyle name="Normal 4 2 7 4 3 3 3 2" xfId="43436"/>
    <cellStyle name="Normal 4 2 7 4 3 3 4" xfId="31234"/>
    <cellStyle name="Normal 4 2 7 4 3 4" xfId="10400"/>
    <cellStyle name="Normal 4 2 7 4 3 4 2" xfId="22602"/>
    <cellStyle name="Normal 4 2 7 4 3 4 2 2" xfId="46899"/>
    <cellStyle name="Normal 4 2 7 4 3 4 3" xfId="34697"/>
    <cellStyle name="Normal 4 2 7 4 3 5" xfId="15321"/>
    <cellStyle name="Normal 4 2 7 4 3 5 2" xfId="39618"/>
    <cellStyle name="Normal 4 2 7 4 3 6" xfId="27309"/>
    <cellStyle name="Normal 4 2 7 4 4" xfId="10392"/>
    <cellStyle name="Normal 4 2 7 4 4 2" xfId="22594"/>
    <cellStyle name="Normal 4 2 7 4 4 2 2" xfId="46891"/>
    <cellStyle name="Normal 4 2 7 4 4 3" xfId="34689"/>
    <cellStyle name="Normal 4 2 7 4 5" xfId="14149"/>
    <cellStyle name="Normal 4 2 7 4 5 2" xfId="26137"/>
    <cellStyle name="Normal 4 2 7 4 5 2 2" xfId="50434"/>
    <cellStyle name="Normal 4 2 7 4 5 3" xfId="38446"/>
    <cellStyle name="Normal 4 2 7 4 6" xfId="51611"/>
    <cellStyle name="Normal 4 2 7 4 7" xfId="52253"/>
    <cellStyle name="Normal 4 2 7 5" xfId="1898"/>
    <cellStyle name="Normal 4 2 7 5 10" xfId="52627"/>
    <cellStyle name="Normal 4 2 7 5 11" xfId="2107"/>
    <cellStyle name="Normal 4 2 7 5 2" xfId="3273"/>
    <cellStyle name="Normal 4 2 7 5 2 2" xfId="5614"/>
    <cellStyle name="Normal 4 2 7 5 2 2 2" xfId="10405"/>
    <cellStyle name="Normal 4 2 7 5 2 2 2 2" xfId="22607"/>
    <cellStyle name="Normal 4 2 7 5 2 2 2 2 2" xfId="46904"/>
    <cellStyle name="Normal 4 2 7 5 2 2 2 3" xfId="34702"/>
    <cellStyle name="Normal 4 2 7 5 2 2 3" xfId="17816"/>
    <cellStyle name="Normal 4 2 7 5 2 2 3 2" xfId="42113"/>
    <cellStyle name="Normal 4 2 7 5 2 2 4" xfId="29911"/>
    <cellStyle name="Normal 4 2 7 5 2 3" xfId="7311"/>
    <cellStyle name="Normal 4 2 7 5 2 3 2" xfId="10406"/>
    <cellStyle name="Normal 4 2 7 5 2 3 2 2" xfId="22608"/>
    <cellStyle name="Normal 4 2 7 5 2 3 2 2 2" xfId="46905"/>
    <cellStyle name="Normal 4 2 7 5 2 3 2 3" xfId="34703"/>
    <cellStyle name="Normal 4 2 7 5 2 3 3" xfId="19513"/>
    <cellStyle name="Normal 4 2 7 5 2 3 3 2" xfId="43810"/>
    <cellStyle name="Normal 4 2 7 5 2 3 4" xfId="31608"/>
    <cellStyle name="Normal 4 2 7 5 2 4" xfId="10404"/>
    <cellStyle name="Normal 4 2 7 5 2 4 2" xfId="22606"/>
    <cellStyle name="Normal 4 2 7 5 2 4 2 2" xfId="46903"/>
    <cellStyle name="Normal 4 2 7 5 2 4 3" xfId="34701"/>
    <cellStyle name="Normal 4 2 7 5 2 5" xfId="15588"/>
    <cellStyle name="Normal 4 2 7 5 2 5 2" xfId="39885"/>
    <cellStyle name="Normal 4 2 7 5 2 6" xfId="27576"/>
    <cellStyle name="Normal 4 2 7 5 3" xfId="3805"/>
    <cellStyle name="Normal 4 2 7 5 3 2" xfId="10407"/>
    <cellStyle name="Normal 4 2 7 5 3 2 2" xfId="22609"/>
    <cellStyle name="Normal 4 2 7 5 3 2 2 2" xfId="46906"/>
    <cellStyle name="Normal 4 2 7 5 3 2 3" xfId="34704"/>
    <cellStyle name="Normal 4 2 7 5 3 3" xfId="16116"/>
    <cellStyle name="Normal 4 2 7 5 3 3 2" xfId="40413"/>
    <cellStyle name="Normal 4 2 7 5 3 4" xfId="28104"/>
    <cellStyle name="Normal 4 2 7 5 4" xfId="4445"/>
    <cellStyle name="Normal 4 2 7 5 4 2" xfId="10408"/>
    <cellStyle name="Normal 4 2 7 5 4 2 2" xfId="22610"/>
    <cellStyle name="Normal 4 2 7 5 4 2 2 2" xfId="46907"/>
    <cellStyle name="Normal 4 2 7 5 4 2 3" xfId="34705"/>
    <cellStyle name="Normal 4 2 7 5 4 3" xfId="16647"/>
    <cellStyle name="Normal 4 2 7 5 4 3 2" xfId="40944"/>
    <cellStyle name="Normal 4 2 7 5 4 4" xfId="28742"/>
    <cellStyle name="Normal 4 2 7 5 5" xfId="6142"/>
    <cellStyle name="Normal 4 2 7 5 5 2" xfId="10409"/>
    <cellStyle name="Normal 4 2 7 5 5 2 2" xfId="22611"/>
    <cellStyle name="Normal 4 2 7 5 5 2 2 2" xfId="46908"/>
    <cellStyle name="Normal 4 2 7 5 5 2 3" xfId="34706"/>
    <cellStyle name="Normal 4 2 7 5 5 3" xfId="18344"/>
    <cellStyle name="Normal 4 2 7 5 5 3 2" xfId="42641"/>
    <cellStyle name="Normal 4 2 7 5 5 4" xfId="30439"/>
    <cellStyle name="Normal 4 2 7 5 6" xfId="10403"/>
    <cellStyle name="Normal 4 2 7 5 6 2" xfId="22605"/>
    <cellStyle name="Normal 4 2 7 5 6 2 2" xfId="46902"/>
    <cellStyle name="Normal 4 2 7 5 6 3" xfId="34700"/>
    <cellStyle name="Normal 4 2 7 5 7" xfId="14419"/>
    <cellStyle name="Normal 4 2 7 5 7 2" xfId="38716"/>
    <cellStyle name="Normal 4 2 7 5 8" xfId="26407"/>
    <cellStyle name="Normal 4 2 7 5 9" xfId="50815"/>
    <cellStyle name="Normal 4 2 7 6" xfId="2635"/>
    <cellStyle name="Normal 4 2 7 6 2" xfId="5083"/>
    <cellStyle name="Normal 4 2 7 6 2 2" xfId="10411"/>
    <cellStyle name="Normal 4 2 7 6 2 2 2" xfId="22613"/>
    <cellStyle name="Normal 4 2 7 6 2 2 2 2" xfId="46910"/>
    <cellStyle name="Normal 4 2 7 6 2 2 3" xfId="34708"/>
    <cellStyle name="Normal 4 2 7 6 2 3" xfId="17285"/>
    <cellStyle name="Normal 4 2 7 6 2 3 2" xfId="41582"/>
    <cellStyle name="Normal 4 2 7 6 2 4" xfId="29380"/>
    <cellStyle name="Normal 4 2 7 6 3" xfId="6673"/>
    <cellStyle name="Normal 4 2 7 6 3 2" xfId="10412"/>
    <cellStyle name="Normal 4 2 7 6 3 2 2" xfId="22614"/>
    <cellStyle name="Normal 4 2 7 6 3 2 2 2" xfId="46911"/>
    <cellStyle name="Normal 4 2 7 6 3 2 3" xfId="34709"/>
    <cellStyle name="Normal 4 2 7 6 3 3" xfId="18875"/>
    <cellStyle name="Normal 4 2 7 6 3 3 2" xfId="43172"/>
    <cellStyle name="Normal 4 2 7 6 3 4" xfId="30970"/>
    <cellStyle name="Normal 4 2 7 6 4" xfId="10410"/>
    <cellStyle name="Normal 4 2 7 6 4 2" xfId="22612"/>
    <cellStyle name="Normal 4 2 7 6 4 2 2" xfId="46909"/>
    <cellStyle name="Normal 4 2 7 6 4 3" xfId="34707"/>
    <cellStyle name="Normal 4 2 7 6 5" xfId="15057"/>
    <cellStyle name="Normal 4 2 7 6 5 2" xfId="39354"/>
    <cellStyle name="Normal 4 2 7 6 6" xfId="27045"/>
    <cellStyle name="Normal 4 2 7 7" xfId="10347"/>
    <cellStyle name="Normal 4 2 7 7 2" xfId="22549"/>
    <cellStyle name="Normal 4 2 7 7 2 2" xfId="46846"/>
    <cellStyle name="Normal 4 2 7 7 3" xfId="34644"/>
    <cellStyle name="Normal 4 2 7 8" xfId="13885"/>
    <cellStyle name="Normal 4 2 7 8 2" xfId="25873"/>
    <cellStyle name="Normal 4 2 7 8 2 2" xfId="50170"/>
    <cellStyle name="Normal 4 2 7 8 3" xfId="38182"/>
    <cellStyle name="Normal 4 2 7 9" xfId="51788"/>
    <cellStyle name="Normal 4 2 8" xfId="753"/>
    <cellStyle name="Normal 4 2 8 2" xfId="998"/>
    <cellStyle name="Normal 4 2 8 2 2" xfId="2491"/>
    <cellStyle name="Normal 4 2 8 2 2 10" xfId="53011"/>
    <cellStyle name="Normal 4 2 8 2 2 2" xfId="3657"/>
    <cellStyle name="Normal 4 2 8 2 2 2 2" xfId="5998"/>
    <cellStyle name="Normal 4 2 8 2 2 2 2 2" xfId="10417"/>
    <cellStyle name="Normal 4 2 8 2 2 2 2 2 2" xfId="22619"/>
    <cellStyle name="Normal 4 2 8 2 2 2 2 2 2 2" xfId="46916"/>
    <cellStyle name="Normal 4 2 8 2 2 2 2 2 3" xfId="34714"/>
    <cellStyle name="Normal 4 2 8 2 2 2 2 3" xfId="18200"/>
    <cellStyle name="Normal 4 2 8 2 2 2 2 3 2" xfId="42497"/>
    <cellStyle name="Normal 4 2 8 2 2 2 2 4" xfId="30295"/>
    <cellStyle name="Normal 4 2 8 2 2 2 3" xfId="7695"/>
    <cellStyle name="Normal 4 2 8 2 2 2 3 2" xfId="10418"/>
    <cellStyle name="Normal 4 2 8 2 2 2 3 2 2" xfId="22620"/>
    <cellStyle name="Normal 4 2 8 2 2 2 3 2 2 2" xfId="46917"/>
    <cellStyle name="Normal 4 2 8 2 2 2 3 2 3" xfId="34715"/>
    <cellStyle name="Normal 4 2 8 2 2 2 3 3" xfId="19897"/>
    <cellStyle name="Normal 4 2 8 2 2 2 3 3 2" xfId="44194"/>
    <cellStyle name="Normal 4 2 8 2 2 2 3 4" xfId="31992"/>
    <cellStyle name="Normal 4 2 8 2 2 2 4" xfId="10416"/>
    <cellStyle name="Normal 4 2 8 2 2 2 4 2" xfId="22618"/>
    <cellStyle name="Normal 4 2 8 2 2 2 4 2 2" xfId="46915"/>
    <cellStyle name="Normal 4 2 8 2 2 2 4 3" xfId="34713"/>
    <cellStyle name="Normal 4 2 8 2 2 2 5" xfId="15972"/>
    <cellStyle name="Normal 4 2 8 2 2 2 5 2" xfId="40269"/>
    <cellStyle name="Normal 4 2 8 2 2 2 6" xfId="27960"/>
    <cellStyle name="Normal 4 2 8 2 2 3" xfId="4189"/>
    <cellStyle name="Normal 4 2 8 2 2 3 2" xfId="10419"/>
    <cellStyle name="Normal 4 2 8 2 2 3 2 2" xfId="22621"/>
    <cellStyle name="Normal 4 2 8 2 2 3 2 2 2" xfId="46918"/>
    <cellStyle name="Normal 4 2 8 2 2 3 2 3" xfId="34716"/>
    <cellStyle name="Normal 4 2 8 2 2 3 3" xfId="16500"/>
    <cellStyle name="Normal 4 2 8 2 2 3 3 2" xfId="40797"/>
    <cellStyle name="Normal 4 2 8 2 2 3 4" xfId="28488"/>
    <cellStyle name="Normal 4 2 8 2 2 4" xfId="4829"/>
    <cellStyle name="Normal 4 2 8 2 2 4 2" xfId="10420"/>
    <cellStyle name="Normal 4 2 8 2 2 4 2 2" xfId="22622"/>
    <cellStyle name="Normal 4 2 8 2 2 4 2 2 2" xfId="46919"/>
    <cellStyle name="Normal 4 2 8 2 2 4 2 3" xfId="34717"/>
    <cellStyle name="Normal 4 2 8 2 2 4 3" xfId="17031"/>
    <cellStyle name="Normal 4 2 8 2 2 4 3 2" xfId="41328"/>
    <cellStyle name="Normal 4 2 8 2 2 4 4" xfId="29126"/>
    <cellStyle name="Normal 4 2 8 2 2 5" xfId="6526"/>
    <cellStyle name="Normal 4 2 8 2 2 5 2" xfId="10421"/>
    <cellStyle name="Normal 4 2 8 2 2 5 2 2" xfId="22623"/>
    <cellStyle name="Normal 4 2 8 2 2 5 2 2 2" xfId="46920"/>
    <cellStyle name="Normal 4 2 8 2 2 5 2 3" xfId="34718"/>
    <cellStyle name="Normal 4 2 8 2 2 5 3" xfId="18728"/>
    <cellStyle name="Normal 4 2 8 2 2 5 3 2" xfId="43025"/>
    <cellStyle name="Normal 4 2 8 2 2 5 4" xfId="30823"/>
    <cellStyle name="Normal 4 2 8 2 2 6" xfId="10415"/>
    <cellStyle name="Normal 4 2 8 2 2 6 2" xfId="22617"/>
    <cellStyle name="Normal 4 2 8 2 2 6 2 2" xfId="46914"/>
    <cellStyle name="Normal 4 2 8 2 2 6 3" xfId="34712"/>
    <cellStyle name="Normal 4 2 8 2 2 7" xfId="14803"/>
    <cellStyle name="Normal 4 2 8 2 2 7 2" xfId="39100"/>
    <cellStyle name="Normal 4 2 8 2 2 8" xfId="26791"/>
    <cellStyle name="Normal 4 2 8 2 2 9" xfId="51199"/>
    <cellStyle name="Normal 4 2 8 2 3" xfId="3019"/>
    <cellStyle name="Normal 4 2 8 2 3 2" xfId="5467"/>
    <cellStyle name="Normal 4 2 8 2 3 2 2" xfId="10423"/>
    <cellStyle name="Normal 4 2 8 2 3 2 2 2" xfId="22625"/>
    <cellStyle name="Normal 4 2 8 2 3 2 2 2 2" xfId="46922"/>
    <cellStyle name="Normal 4 2 8 2 3 2 2 3" xfId="34720"/>
    <cellStyle name="Normal 4 2 8 2 3 2 3" xfId="17669"/>
    <cellStyle name="Normal 4 2 8 2 3 2 3 2" xfId="41966"/>
    <cellStyle name="Normal 4 2 8 2 3 2 4" xfId="29764"/>
    <cellStyle name="Normal 4 2 8 2 3 3" xfId="7057"/>
    <cellStyle name="Normal 4 2 8 2 3 3 2" xfId="10424"/>
    <cellStyle name="Normal 4 2 8 2 3 3 2 2" xfId="22626"/>
    <cellStyle name="Normal 4 2 8 2 3 3 2 2 2" xfId="46923"/>
    <cellStyle name="Normal 4 2 8 2 3 3 2 3" xfId="34721"/>
    <cellStyle name="Normal 4 2 8 2 3 3 3" xfId="19259"/>
    <cellStyle name="Normal 4 2 8 2 3 3 3 2" xfId="43556"/>
    <cellStyle name="Normal 4 2 8 2 3 3 4" xfId="31354"/>
    <cellStyle name="Normal 4 2 8 2 3 4" xfId="10422"/>
    <cellStyle name="Normal 4 2 8 2 3 4 2" xfId="22624"/>
    <cellStyle name="Normal 4 2 8 2 3 4 2 2" xfId="46921"/>
    <cellStyle name="Normal 4 2 8 2 3 4 3" xfId="34719"/>
    <cellStyle name="Normal 4 2 8 2 3 5" xfId="15441"/>
    <cellStyle name="Normal 4 2 8 2 3 5 2" xfId="39738"/>
    <cellStyle name="Normal 4 2 8 2 3 6" xfId="27429"/>
    <cellStyle name="Normal 4 2 8 2 4" xfId="10414"/>
    <cellStyle name="Normal 4 2 8 2 4 2" xfId="22616"/>
    <cellStyle name="Normal 4 2 8 2 4 2 2" xfId="46913"/>
    <cellStyle name="Normal 4 2 8 2 4 3" xfId="34711"/>
    <cellStyle name="Normal 4 2 8 2 5" xfId="14269"/>
    <cellStyle name="Normal 4 2 8 2 5 2" xfId="26257"/>
    <cellStyle name="Normal 4 2 8 2 5 2 2" xfId="50554"/>
    <cellStyle name="Normal 4 2 8 2 5 3" xfId="38566"/>
    <cellStyle name="Normal 4 2 8 2 6" xfId="51547"/>
    <cellStyle name="Normal 4 2 8 2 7" xfId="52373"/>
    <cellStyle name="Normal 4 2 8 3" xfId="1957"/>
    <cellStyle name="Normal 4 2 8 3 10" xfId="52771"/>
    <cellStyle name="Normal 4 2 8 3 11" xfId="2251"/>
    <cellStyle name="Normal 4 2 8 3 2" xfId="3417"/>
    <cellStyle name="Normal 4 2 8 3 2 2" xfId="5758"/>
    <cellStyle name="Normal 4 2 8 3 2 2 2" xfId="10427"/>
    <cellStyle name="Normal 4 2 8 3 2 2 2 2" xfId="22629"/>
    <cellStyle name="Normal 4 2 8 3 2 2 2 2 2" xfId="46926"/>
    <cellStyle name="Normal 4 2 8 3 2 2 2 3" xfId="34724"/>
    <cellStyle name="Normal 4 2 8 3 2 2 3" xfId="17960"/>
    <cellStyle name="Normal 4 2 8 3 2 2 3 2" xfId="42257"/>
    <cellStyle name="Normal 4 2 8 3 2 2 4" xfId="30055"/>
    <cellStyle name="Normal 4 2 8 3 2 3" xfId="7455"/>
    <cellStyle name="Normal 4 2 8 3 2 3 2" xfId="10428"/>
    <cellStyle name="Normal 4 2 8 3 2 3 2 2" xfId="22630"/>
    <cellStyle name="Normal 4 2 8 3 2 3 2 2 2" xfId="46927"/>
    <cellStyle name="Normal 4 2 8 3 2 3 2 3" xfId="34725"/>
    <cellStyle name="Normal 4 2 8 3 2 3 3" xfId="19657"/>
    <cellStyle name="Normal 4 2 8 3 2 3 3 2" xfId="43954"/>
    <cellStyle name="Normal 4 2 8 3 2 3 4" xfId="31752"/>
    <cellStyle name="Normal 4 2 8 3 2 4" xfId="10426"/>
    <cellStyle name="Normal 4 2 8 3 2 4 2" xfId="22628"/>
    <cellStyle name="Normal 4 2 8 3 2 4 2 2" xfId="46925"/>
    <cellStyle name="Normal 4 2 8 3 2 4 3" xfId="34723"/>
    <cellStyle name="Normal 4 2 8 3 2 5" xfId="15732"/>
    <cellStyle name="Normal 4 2 8 3 2 5 2" xfId="40029"/>
    <cellStyle name="Normal 4 2 8 3 2 6" xfId="27720"/>
    <cellStyle name="Normal 4 2 8 3 3" xfId="3949"/>
    <cellStyle name="Normal 4 2 8 3 3 2" xfId="10429"/>
    <cellStyle name="Normal 4 2 8 3 3 2 2" xfId="22631"/>
    <cellStyle name="Normal 4 2 8 3 3 2 2 2" xfId="46928"/>
    <cellStyle name="Normal 4 2 8 3 3 2 3" xfId="34726"/>
    <cellStyle name="Normal 4 2 8 3 3 3" xfId="16260"/>
    <cellStyle name="Normal 4 2 8 3 3 3 2" xfId="40557"/>
    <cellStyle name="Normal 4 2 8 3 3 4" xfId="28248"/>
    <cellStyle name="Normal 4 2 8 3 4" xfId="4589"/>
    <cellStyle name="Normal 4 2 8 3 4 2" xfId="10430"/>
    <cellStyle name="Normal 4 2 8 3 4 2 2" xfId="22632"/>
    <cellStyle name="Normal 4 2 8 3 4 2 2 2" xfId="46929"/>
    <cellStyle name="Normal 4 2 8 3 4 2 3" xfId="34727"/>
    <cellStyle name="Normal 4 2 8 3 4 3" xfId="16791"/>
    <cellStyle name="Normal 4 2 8 3 4 3 2" xfId="41088"/>
    <cellStyle name="Normal 4 2 8 3 4 4" xfId="28886"/>
    <cellStyle name="Normal 4 2 8 3 5" xfId="6286"/>
    <cellStyle name="Normal 4 2 8 3 5 2" xfId="10431"/>
    <cellStyle name="Normal 4 2 8 3 5 2 2" xfId="22633"/>
    <cellStyle name="Normal 4 2 8 3 5 2 2 2" xfId="46930"/>
    <cellStyle name="Normal 4 2 8 3 5 2 3" xfId="34728"/>
    <cellStyle name="Normal 4 2 8 3 5 3" xfId="18488"/>
    <cellStyle name="Normal 4 2 8 3 5 3 2" xfId="42785"/>
    <cellStyle name="Normal 4 2 8 3 5 4" xfId="30583"/>
    <cellStyle name="Normal 4 2 8 3 6" xfId="10425"/>
    <cellStyle name="Normal 4 2 8 3 6 2" xfId="22627"/>
    <cellStyle name="Normal 4 2 8 3 6 2 2" xfId="46924"/>
    <cellStyle name="Normal 4 2 8 3 6 3" xfId="34722"/>
    <cellStyle name="Normal 4 2 8 3 7" xfId="14563"/>
    <cellStyle name="Normal 4 2 8 3 7 2" xfId="38860"/>
    <cellStyle name="Normal 4 2 8 3 8" xfId="26551"/>
    <cellStyle name="Normal 4 2 8 3 9" xfId="50959"/>
    <cellStyle name="Normal 4 2 8 4" xfId="2779"/>
    <cellStyle name="Normal 4 2 8 4 2" xfId="5227"/>
    <cellStyle name="Normal 4 2 8 4 2 2" xfId="10433"/>
    <cellStyle name="Normal 4 2 8 4 2 2 2" xfId="22635"/>
    <cellStyle name="Normal 4 2 8 4 2 2 2 2" xfId="46932"/>
    <cellStyle name="Normal 4 2 8 4 2 2 3" xfId="34730"/>
    <cellStyle name="Normal 4 2 8 4 2 3" xfId="17429"/>
    <cellStyle name="Normal 4 2 8 4 2 3 2" xfId="41726"/>
    <cellStyle name="Normal 4 2 8 4 2 4" xfId="29524"/>
    <cellStyle name="Normal 4 2 8 4 3" xfId="6817"/>
    <cellStyle name="Normal 4 2 8 4 3 2" xfId="10434"/>
    <cellStyle name="Normal 4 2 8 4 3 2 2" xfId="22636"/>
    <cellStyle name="Normal 4 2 8 4 3 2 2 2" xfId="46933"/>
    <cellStyle name="Normal 4 2 8 4 3 2 3" xfId="34731"/>
    <cellStyle name="Normal 4 2 8 4 3 3" xfId="19019"/>
    <cellStyle name="Normal 4 2 8 4 3 3 2" xfId="43316"/>
    <cellStyle name="Normal 4 2 8 4 3 4" xfId="31114"/>
    <cellStyle name="Normal 4 2 8 4 4" xfId="10432"/>
    <cellStyle name="Normal 4 2 8 4 4 2" xfId="22634"/>
    <cellStyle name="Normal 4 2 8 4 4 2 2" xfId="46931"/>
    <cellStyle name="Normal 4 2 8 4 4 3" xfId="34729"/>
    <cellStyle name="Normal 4 2 8 4 5" xfId="15201"/>
    <cellStyle name="Normal 4 2 8 4 5 2" xfId="39498"/>
    <cellStyle name="Normal 4 2 8 4 6" xfId="27189"/>
    <cellStyle name="Normal 4 2 8 5" xfId="10413"/>
    <cellStyle name="Normal 4 2 8 5 2" xfId="22615"/>
    <cellStyle name="Normal 4 2 8 5 2 2" xfId="46912"/>
    <cellStyle name="Normal 4 2 8 5 3" xfId="34710"/>
    <cellStyle name="Normal 4 2 8 6" xfId="14029"/>
    <cellStyle name="Normal 4 2 8 6 2" xfId="26017"/>
    <cellStyle name="Normal 4 2 8 6 2 2" xfId="50314"/>
    <cellStyle name="Normal 4 2 8 6 3" xfId="38326"/>
    <cellStyle name="Normal 4 2 8 7" xfId="51628"/>
    <cellStyle name="Normal 4 2 8 8" xfId="52133"/>
    <cellStyle name="Normal 4 2 9" xfId="669"/>
    <cellStyle name="Normal 4 2 9 2" xfId="2170"/>
    <cellStyle name="Normal 4 2 9 2 10" xfId="52690"/>
    <cellStyle name="Normal 4 2 9 2 2" xfId="3336"/>
    <cellStyle name="Normal 4 2 9 2 2 2" xfId="5677"/>
    <cellStyle name="Normal 4 2 9 2 2 2 2" xfId="10438"/>
    <cellStyle name="Normal 4 2 9 2 2 2 2 2" xfId="22640"/>
    <cellStyle name="Normal 4 2 9 2 2 2 2 2 2" xfId="46937"/>
    <cellStyle name="Normal 4 2 9 2 2 2 2 3" xfId="34735"/>
    <cellStyle name="Normal 4 2 9 2 2 2 3" xfId="17879"/>
    <cellStyle name="Normal 4 2 9 2 2 2 3 2" xfId="42176"/>
    <cellStyle name="Normal 4 2 9 2 2 2 4" xfId="29974"/>
    <cellStyle name="Normal 4 2 9 2 2 3" xfId="7374"/>
    <cellStyle name="Normal 4 2 9 2 2 3 2" xfId="10439"/>
    <cellStyle name="Normal 4 2 9 2 2 3 2 2" xfId="22641"/>
    <cellStyle name="Normal 4 2 9 2 2 3 2 2 2" xfId="46938"/>
    <cellStyle name="Normal 4 2 9 2 2 3 2 3" xfId="34736"/>
    <cellStyle name="Normal 4 2 9 2 2 3 3" xfId="19576"/>
    <cellStyle name="Normal 4 2 9 2 2 3 3 2" xfId="43873"/>
    <cellStyle name="Normal 4 2 9 2 2 3 4" xfId="31671"/>
    <cellStyle name="Normal 4 2 9 2 2 4" xfId="10437"/>
    <cellStyle name="Normal 4 2 9 2 2 4 2" xfId="22639"/>
    <cellStyle name="Normal 4 2 9 2 2 4 2 2" xfId="46936"/>
    <cellStyle name="Normal 4 2 9 2 2 4 3" xfId="34734"/>
    <cellStyle name="Normal 4 2 9 2 2 5" xfId="15651"/>
    <cellStyle name="Normal 4 2 9 2 2 5 2" xfId="39948"/>
    <cellStyle name="Normal 4 2 9 2 2 6" xfId="27639"/>
    <cellStyle name="Normal 4 2 9 2 3" xfId="3868"/>
    <cellStyle name="Normal 4 2 9 2 3 2" xfId="10440"/>
    <cellStyle name="Normal 4 2 9 2 3 2 2" xfId="22642"/>
    <cellStyle name="Normal 4 2 9 2 3 2 2 2" xfId="46939"/>
    <cellStyle name="Normal 4 2 9 2 3 2 3" xfId="34737"/>
    <cellStyle name="Normal 4 2 9 2 3 3" xfId="16179"/>
    <cellStyle name="Normal 4 2 9 2 3 3 2" xfId="40476"/>
    <cellStyle name="Normal 4 2 9 2 3 4" xfId="28167"/>
    <cellStyle name="Normal 4 2 9 2 4" xfId="4508"/>
    <cellStyle name="Normal 4 2 9 2 4 2" xfId="10441"/>
    <cellStyle name="Normal 4 2 9 2 4 2 2" xfId="22643"/>
    <cellStyle name="Normal 4 2 9 2 4 2 2 2" xfId="46940"/>
    <cellStyle name="Normal 4 2 9 2 4 2 3" xfId="34738"/>
    <cellStyle name="Normal 4 2 9 2 4 3" xfId="16710"/>
    <cellStyle name="Normal 4 2 9 2 4 3 2" xfId="41007"/>
    <cellStyle name="Normal 4 2 9 2 4 4" xfId="28805"/>
    <cellStyle name="Normal 4 2 9 2 5" xfId="6205"/>
    <cellStyle name="Normal 4 2 9 2 5 2" xfId="10442"/>
    <cellStyle name="Normal 4 2 9 2 5 2 2" xfId="22644"/>
    <cellStyle name="Normal 4 2 9 2 5 2 2 2" xfId="46941"/>
    <cellStyle name="Normal 4 2 9 2 5 2 3" xfId="34739"/>
    <cellStyle name="Normal 4 2 9 2 5 3" xfId="18407"/>
    <cellStyle name="Normal 4 2 9 2 5 3 2" xfId="42704"/>
    <cellStyle name="Normal 4 2 9 2 5 4" xfId="30502"/>
    <cellStyle name="Normal 4 2 9 2 6" xfId="10436"/>
    <cellStyle name="Normal 4 2 9 2 6 2" xfId="22638"/>
    <cellStyle name="Normal 4 2 9 2 6 2 2" xfId="46935"/>
    <cellStyle name="Normal 4 2 9 2 6 3" xfId="34733"/>
    <cellStyle name="Normal 4 2 9 2 7" xfId="14482"/>
    <cellStyle name="Normal 4 2 9 2 7 2" xfId="38779"/>
    <cellStyle name="Normal 4 2 9 2 8" xfId="26470"/>
    <cellStyle name="Normal 4 2 9 2 9" xfId="50878"/>
    <cellStyle name="Normal 4 2 9 3" xfId="2698"/>
    <cellStyle name="Normal 4 2 9 3 2" xfId="5146"/>
    <cellStyle name="Normal 4 2 9 3 2 2" xfId="10444"/>
    <cellStyle name="Normal 4 2 9 3 2 2 2" xfId="22646"/>
    <cellStyle name="Normal 4 2 9 3 2 2 2 2" xfId="46943"/>
    <cellStyle name="Normal 4 2 9 3 2 2 3" xfId="34741"/>
    <cellStyle name="Normal 4 2 9 3 2 3" xfId="17348"/>
    <cellStyle name="Normal 4 2 9 3 2 3 2" xfId="41645"/>
    <cellStyle name="Normal 4 2 9 3 2 4" xfId="29443"/>
    <cellStyle name="Normal 4 2 9 3 3" xfId="6736"/>
    <cellStyle name="Normal 4 2 9 3 3 2" xfId="10445"/>
    <cellStyle name="Normal 4 2 9 3 3 2 2" xfId="22647"/>
    <cellStyle name="Normal 4 2 9 3 3 2 2 2" xfId="46944"/>
    <cellStyle name="Normal 4 2 9 3 3 2 3" xfId="34742"/>
    <cellStyle name="Normal 4 2 9 3 3 3" xfId="18938"/>
    <cellStyle name="Normal 4 2 9 3 3 3 2" xfId="43235"/>
    <cellStyle name="Normal 4 2 9 3 3 4" xfId="31033"/>
    <cellStyle name="Normal 4 2 9 3 4" xfId="10443"/>
    <cellStyle name="Normal 4 2 9 3 4 2" xfId="22645"/>
    <cellStyle name="Normal 4 2 9 3 4 2 2" xfId="46942"/>
    <cellStyle name="Normal 4 2 9 3 4 3" xfId="34740"/>
    <cellStyle name="Normal 4 2 9 3 5" xfId="15120"/>
    <cellStyle name="Normal 4 2 9 3 5 2" xfId="39417"/>
    <cellStyle name="Normal 4 2 9 3 6" xfId="27108"/>
    <cellStyle name="Normal 4 2 9 4" xfId="10435"/>
    <cellStyle name="Normal 4 2 9 4 2" xfId="22637"/>
    <cellStyle name="Normal 4 2 9 4 2 2" xfId="46934"/>
    <cellStyle name="Normal 4 2 9 4 3" xfId="34732"/>
    <cellStyle name="Normal 4 2 9 5" xfId="13948"/>
    <cellStyle name="Normal 4 2 9 5 2" xfId="25936"/>
    <cellStyle name="Normal 4 2 9 5 2 2" xfId="50233"/>
    <cellStyle name="Normal 4 2 9 5 3" xfId="38245"/>
    <cellStyle name="Normal 4 2 9 6" xfId="51479"/>
    <cellStyle name="Normal 4 2 9 7" xfId="52052"/>
    <cellStyle name="Normal 4 3" xfId="147"/>
    <cellStyle name="Normal 4 3 2" xfId="280"/>
    <cellStyle name="Normal 4 3 2 2" xfId="1400"/>
    <cellStyle name="Normal 4 3 2 2 2" xfId="1754"/>
    <cellStyle name="Normal 4 3 2 3" xfId="1783"/>
    <cellStyle name="Normal 4 3 3" xfId="394"/>
    <cellStyle name="Normal 4 3 3 2" xfId="1756"/>
    <cellStyle name="Normal 4 3 4" xfId="1399"/>
    <cellStyle name="Normal 4 3 4 2" xfId="1752"/>
    <cellStyle name="Normal 4 3 5" xfId="1791"/>
    <cellStyle name="Normal 4 3 6" xfId="1786"/>
    <cellStyle name="Normal 4 4" xfId="174"/>
    <cellStyle name="Normal 4 4 10" xfId="2066"/>
    <cellStyle name="Normal 4 4 10 10" xfId="52586"/>
    <cellStyle name="Normal 4 4 10 2" xfId="3232"/>
    <cellStyle name="Normal 4 4 10 2 2" xfId="5573"/>
    <cellStyle name="Normal 4 4 10 2 2 2" xfId="10449"/>
    <cellStyle name="Normal 4 4 10 2 2 2 2" xfId="22651"/>
    <cellStyle name="Normal 4 4 10 2 2 2 2 2" xfId="46948"/>
    <cellStyle name="Normal 4 4 10 2 2 2 3" xfId="34746"/>
    <cellStyle name="Normal 4 4 10 2 2 3" xfId="17775"/>
    <cellStyle name="Normal 4 4 10 2 2 3 2" xfId="42072"/>
    <cellStyle name="Normal 4 4 10 2 2 4" xfId="29870"/>
    <cellStyle name="Normal 4 4 10 2 3" xfId="7270"/>
    <cellStyle name="Normal 4 4 10 2 3 2" xfId="10450"/>
    <cellStyle name="Normal 4 4 10 2 3 2 2" xfId="22652"/>
    <cellStyle name="Normal 4 4 10 2 3 2 2 2" xfId="46949"/>
    <cellStyle name="Normal 4 4 10 2 3 2 3" xfId="34747"/>
    <cellStyle name="Normal 4 4 10 2 3 3" xfId="19472"/>
    <cellStyle name="Normal 4 4 10 2 3 3 2" xfId="43769"/>
    <cellStyle name="Normal 4 4 10 2 3 4" xfId="31567"/>
    <cellStyle name="Normal 4 4 10 2 4" xfId="10448"/>
    <cellStyle name="Normal 4 4 10 2 4 2" xfId="22650"/>
    <cellStyle name="Normal 4 4 10 2 4 2 2" xfId="46947"/>
    <cellStyle name="Normal 4 4 10 2 4 3" xfId="34745"/>
    <cellStyle name="Normal 4 4 10 2 5" xfId="15547"/>
    <cellStyle name="Normal 4 4 10 2 5 2" xfId="39844"/>
    <cellStyle name="Normal 4 4 10 2 6" xfId="27535"/>
    <cellStyle name="Normal 4 4 10 3" xfId="3764"/>
    <cellStyle name="Normal 4 4 10 3 2" xfId="10451"/>
    <cellStyle name="Normal 4 4 10 3 2 2" xfId="22653"/>
    <cellStyle name="Normal 4 4 10 3 2 2 2" xfId="46950"/>
    <cellStyle name="Normal 4 4 10 3 2 3" xfId="34748"/>
    <cellStyle name="Normal 4 4 10 3 3" xfId="16075"/>
    <cellStyle name="Normal 4 4 10 3 3 2" xfId="40372"/>
    <cellStyle name="Normal 4 4 10 3 4" xfId="28063"/>
    <cellStyle name="Normal 4 4 10 4" xfId="4404"/>
    <cellStyle name="Normal 4 4 10 4 2" xfId="10452"/>
    <cellStyle name="Normal 4 4 10 4 2 2" xfId="22654"/>
    <cellStyle name="Normal 4 4 10 4 2 2 2" xfId="46951"/>
    <cellStyle name="Normal 4 4 10 4 2 3" xfId="34749"/>
    <cellStyle name="Normal 4 4 10 4 3" xfId="16606"/>
    <cellStyle name="Normal 4 4 10 4 3 2" xfId="40903"/>
    <cellStyle name="Normal 4 4 10 4 4" xfId="28701"/>
    <cellStyle name="Normal 4 4 10 5" xfId="6101"/>
    <cellStyle name="Normal 4 4 10 5 2" xfId="10453"/>
    <cellStyle name="Normal 4 4 10 5 2 2" xfId="22655"/>
    <cellStyle name="Normal 4 4 10 5 2 2 2" xfId="46952"/>
    <cellStyle name="Normal 4 4 10 5 2 3" xfId="34750"/>
    <cellStyle name="Normal 4 4 10 5 3" xfId="18303"/>
    <cellStyle name="Normal 4 4 10 5 3 2" xfId="42600"/>
    <cellStyle name="Normal 4 4 10 5 4" xfId="30398"/>
    <cellStyle name="Normal 4 4 10 6" xfId="10447"/>
    <cellStyle name="Normal 4 4 10 6 2" xfId="22649"/>
    <cellStyle name="Normal 4 4 10 6 2 2" xfId="46946"/>
    <cellStyle name="Normal 4 4 10 6 3" xfId="34744"/>
    <cellStyle name="Normal 4 4 10 7" xfId="14378"/>
    <cellStyle name="Normal 4 4 10 7 2" xfId="38675"/>
    <cellStyle name="Normal 4 4 10 8" xfId="26366"/>
    <cellStyle name="Normal 4 4 10 9" xfId="50774"/>
    <cellStyle name="Normal 4 4 11" xfId="2594"/>
    <cellStyle name="Normal 4 4 11 2" xfId="5042"/>
    <cellStyle name="Normal 4 4 11 2 2" xfId="10455"/>
    <cellStyle name="Normal 4 4 11 2 2 2" xfId="22657"/>
    <cellStyle name="Normal 4 4 11 2 2 2 2" xfId="46954"/>
    <cellStyle name="Normal 4 4 11 2 2 3" xfId="34752"/>
    <cellStyle name="Normal 4 4 11 2 3" xfId="17244"/>
    <cellStyle name="Normal 4 4 11 2 3 2" xfId="41541"/>
    <cellStyle name="Normal 4 4 11 2 4" xfId="29339"/>
    <cellStyle name="Normal 4 4 11 3" xfId="6632"/>
    <cellStyle name="Normal 4 4 11 3 2" xfId="10456"/>
    <cellStyle name="Normal 4 4 11 3 2 2" xfId="22658"/>
    <cellStyle name="Normal 4 4 11 3 2 2 2" xfId="46955"/>
    <cellStyle name="Normal 4 4 11 3 2 3" xfId="34753"/>
    <cellStyle name="Normal 4 4 11 3 3" xfId="18834"/>
    <cellStyle name="Normal 4 4 11 3 3 2" xfId="43131"/>
    <cellStyle name="Normal 4 4 11 3 4" xfId="30929"/>
    <cellStyle name="Normal 4 4 11 4" xfId="10454"/>
    <cellStyle name="Normal 4 4 11 4 2" xfId="22656"/>
    <cellStyle name="Normal 4 4 11 4 2 2" xfId="46953"/>
    <cellStyle name="Normal 4 4 11 4 3" xfId="34751"/>
    <cellStyle name="Normal 4 4 11 5" xfId="15016"/>
    <cellStyle name="Normal 4 4 11 5 2" xfId="39313"/>
    <cellStyle name="Normal 4 4 11 6" xfId="27004"/>
    <cellStyle name="Normal 4 4 12" xfId="10446"/>
    <cellStyle name="Normal 4 4 12 2" xfId="22648"/>
    <cellStyle name="Normal 4 4 12 2 2" xfId="46945"/>
    <cellStyle name="Normal 4 4 12 3" xfId="34743"/>
    <cellStyle name="Normal 4 4 13" xfId="13844"/>
    <cellStyle name="Normal 4 4 13 2" xfId="25832"/>
    <cellStyle name="Normal 4 4 13 2 2" xfId="50129"/>
    <cellStyle name="Normal 4 4 13 3" xfId="38141"/>
    <cellStyle name="Normal 4 4 14" xfId="51913"/>
    <cellStyle name="Normal 4 4 15" xfId="51948"/>
    <cellStyle name="Normal 4 4 2" xfId="282"/>
    <cellStyle name="Normal 4 4 2 2" xfId="1953"/>
    <cellStyle name="Normal 4 4 2 3" xfId="1973"/>
    <cellStyle name="Normal 4 4 2 4" xfId="1913"/>
    <cellStyle name="Normal 4 4 3" xfId="367"/>
    <cellStyle name="Normal 4 4 3 2" xfId="1862"/>
    <cellStyle name="Normal 4 4 3 3" xfId="1780"/>
    <cellStyle name="Normal 4 4 4" xfId="281"/>
    <cellStyle name="Normal 4 4 4 2" xfId="1829"/>
    <cellStyle name="Normal 4 4 4 3" xfId="1821"/>
    <cellStyle name="Normal 4 4 5" xfId="589"/>
    <cellStyle name="Normal 4 4 5 10" xfId="51554"/>
    <cellStyle name="Normal 4 4 5 11" xfId="51972"/>
    <cellStyle name="Normal 4 4 5 2" xfId="637"/>
    <cellStyle name="Normal 4 4 5 2 10" xfId="52020"/>
    <cellStyle name="Normal 4 4 5 2 2" xfId="832"/>
    <cellStyle name="Normal 4 4 5 2 2 2" xfId="1077"/>
    <cellStyle name="Normal 4 4 5 2 2 2 2" xfId="2570"/>
    <cellStyle name="Normal 4 4 5 2 2 2 2 10" xfId="53090"/>
    <cellStyle name="Normal 4 4 5 2 2 2 2 2" xfId="3736"/>
    <cellStyle name="Normal 4 4 5 2 2 2 2 2 2" xfId="6077"/>
    <cellStyle name="Normal 4 4 5 2 2 2 2 2 2 2" xfId="10463"/>
    <cellStyle name="Normal 4 4 5 2 2 2 2 2 2 2 2" xfId="22665"/>
    <cellStyle name="Normal 4 4 5 2 2 2 2 2 2 2 2 2" xfId="46962"/>
    <cellStyle name="Normal 4 4 5 2 2 2 2 2 2 2 3" xfId="34760"/>
    <cellStyle name="Normal 4 4 5 2 2 2 2 2 2 3" xfId="18279"/>
    <cellStyle name="Normal 4 4 5 2 2 2 2 2 2 3 2" xfId="42576"/>
    <cellStyle name="Normal 4 4 5 2 2 2 2 2 2 4" xfId="30374"/>
    <cellStyle name="Normal 4 4 5 2 2 2 2 2 3" xfId="7774"/>
    <cellStyle name="Normal 4 4 5 2 2 2 2 2 3 2" xfId="10464"/>
    <cellStyle name="Normal 4 4 5 2 2 2 2 2 3 2 2" xfId="22666"/>
    <cellStyle name="Normal 4 4 5 2 2 2 2 2 3 2 2 2" xfId="46963"/>
    <cellStyle name="Normal 4 4 5 2 2 2 2 2 3 2 3" xfId="34761"/>
    <cellStyle name="Normal 4 4 5 2 2 2 2 2 3 3" xfId="19976"/>
    <cellStyle name="Normal 4 4 5 2 2 2 2 2 3 3 2" xfId="44273"/>
    <cellStyle name="Normal 4 4 5 2 2 2 2 2 3 4" xfId="32071"/>
    <cellStyle name="Normal 4 4 5 2 2 2 2 2 4" xfId="10462"/>
    <cellStyle name="Normal 4 4 5 2 2 2 2 2 4 2" xfId="22664"/>
    <cellStyle name="Normal 4 4 5 2 2 2 2 2 4 2 2" xfId="46961"/>
    <cellStyle name="Normal 4 4 5 2 2 2 2 2 4 3" xfId="34759"/>
    <cellStyle name="Normal 4 4 5 2 2 2 2 2 5" xfId="16051"/>
    <cellStyle name="Normal 4 4 5 2 2 2 2 2 5 2" xfId="40348"/>
    <cellStyle name="Normal 4 4 5 2 2 2 2 2 6" xfId="28039"/>
    <cellStyle name="Normal 4 4 5 2 2 2 2 3" xfId="4268"/>
    <cellStyle name="Normal 4 4 5 2 2 2 2 3 2" xfId="10465"/>
    <cellStyle name="Normal 4 4 5 2 2 2 2 3 2 2" xfId="22667"/>
    <cellStyle name="Normal 4 4 5 2 2 2 2 3 2 2 2" xfId="46964"/>
    <cellStyle name="Normal 4 4 5 2 2 2 2 3 2 3" xfId="34762"/>
    <cellStyle name="Normal 4 4 5 2 2 2 2 3 3" xfId="16579"/>
    <cellStyle name="Normal 4 4 5 2 2 2 2 3 3 2" xfId="40876"/>
    <cellStyle name="Normal 4 4 5 2 2 2 2 3 4" xfId="28567"/>
    <cellStyle name="Normal 4 4 5 2 2 2 2 4" xfId="4908"/>
    <cellStyle name="Normal 4 4 5 2 2 2 2 4 2" xfId="10466"/>
    <cellStyle name="Normal 4 4 5 2 2 2 2 4 2 2" xfId="22668"/>
    <cellStyle name="Normal 4 4 5 2 2 2 2 4 2 2 2" xfId="46965"/>
    <cellStyle name="Normal 4 4 5 2 2 2 2 4 2 3" xfId="34763"/>
    <cellStyle name="Normal 4 4 5 2 2 2 2 4 3" xfId="17110"/>
    <cellStyle name="Normal 4 4 5 2 2 2 2 4 3 2" xfId="41407"/>
    <cellStyle name="Normal 4 4 5 2 2 2 2 4 4" xfId="29205"/>
    <cellStyle name="Normal 4 4 5 2 2 2 2 5" xfId="6605"/>
    <cellStyle name="Normal 4 4 5 2 2 2 2 5 2" xfId="10467"/>
    <cellStyle name="Normal 4 4 5 2 2 2 2 5 2 2" xfId="22669"/>
    <cellStyle name="Normal 4 4 5 2 2 2 2 5 2 2 2" xfId="46966"/>
    <cellStyle name="Normal 4 4 5 2 2 2 2 5 2 3" xfId="34764"/>
    <cellStyle name="Normal 4 4 5 2 2 2 2 5 3" xfId="18807"/>
    <cellStyle name="Normal 4 4 5 2 2 2 2 5 3 2" xfId="43104"/>
    <cellStyle name="Normal 4 4 5 2 2 2 2 5 4" xfId="30902"/>
    <cellStyle name="Normal 4 4 5 2 2 2 2 6" xfId="10461"/>
    <cellStyle name="Normal 4 4 5 2 2 2 2 6 2" xfId="22663"/>
    <cellStyle name="Normal 4 4 5 2 2 2 2 6 2 2" xfId="46960"/>
    <cellStyle name="Normal 4 4 5 2 2 2 2 6 3" xfId="34758"/>
    <cellStyle name="Normal 4 4 5 2 2 2 2 7" xfId="14882"/>
    <cellStyle name="Normal 4 4 5 2 2 2 2 7 2" xfId="39179"/>
    <cellStyle name="Normal 4 4 5 2 2 2 2 8" xfId="26870"/>
    <cellStyle name="Normal 4 4 5 2 2 2 2 9" xfId="51278"/>
    <cellStyle name="Normal 4 4 5 2 2 2 3" xfId="3098"/>
    <cellStyle name="Normal 4 4 5 2 2 2 3 2" xfId="5546"/>
    <cellStyle name="Normal 4 4 5 2 2 2 3 2 2" xfId="10469"/>
    <cellStyle name="Normal 4 4 5 2 2 2 3 2 2 2" xfId="22671"/>
    <cellStyle name="Normal 4 4 5 2 2 2 3 2 2 2 2" xfId="46968"/>
    <cellStyle name="Normal 4 4 5 2 2 2 3 2 2 3" xfId="34766"/>
    <cellStyle name="Normal 4 4 5 2 2 2 3 2 3" xfId="17748"/>
    <cellStyle name="Normal 4 4 5 2 2 2 3 2 3 2" xfId="42045"/>
    <cellStyle name="Normal 4 4 5 2 2 2 3 2 4" xfId="29843"/>
    <cellStyle name="Normal 4 4 5 2 2 2 3 3" xfId="7136"/>
    <cellStyle name="Normal 4 4 5 2 2 2 3 3 2" xfId="10470"/>
    <cellStyle name="Normal 4 4 5 2 2 2 3 3 2 2" xfId="22672"/>
    <cellStyle name="Normal 4 4 5 2 2 2 3 3 2 2 2" xfId="46969"/>
    <cellStyle name="Normal 4 4 5 2 2 2 3 3 2 3" xfId="34767"/>
    <cellStyle name="Normal 4 4 5 2 2 2 3 3 3" xfId="19338"/>
    <cellStyle name="Normal 4 4 5 2 2 2 3 3 3 2" xfId="43635"/>
    <cellStyle name="Normal 4 4 5 2 2 2 3 3 4" xfId="31433"/>
    <cellStyle name="Normal 4 4 5 2 2 2 3 4" xfId="10468"/>
    <cellStyle name="Normal 4 4 5 2 2 2 3 4 2" xfId="22670"/>
    <cellStyle name="Normal 4 4 5 2 2 2 3 4 2 2" xfId="46967"/>
    <cellStyle name="Normal 4 4 5 2 2 2 3 4 3" xfId="34765"/>
    <cellStyle name="Normal 4 4 5 2 2 2 3 5" xfId="15520"/>
    <cellStyle name="Normal 4 4 5 2 2 2 3 5 2" xfId="39817"/>
    <cellStyle name="Normal 4 4 5 2 2 2 3 6" xfId="27508"/>
    <cellStyle name="Normal 4 4 5 2 2 2 4" xfId="10460"/>
    <cellStyle name="Normal 4 4 5 2 2 2 4 2" xfId="22662"/>
    <cellStyle name="Normal 4 4 5 2 2 2 4 2 2" xfId="46959"/>
    <cellStyle name="Normal 4 4 5 2 2 2 4 3" xfId="34757"/>
    <cellStyle name="Normal 4 4 5 2 2 2 5" xfId="14348"/>
    <cellStyle name="Normal 4 4 5 2 2 2 5 2" xfId="26336"/>
    <cellStyle name="Normal 4 4 5 2 2 2 5 2 2" xfId="50633"/>
    <cellStyle name="Normal 4 4 5 2 2 2 5 3" xfId="38645"/>
    <cellStyle name="Normal 4 4 5 2 2 2 6" xfId="51505"/>
    <cellStyle name="Normal 4 4 5 2 2 2 7" xfId="52452"/>
    <cellStyle name="Normal 4 4 5 2 2 3" xfId="2330"/>
    <cellStyle name="Normal 4 4 5 2 2 3 10" xfId="52850"/>
    <cellStyle name="Normal 4 4 5 2 2 3 2" xfId="3496"/>
    <cellStyle name="Normal 4 4 5 2 2 3 2 2" xfId="5837"/>
    <cellStyle name="Normal 4 4 5 2 2 3 2 2 2" xfId="10473"/>
    <cellStyle name="Normal 4 4 5 2 2 3 2 2 2 2" xfId="22675"/>
    <cellStyle name="Normal 4 4 5 2 2 3 2 2 2 2 2" xfId="46972"/>
    <cellStyle name="Normal 4 4 5 2 2 3 2 2 2 3" xfId="34770"/>
    <cellStyle name="Normal 4 4 5 2 2 3 2 2 3" xfId="18039"/>
    <cellStyle name="Normal 4 4 5 2 2 3 2 2 3 2" xfId="42336"/>
    <cellStyle name="Normal 4 4 5 2 2 3 2 2 4" xfId="30134"/>
    <cellStyle name="Normal 4 4 5 2 2 3 2 3" xfId="7534"/>
    <cellStyle name="Normal 4 4 5 2 2 3 2 3 2" xfId="10474"/>
    <cellStyle name="Normal 4 4 5 2 2 3 2 3 2 2" xfId="22676"/>
    <cellStyle name="Normal 4 4 5 2 2 3 2 3 2 2 2" xfId="46973"/>
    <cellStyle name="Normal 4 4 5 2 2 3 2 3 2 3" xfId="34771"/>
    <cellStyle name="Normal 4 4 5 2 2 3 2 3 3" xfId="19736"/>
    <cellStyle name="Normal 4 4 5 2 2 3 2 3 3 2" xfId="44033"/>
    <cellStyle name="Normal 4 4 5 2 2 3 2 3 4" xfId="31831"/>
    <cellStyle name="Normal 4 4 5 2 2 3 2 4" xfId="10472"/>
    <cellStyle name="Normal 4 4 5 2 2 3 2 4 2" xfId="22674"/>
    <cellStyle name="Normal 4 4 5 2 2 3 2 4 2 2" xfId="46971"/>
    <cellStyle name="Normal 4 4 5 2 2 3 2 4 3" xfId="34769"/>
    <cellStyle name="Normal 4 4 5 2 2 3 2 5" xfId="15811"/>
    <cellStyle name="Normal 4 4 5 2 2 3 2 5 2" xfId="40108"/>
    <cellStyle name="Normal 4 4 5 2 2 3 2 6" xfId="27799"/>
    <cellStyle name="Normal 4 4 5 2 2 3 3" xfId="4028"/>
    <cellStyle name="Normal 4 4 5 2 2 3 3 2" xfId="10475"/>
    <cellStyle name="Normal 4 4 5 2 2 3 3 2 2" xfId="22677"/>
    <cellStyle name="Normal 4 4 5 2 2 3 3 2 2 2" xfId="46974"/>
    <cellStyle name="Normal 4 4 5 2 2 3 3 2 3" xfId="34772"/>
    <cellStyle name="Normal 4 4 5 2 2 3 3 3" xfId="16339"/>
    <cellStyle name="Normal 4 4 5 2 2 3 3 3 2" xfId="40636"/>
    <cellStyle name="Normal 4 4 5 2 2 3 3 4" xfId="28327"/>
    <cellStyle name="Normal 4 4 5 2 2 3 4" xfId="4668"/>
    <cellStyle name="Normal 4 4 5 2 2 3 4 2" xfId="10476"/>
    <cellStyle name="Normal 4 4 5 2 2 3 4 2 2" xfId="22678"/>
    <cellStyle name="Normal 4 4 5 2 2 3 4 2 2 2" xfId="46975"/>
    <cellStyle name="Normal 4 4 5 2 2 3 4 2 3" xfId="34773"/>
    <cellStyle name="Normal 4 4 5 2 2 3 4 3" xfId="16870"/>
    <cellStyle name="Normal 4 4 5 2 2 3 4 3 2" xfId="41167"/>
    <cellStyle name="Normal 4 4 5 2 2 3 4 4" xfId="28965"/>
    <cellStyle name="Normal 4 4 5 2 2 3 5" xfId="6365"/>
    <cellStyle name="Normal 4 4 5 2 2 3 5 2" xfId="10477"/>
    <cellStyle name="Normal 4 4 5 2 2 3 5 2 2" xfId="22679"/>
    <cellStyle name="Normal 4 4 5 2 2 3 5 2 2 2" xfId="46976"/>
    <cellStyle name="Normal 4 4 5 2 2 3 5 2 3" xfId="34774"/>
    <cellStyle name="Normal 4 4 5 2 2 3 5 3" xfId="18567"/>
    <cellStyle name="Normal 4 4 5 2 2 3 5 3 2" xfId="42864"/>
    <cellStyle name="Normal 4 4 5 2 2 3 5 4" xfId="30662"/>
    <cellStyle name="Normal 4 4 5 2 2 3 6" xfId="10471"/>
    <cellStyle name="Normal 4 4 5 2 2 3 6 2" xfId="22673"/>
    <cellStyle name="Normal 4 4 5 2 2 3 6 2 2" xfId="46970"/>
    <cellStyle name="Normal 4 4 5 2 2 3 6 3" xfId="34768"/>
    <cellStyle name="Normal 4 4 5 2 2 3 7" xfId="14642"/>
    <cellStyle name="Normal 4 4 5 2 2 3 7 2" xfId="38939"/>
    <cellStyle name="Normal 4 4 5 2 2 3 8" xfId="26630"/>
    <cellStyle name="Normal 4 4 5 2 2 3 9" xfId="51038"/>
    <cellStyle name="Normal 4 4 5 2 2 4" xfId="2858"/>
    <cellStyle name="Normal 4 4 5 2 2 4 2" xfId="5306"/>
    <cellStyle name="Normal 4 4 5 2 2 4 2 2" xfId="10479"/>
    <cellStyle name="Normal 4 4 5 2 2 4 2 2 2" xfId="22681"/>
    <cellStyle name="Normal 4 4 5 2 2 4 2 2 2 2" xfId="46978"/>
    <cellStyle name="Normal 4 4 5 2 2 4 2 2 3" xfId="34776"/>
    <cellStyle name="Normal 4 4 5 2 2 4 2 3" xfId="17508"/>
    <cellStyle name="Normal 4 4 5 2 2 4 2 3 2" xfId="41805"/>
    <cellStyle name="Normal 4 4 5 2 2 4 2 4" xfId="29603"/>
    <cellStyle name="Normal 4 4 5 2 2 4 3" xfId="6896"/>
    <cellStyle name="Normal 4 4 5 2 2 4 3 2" xfId="10480"/>
    <cellStyle name="Normal 4 4 5 2 2 4 3 2 2" xfId="22682"/>
    <cellStyle name="Normal 4 4 5 2 2 4 3 2 2 2" xfId="46979"/>
    <cellStyle name="Normal 4 4 5 2 2 4 3 2 3" xfId="34777"/>
    <cellStyle name="Normal 4 4 5 2 2 4 3 3" xfId="19098"/>
    <cellStyle name="Normal 4 4 5 2 2 4 3 3 2" xfId="43395"/>
    <cellStyle name="Normal 4 4 5 2 2 4 3 4" xfId="31193"/>
    <cellStyle name="Normal 4 4 5 2 2 4 4" xfId="10478"/>
    <cellStyle name="Normal 4 4 5 2 2 4 4 2" xfId="22680"/>
    <cellStyle name="Normal 4 4 5 2 2 4 4 2 2" xfId="46977"/>
    <cellStyle name="Normal 4 4 5 2 2 4 4 3" xfId="34775"/>
    <cellStyle name="Normal 4 4 5 2 2 4 5" xfId="15280"/>
    <cellStyle name="Normal 4 4 5 2 2 4 5 2" xfId="39577"/>
    <cellStyle name="Normal 4 4 5 2 2 4 6" xfId="27268"/>
    <cellStyle name="Normal 4 4 5 2 2 5" xfId="10459"/>
    <cellStyle name="Normal 4 4 5 2 2 5 2" xfId="22661"/>
    <cellStyle name="Normal 4 4 5 2 2 5 2 2" xfId="46958"/>
    <cellStyle name="Normal 4 4 5 2 2 5 3" xfId="34756"/>
    <cellStyle name="Normal 4 4 5 2 2 6" xfId="14108"/>
    <cellStyle name="Normal 4 4 5 2 2 6 2" xfId="26096"/>
    <cellStyle name="Normal 4 4 5 2 2 6 2 2" xfId="50393"/>
    <cellStyle name="Normal 4 4 5 2 2 6 3" xfId="38405"/>
    <cellStyle name="Normal 4 4 5 2 2 7" xfId="51905"/>
    <cellStyle name="Normal 4 4 5 2 2 8" xfId="52212"/>
    <cellStyle name="Normal 4 4 5 2 3" xfId="734"/>
    <cellStyle name="Normal 4 4 5 2 3 2" xfId="981"/>
    <cellStyle name="Normal 4 4 5 2 3 2 2" xfId="2474"/>
    <cellStyle name="Normal 4 4 5 2 3 2 2 10" xfId="52994"/>
    <cellStyle name="Normal 4 4 5 2 3 2 2 2" xfId="3640"/>
    <cellStyle name="Normal 4 4 5 2 3 2 2 2 2" xfId="5981"/>
    <cellStyle name="Normal 4 4 5 2 3 2 2 2 2 2" xfId="10485"/>
    <cellStyle name="Normal 4 4 5 2 3 2 2 2 2 2 2" xfId="22687"/>
    <cellStyle name="Normal 4 4 5 2 3 2 2 2 2 2 2 2" xfId="46984"/>
    <cellStyle name="Normal 4 4 5 2 3 2 2 2 2 2 3" xfId="34782"/>
    <cellStyle name="Normal 4 4 5 2 3 2 2 2 2 3" xfId="18183"/>
    <cellStyle name="Normal 4 4 5 2 3 2 2 2 2 3 2" xfId="42480"/>
    <cellStyle name="Normal 4 4 5 2 3 2 2 2 2 4" xfId="30278"/>
    <cellStyle name="Normal 4 4 5 2 3 2 2 2 3" xfId="7678"/>
    <cellStyle name="Normal 4 4 5 2 3 2 2 2 3 2" xfId="10486"/>
    <cellStyle name="Normal 4 4 5 2 3 2 2 2 3 2 2" xfId="22688"/>
    <cellStyle name="Normal 4 4 5 2 3 2 2 2 3 2 2 2" xfId="46985"/>
    <cellStyle name="Normal 4 4 5 2 3 2 2 2 3 2 3" xfId="34783"/>
    <cellStyle name="Normal 4 4 5 2 3 2 2 2 3 3" xfId="19880"/>
    <cellStyle name="Normal 4 4 5 2 3 2 2 2 3 3 2" xfId="44177"/>
    <cellStyle name="Normal 4 4 5 2 3 2 2 2 3 4" xfId="31975"/>
    <cellStyle name="Normal 4 4 5 2 3 2 2 2 4" xfId="10484"/>
    <cellStyle name="Normal 4 4 5 2 3 2 2 2 4 2" xfId="22686"/>
    <cellStyle name="Normal 4 4 5 2 3 2 2 2 4 2 2" xfId="46983"/>
    <cellStyle name="Normal 4 4 5 2 3 2 2 2 4 3" xfId="34781"/>
    <cellStyle name="Normal 4 4 5 2 3 2 2 2 5" xfId="15955"/>
    <cellStyle name="Normal 4 4 5 2 3 2 2 2 5 2" xfId="40252"/>
    <cellStyle name="Normal 4 4 5 2 3 2 2 2 6" xfId="27943"/>
    <cellStyle name="Normal 4 4 5 2 3 2 2 3" xfId="4172"/>
    <cellStyle name="Normal 4 4 5 2 3 2 2 3 2" xfId="10487"/>
    <cellStyle name="Normal 4 4 5 2 3 2 2 3 2 2" xfId="22689"/>
    <cellStyle name="Normal 4 4 5 2 3 2 2 3 2 2 2" xfId="46986"/>
    <cellStyle name="Normal 4 4 5 2 3 2 2 3 2 3" xfId="34784"/>
    <cellStyle name="Normal 4 4 5 2 3 2 2 3 3" xfId="16483"/>
    <cellStyle name="Normal 4 4 5 2 3 2 2 3 3 2" xfId="40780"/>
    <cellStyle name="Normal 4 4 5 2 3 2 2 3 4" xfId="28471"/>
    <cellStyle name="Normal 4 4 5 2 3 2 2 4" xfId="4812"/>
    <cellStyle name="Normal 4 4 5 2 3 2 2 4 2" xfId="10488"/>
    <cellStyle name="Normal 4 4 5 2 3 2 2 4 2 2" xfId="22690"/>
    <cellStyle name="Normal 4 4 5 2 3 2 2 4 2 2 2" xfId="46987"/>
    <cellStyle name="Normal 4 4 5 2 3 2 2 4 2 3" xfId="34785"/>
    <cellStyle name="Normal 4 4 5 2 3 2 2 4 3" xfId="17014"/>
    <cellStyle name="Normal 4 4 5 2 3 2 2 4 3 2" xfId="41311"/>
    <cellStyle name="Normal 4 4 5 2 3 2 2 4 4" xfId="29109"/>
    <cellStyle name="Normal 4 4 5 2 3 2 2 5" xfId="6509"/>
    <cellStyle name="Normal 4 4 5 2 3 2 2 5 2" xfId="10489"/>
    <cellStyle name="Normal 4 4 5 2 3 2 2 5 2 2" xfId="22691"/>
    <cellStyle name="Normal 4 4 5 2 3 2 2 5 2 2 2" xfId="46988"/>
    <cellStyle name="Normal 4 4 5 2 3 2 2 5 2 3" xfId="34786"/>
    <cellStyle name="Normal 4 4 5 2 3 2 2 5 3" xfId="18711"/>
    <cellStyle name="Normal 4 4 5 2 3 2 2 5 3 2" xfId="43008"/>
    <cellStyle name="Normal 4 4 5 2 3 2 2 5 4" xfId="30806"/>
    <cellStyle name="Normal 4 4 5 2 3 2 2 6" xfId="10483"/>
    <cellStyle name="Normal 4 4 5 2 3 2 2 6 2" xfId="22685"/>
    <cellStyle name="Normal 4 4 5 2 3 2 2 6 2 2" xfId="46982"/>
    <cellStyle name="Normal 4 4 5 2 3 2 2 6 3" xfId="34780"/>
    <cellStyle name="Normal 4 4 5 2 3 2 2 7" xfId="14786"/>
    <cellStyle name="Normal 4 4 5 2 3 2 2 7 2" xfId="39083"/>
    <cellStyle name="Normal 4 4 5 2 3 2 2 8" xfId="26774"/>
    <cellStyle name="Normal 4 4 5 2 3 2 2 9" xfId="51182"/>
    <cellStyle name="Normal 4 4 5 2 3 2 3" xfId="3002"/>
    <cellStyle name="Normal 4 4 5 2 3 2 3 2" xfId="5450"/>
    <cellStyle name="Normal 4 4 5 2 3 2 3 2 2" xfId="10491"/>
    <cellStyle name="Normal 4 4 5 2 3 2 3 2 2 2" xfId="22693"/>
    <cellStyle name="Normal 4 4 5 2 3 2 3 2 2 2 2" xfId="46990"/>
    <cellStyle name="Normal 4 4 5 2 3 2 3 2 2 3" xfId="34788"/>
    <cellStyle name="Normal 4 4 5 2 3 2 3 2 3" xfId="17652"/>
    <cellStyle name="Normal 4 4 5 2 3 2 3 2 3 2" xfId="41949"/>
    <cellStyle name="Normal 4 4 5 2 3 2 3 2 4" xfId="29747"/>
    <cellStyle name="Normal 4 4 5 2 3 2 3 3" xfId="7040"/>
    <cellStyle name="Normal 4 4 5 2 3 2 3 3 2" xfId="10492"/>
    <cellStyle name="Normal 4 4 5 2 3 2 3 3 2 2" xfId="22694"/>
    <cellStyle name="Normal 4 4 5 2 3 2 3 3 2 2 2" xfId="46991"/>
    <cellStyle name="Normal 4 4 5 2 3 2 3 3 2 3" xfId="34789"/>
    <cellStyle name="Normal 4 4 5 2 3 2 3 3 3" xfId="19242"/>
    <cellStyle name="Normal 4 4 5 2 3 2 3 3 3 2" xfId="43539"/>
    <cellStyle name="Normal 4 4 5 2 3 2 3 3 4" xfId="31337"/>
    <cellStyle name="Normal 4 4 5 2 3 2 3 4" xfId="10490"/>
    <cellStyle name="Normal 4 4 5 2 3 2 3 4 2" xfId="22692"/>
    <cellStyle name="Normal 4 4 5 2 3 2 3 4 2 2" xfId="46989"/>
    <cellStyle name="Normal 4 4 5 2 3 2 3 4 3" xfId="34787"/>
    <cellStyle name="Normal 4 4 5 2 3 2 3 5" xfId="15424"/>
    <cellStyle name="Normal 4 4 5 2 3 2 3 5 2" xfId="39721"/>
    <cellStyle name="Normal 4 4 5 2 3 2 3 6" xfId="27412"/>
    <cellStyle name="Normal 4 4 5 2 3 2 4" xfId="10482"/>
    <cellStyle name="Normal 4 4 5 2 3 2 4 2" xfId="22684"/>
    <cellStyle name="Normal 4 4 5 2 3 2 4 2 2" xfId="46981"/>
    <cellStyle name="Normal 4 4 5 2 3 2 4 3" xfId="34779"/>
    <cellStyle name="Normal 4 4 5 2 3 2 5" xfId="14252"/>
    <cellStyle name="Normal 4 4 5 2 3 2 5 2" xfId="26240"/>
    <cellStyle name="Normal 4 4 5 2 3 2 5 2 2" xfId="50537"/>
    <cellStyle name="Normal 4 4 5 2 3 2 5 3" xfId="38549"/>
    <cellStyle name="Normal 4 4 5 2 3 2 6" xfId="51727"/>
    <cellStyle name="Normal 4 4 5 2 3 2 7" xfId="52356"/>
    <cellStyle name="Normal 4 4 5 2 3 3" xfId="2234"/>
    <cellStyle name="Normal 4 4 5 2 3 3 10" xfId="52754"/>
    <cellStyle name="Normal 4 4 5 2 3 3 2" xfId="3400"/>
    <cellStyle name="Normal 4 4 5 2 3 3 2 2" xfId="5741"/>
    <cellStyle name="Normal 4 4 5 2 3 3 2 2 2" xfId="10495"/>
    <cellStyle name="Normal 4 4 5 2 3 3 2 2 2 2" xfId="22697"/>
    <cellStyle name="Normal 4 4 5 2 3 3 2 2 2 2 2" xfId="46994"/>
    <cellStyle name="Normal 4 4 5 2 3 3 2 2 2 3" xfId="34792"/>
    <cellStyle name="Normal 4 4 5 2 3 3 2 2 3" xfId="17943"/>
    <cellStyle name="Normal 4 4 5 2 3 3 2 2 3 2" xfId="42240"/>
    <cellStyle name="Normal 4 4 5 2 3 3 2 2 4" xfId="30038"/>
    <cellStyle name="Normal 4 4 5 2 3 3 2 3" xfId="7438"/>
    <cellStyle name="Normal 4 4 5 2 3 3 2 3 2" xfId="10496"/>
    <cellStyle name="Normal 4 4 5 2 3 3 2 3 2 2" xfId="22698"/>
    <cellStyle name="Normal 4 4 5 2 3 3 2 3 2 2 2" xfId="46995"/>
    <cellStyle name="Normal 4 4 5 2 3 3 2 3 2 3" xfId="34793"/>
    <cellStyle name="Normal 4 4 5 2 3 3 2 3 3" xfId="19640"/>
    <cellStyle name="Normal 4 4 5 2 3 3 2 3 3 2" xfId="43937"/>
    <cellStyle name="Normal 4 4 5 2 3 3 2 3 4" xfId="31735"/>
    <cellStyle name="Normal 4 4 5 2 3 3 2 4" xfId="10494"/>
    <cellStyle name="Normal 4 4 5 2 3 3 2 4 2" xfId="22696"/>
    <cellStyle name="Normal 4 4 5 2 3 3 2 4 2 2" xfId="46993"/>
    <cellStyle name="Normal 4 4 5 2 3 3 2 4 3" xfId="34791"/>
    <cellStyle name="Normal 4 4 5 2 3 3 2 5" xfId="15715"/>
    <cellStyle name="Normal 4 4 5 2 3 3 2 5 2" xfId="40012"/>
    <cellStyle name="Normal 4 4 5 2 3 3 2 6" xfId="27703"/>
    <cellStyle name="Normal 4 4 5 2 3 3 3" xfId="3932"/>
    <cellStyle name="Normal 4 4 5 2 3 3 3 2" xfId="10497"/>
    <cellStyle name="Normal 4 4 5 2 3 3 3 2 2" xfId="22699"/>
    <cellStyle name="Normal 4 4 5 2 3 3 3 2 2 2" xfId="46996"/>
    <cellStyle name="Normal 4 4 5 2 3 3 3 2 3" xfId="34794"/>
    <cellStyle name="Normal 4 4 5 2 3 3 3 3" xfId="16243"/>
    <cellStyle name="Normal 4 4 5 2 3 3 3 3 2" xfId="40540"/>
    <cellStyle name="Normal 4 4 5 2 3 3 3 4" xfId="28231"/>
    <cellStyle name="Normal 4 4 5 2 3 3 4" xfId="4572"/>
    <cellStyle name="Normal 4 4 5 2 3 3 4 2" xfId="10498"/>
    <cellStyle name="Normal 4 4 5 2 3 3 4 2 2" xfId="22700"/>
    <cellStyle name="Normal 4 4 5 2 3 3 4 2 2 2" xfId="46997"/>
    <cellStyle name="Normal 4 4 5 2 3 3 4 2 3" xfId="34795"/>
    <cellStyle name="Normal 4 4 5 2 3 3 4 3" xfId="16774"/>
    <cellStyle name="Normal 4 4 5 2 3 3 4 3 2" xfId="41071"/>
    <cellStyle name="Normal 4 4 5 2 3 3 4 4" xfId="28869"/>
    <cellStyle name="Normal 4 4 5 2 3 3 5" xfId="6269"/>
    <cellStyle name="Normal 4 4 5 2 3 3 5 2" xfId="10499"/>
    <cellStyle name="Normal 4 4 5 2 3 3 5 2 2" xfId="22701"/>
    <cellStyle name="Normal 4 4 5 2 3 3 5 2 2 2" xfId="46998"/>
    <cellStyle name="Normal 4 4 5 2 3 3 5 2 3" xfId="34796"/>
    <cellStyle name="Normal 4 4 5 2 3 3 5 3" xfId="18471"/>
    <cellStyle name="Normal 4 4 5 2 3 3 5 3 2" xfId="42768"/>
    <cellStyle name="Normal 4 4 5 2 3 3 5 4" xfId="30566"/>
    <cellStyle name="Normal 4 4 5 2 3 3 6" xfId="10493"/>
    <cellStyle name="Normal 4 4 5 2 3 3 6 2" xfId="22695"/>
    <cellStyle name="Normal 4 4 5 2 3 3 6 2 2" xfId="46992"/>
    <cellStyle name="Normal 4 4 5 2 3 3 6 3" xfId="34790"/>
    <cellStyle name="Normal 4 4 5 2 3 3 7" xfId="14546"/>
    <cellStyle name="Normal 4 4 5 2 3 3 7 2" xfId="38843"/>
    <cellStyle name="Normal 4 4 5 2 3 3 8" xfId="26534"/>
    <cellStyle name="Normal 4 4 5 2 3 3 9" xfId="50942"/>
    <cellStyle name="Normal 4 4 5 2 3 4" xfId="2762"/>
    <cellStyle name="Normal 4 4 5 2 3 4 2" xfId="5210"/>
    <cellStyle name="Normal 4 4 5 2 3 4 2 2" xfId="10501"/>
    <cellStyle name="Normal 4 4 5 2 3 4 2 2 2" xfId="22703"/>
    <cellStyle name="Normal 4 4 5 2 3 4 2 2 2 2" xfId="47000"/>
    <cellStyle name="Normal 4 4 5 2 3 4 2 2 3" xfId="34798"/>
    <cellStyle name="Normal 4 4 5 2 3 4 2 3" xfId="17412"/>
    <cellStyle name="Normal 4 4 5 2 3 4 2 3 2" xfId="41709"/>
    <cellStyle name="Normal 4 4 5 2 3 4 2 4" xfId="29507"/>
    <cellStyle name="Normal 4 4 5 2 3 4 3" xfId="6800"/>
    <cellStyle name="Normal 4 4 5 2 3 4 3 2" xfId="10502"/>
    <cellStyle name="Normal 4 4 5 2 3 4 3 2 2" xfId="22704"/>
    <cellStyle name="Normal 4 4 5 2 3 4 3 2 2 2" xfId="47001"/>
    <cellStyle name="Normal 4 4 5 2 3 4 3 2 3" xfId="34799"/>
    <cellStyle name="Normal 4 4 5 2 3 4 3 3" xfId="19002"/>
    <cellStyle name="Normal 4 4 5 2 3 4 3 3 2" xfId="43299"/>
    <cellStyle name="Normal 4 4 5 2 3 4 3 4" xfId="31097"/>
    <cellStyle name="Normal 4 4 5 2 3 4 4" xfId="10500"/>
    <cellStyle name="Normal 4 4 5 2 3 4 4 2" xfId="22702"/>
    <cellStyle name="Normal 4 4 5 2 3 4 4 2 2" xfId="46999"/>
    <cellStyle name="Normal 4 4 5 2 3 4 4 3" xfId="34797"/>
    <cellStyle name="Normal 4 4 5 2 3 4 5" xfId="15184"/>
    <cellStyle name="Normal 4 4 5 2 3 4 5 2" xfId="39481"/>
    <cellStyle name="Normal 4 4 5 2 3 4 6" xfId="27172"/>
    <cellStyle name="Normal 4 4 5 2 3 5" xfId="10481"/>
    <cellStyle name="Normal 4 4 5 2 3 5 2" xfId="22683"/>
    <cellStyle name="Normal 4 4 5 2 3 5 2 2" xfId="46980"/>
    <cellStyle name="Normal 4 4 5 2 3 5 3" xfId="34778"/>
    <cellStyle name="Normal 4 4 5 2 3 6" xfId="14012"/>
    <cellStyle name="Normal 4 4 5 2 3 6 2" xfId="26000"/>
    <cellStyle name="Normal 4 4 5 2 3 6 2 2" xfId="50297"/>
    <cellStyle name="Normal 4 4 5 2 3 6 3" xfId="38309"/>
    <cellStyle name="Normal 4 4 5 2 3 7" xfId="51620"/>
    <cellStyle name="Normal 4 4 5 2 3 8" xfId="52116"/>
    <cellStyle name="Normal 4 4 5 2 4" xfId="909"/>
    <cellStyle name="Normal 4 4 5 2 4 2" xfId="2402"/>
    <cellStyle name="Normal 4 4 5 2 4 2 10" xfId="52922"/>
    <cellStyle name="Normal 4 4 5 2 4 2 2" xfId="3568"/>
    <cellStyle name="Normal 4 4 5 2 4 2 2 2" xfId="5909"/>
    <cellStyle name="Normal 4 4 5 2 4 2 2 2 2" xfId="10506"/>
    <cellStyle name="Normal 4 4 5 2 4 2 2 2 2 2" xfId="22708"/>
    <cellStyle name="Normal 4 4 5 2 4 2 2 2 2 2 2" xfId="47005"/>
    <cellStyle name="Normal 4 4 5 2 4 2 2 2 2 3" xfId="34803"/>
    <cellStyle name="Normal 4 4 5 2 4 2 2 2 3" xfId="18111"/>
    <cellStyle name="Normal 4 4 5 2 4 2 2 2 3 2" xfId="42408"/>
    <cellStyle name="Normal 4 4 5 2 4 2 2 2 4" xfId="30206"/>
    <cellStyle name="Normal 4 4 5 2 4 2 2 3" xfId="7606"/>
    <cellStyle name="Normal 4 4 5 2 4 2 2 3 2" xfId="10507"/>
    <cellStyle name="Normal 4 4 5 2 4 2 2 3 2 2" xfId="22709"/>
    <cellStyle name="Normal 4 4 5 2 4 2 2 3 2 2 2" xfId="47006"/>
    <cellStyle name="Normal 4 4 5 2 4 2 2 3 2 3" xfId="34804"/>
    <cellStyle name="Normal 4 4 5 2 4 2 2 3 3" xfId="19808"/>
    <cellStyle name="Normal 4 4 5 2 4 2 2 3 3 2" xfId="44105"/>
    <cellStyle name="Normal 4 4 5 2 4 2 2 3 4" xfId="31903"/>
    <cellStyle name="Normal 4 4 5 2 4 2 2 4" xfId="10505"/>
    <cellStyle name="Normal 4 4 5 2 4 2 2 4 2" xfId="22707"/>
    <cellStyle name="Normal 4 4 5 2 4 2 2 4 2 2" xfId="47004"/>
    <cellStyle name="Normal 4 4 5 2 4 2 2 4 3" xfId="34802"/>
    <cellStyle name="Normal 4 4 5 2 4 2 2 5" xfId="15883"/>
    <cellStyle name="Normal 4 4 5 2 4 2 2 5 2" xfId="40180"/>
    <cellStyle name="Normal 4 4 5 2 4 2 2 6" xfId="27871"/>
    <cellStyle name="Normal 4 4 5 2 4 2 3" xfId="4100"/>
    <cellStyle name="Normal 4 4 5 2 4 2 3 2" xfId="10508"/>
    <cellStyle name="Normal 4 4 5 2 4 2 3 2 2" xfId="22710"/>
    <cellStyle name="Normal 4 4 5 2 4 2 3 2 2 2" xfId="47007"/>
    <cellStyle name="Normal 4 4 5 2 4 2 3 2 3" xfId="34805"/>
    <cellStyle name="Normal 4 4 5 2 4 2 3 3" xfId="16411"/>
    <cellStyle name="Normal 4 4 5 2 4 2 3 3 2" xfId="40708"/>
    <cellStyle name="Normal 4 4 5 2 4 2 3 4" xfId="28399"/>
    <cellStyle name="Normal 4 4 5 2 4 2 4" xfId="4740"/>
    <cellStyle name="Normal 4 4 5 2 4 2 4 2" xfId="10509"/>
    <cellStyle name="Normal 4 4 5 2 4 2 4 2 2" xfId="22711"/>
    <cellStyle name="Normal 4 4 5 2 4 2 4 2 2 2" xfId="47008"/>
    <cellStyle name="Normal 4 4 5 2 4 2 4 2 3" xfId="34806"/>
    <cellStyle name="Normal 4 4 5 2 4 2 4 3" xfId="16942"/>
    <cellStyle name="Normal 4 4 5 2 4 2 4 3 2" xfId="41239"/>
    <cellStyle name="Normal 4 4 5 2 4 2 4 4" xfId="29037"/>
    <cellStyle name="Normal 4 4 5 2 4 2 5" xfId="6437"/>
    <cellStyle name="Normal 4 4 5 2 4 2 5 2" xfId="10510"/>
    <cellStyle name="Normal 4 4 5 2 4 2 5 2 2" xfId="22712"/>
    <cellStyle name="Normal 4 4 5 2 4 2 5 2 2 2" xfId="47009"/>
    <cellStyle name="Normal 4 4 5 2 4 2 5 2 3" xfId="34807"/>
    <cellStyle name="Normal 4 4 5 2 4 2 5 3" xfId="18639"/>
    <cellStyle name="Normal 4 4 5 2 4 2 5 3 2" xfId="42936"/>
    <cellStyle name="Normal 4 4 5 2 4 2 5 4" xfId="30734"/>
    <cellStyle name="Normal 4 4 5 2 4 2 6" xfId="10504"/>
    <cellStyle name="Normal 4 4 5 2 4 2 6 2" xfId="22706"/>
    <cellStyle name="Normal 4 4 5 2 4 2 6 2 2" xfId="47003"/>
    <cellStyle name="Normal 4 4 5 2 4 2 6 3" xfId="34801"/>
    <cellStyle name="Normal 4 4 5 2 4 2 7" xfId="14714"/>
    <cellStyle name="Normal 4 4 5 2 4 2 7 2" xfId="39011"/>
    <cellStyle name="Normal 4 4 5 2 4 2 8" xfId="26702"/>
    <cellStyle name="Normal 4 4 5 2 4 2 9" xfId="51110"/>
    <cellStyle name="Normal 4 4 5 2 4 3" xfId="2930"/>
    <cellStyle name="Normal 4 4 5 2 4 3 2" xfId="5378"/>
    <cellStyle name="Normal 4 4 5 2 4 3 2 2" xfId="10512"/>
    <cellStyle name="Normal 4 4 5 2 4 3 2 2 2" xfId="22714"/>
    <cellStyle name="Normal 4 4 5 2 4 3 2 2 2 2" xfId="47011"/>
    <cellStyle name="Normal 4 4 5 2 4 3 2 2 3" xfId="34809"/>
    <cellStyle name="Normal 4 4 5 2 4 3 2 3" xfId="17580"/>
    <cellStyle name="Normal 4 4 5 2 4 3 2 3 2" xfId="41877"/>
    <cellStyle name="Normal 4 4 5 2 4 3 2 4" xfId="29675"/>
    <cellStyle name="Normal 4 4 5 2 4 3 3" xfId="6968"/>
    <cellStyle name="Normal 4 4 5 2 4 3 3 2" xfId="10513"/>
    <cellStyle name="Normal 4 4 5 2 4 3 3 2 2" xfId="22715"/>
    <cellStyle name="Normal 4 4 5 2 4 3 3 2 2 2" xfId="47012"/>
    <cellStyle name="Normal 4 4 5 2 4 3 3 2 3" xfId="34810"/>
    <cellStyle name="Normal 4 4 5 2 4 3 3 3" xfId="19170"/>
    <cellStyle name="Normal 4 4 5 2 4 3 3 3 2" xfId="43467"/>
    <cellStyle name="Normal 4 4 5 2 4 3 3 4" xfId="31265"/>
    <cellStyle name="Normal 4 4 5 2 4 3 4" xfId="10511"/>
    <cellStyle name="Normal 4 4 5 2 4 3 4 2" xfId="22713"/>
    <cellStyle name="Normal 4 4 5 2 4 3 4 2 2" xfId="47010"/>
    <cellStyle name="Normal 4 4 5 2 4 3 4 3" xfId="34808"/>
    <cellStyle name="Normal 4 4 5 2 4 3 5" xfId="15352"/>
    <cellStyle name="Normal 4 4 5 2 4 3 5 2" xfId="39649"/>
    <cellStyle name="Normal 4 4 5 2 4 3 6" xfId="27340"/>
    <cellStyle name="Normal 4 4 5 2 4 4" xfId="10503"/>
    <cellStyle name="Normal 4 4 5 2 4 4 2" xfId="22705"/>
    <cellStyle name="Normal 4 4 5 2 4 4 2 2" xfId="47002"/>
    <cellStyle name="Normal 4 4 5 2 4 4 3" xfId="34800"/>
    <cellStyle name="Normal 4 4 5 2 4 5" xfId="14180"/>
    <cellStyle name="Normal 4 4 5 2 4 5 2" xfId="26168"/>
    <cellStyle name="Normal 4 4 5 2 4 5 2 2" xfId="50465"/>
    <cellStyle name="Normal 4 4 5 2 4 5 3" xfId="38477"/>
    <cellStyle name="Normal 4 4 5 2 4 6" xfId="51709"/>
    <cellStyle name="Normal 4 4 5 2 4 7" xfId="52284"/>
    <cellStyle name="Normal 4 4 5 2 5" xfId="2138"/>
    <cellStyle name="Normal 4 4 5 2 5 10" xfId="52658"/>
    <cellStyle name="Normal 4 4 5 2 5 2" xfId="3304"/>
    <cellStyle name="Normal 4 4 5 2 5 2 2" xfId="5645"/>
    <cellStyle name="Normal 4 4 5 2 5 2 2 2" xfId="10516"/>
    <cellStyle name="Normal 4 4 5 2 5 2 2 2 2" xfId="22718"/>
    <cellStyle name="Normal 4 4 5 2 5 2 2 2 2 2" xfId="47015"/>
    <cellStyle name="Normal 4 4 5 2 5 2 2 2 3" xfId="34813"/>
    <cellStyle name="Normal 4 4 5 2 5 2 2 3" xfId="17847"/>
    <cellStyle name="Normal 4 4 5 2 5 2 2 3 2" xfId="42144"/>
    <cellStyle name="Normal 4 4 5 2 5 2 2 4" xfId="29942"/>
    <cellStyle name="Normal 4 4 5 2 5 2 3" xfId="7342"/>
    <cellStyle name="Normal 4 4 5 2 5 2 3 2" xfId="10517"/>
    <cellStyle name="Normal 4 4 5 2 5 2 3 2 2" xfId="22719"/>
    <cellStyle name="Normal 4 4 5 2 5 2 3 2 2 2" xfId="47016"/>
    <cellStyle name="Normal 4 4 5 2 5 2 3 2 3" xfId="34814"/>
    <cellStyle name="Normal 4 4 5 2 5 2 3 3" xfId="19544"/>
    <cellStyle name="Normal 4 4 5 2 5 2 3 3 2" xfId="43841"/>
    <cellStyle name="Normal 4 4 5 2 5 2 3 4" xfId="31639"/>
    <cellStyle name="Normal 4 4 5 2 5 2 4" xfId="10515"/>
    <cellStyle name="Normal 4 4 5 2 5 2 4 2" xfId="22717"/>
    <cellStyle name="Normal 4 4 5 2 5 2 4 2 2" xfId="47014"/>
    <cellStyle name="Normal 4 4 5 2 5 2 4 3" xfId="34812"/>
    <cellStyle name="Normal 4 4 5 2 5 2 5" xfId="15619"/>
    <cellStyle name="Normal 4 4 5 2 5 2 5 2" xfId="39916"/>
    <cellStyle name="Normal 4 4 5 2 5 2 6" xfId="27607"/>
    <cellStyle name="Normal 4 4 5 2 5 3" xfId="3836"/>
    <cellStyle name="Normal 4 4 5 2 5 3 2" xfId="10518"/>
    <cellStyle name="Normal 4 4 5 2 5 3 2 2" xfId="22720"/>
    <cellStyle name="Normal 4 4 5 2 5 3 2 2 2" xfId="47017"/>
    <cellStyle name="Normal 4 4 5 2 5 3 2 3" xfId="34815"/>
    <cellStyle name="Normal 4 4 5 2 5 3 3" xfId="16147"/>
    <cellStyle name="Normal 4 4 5 2 5 3 3 2" xfId="40444"/>
    <cellStyle name="Normal 4 4 5 2 5 3 4" xfId="28135"/>
    <cellStyle name="Normal 4 4 5 2 5 4" xfId="4476"/>
    <cellStyle name="Normal 4 4 5 2 5 4 2" xfId="10519"/>
    <cellStyle name="Normal 4 4 5 2 5 4 2 2" xfId="22721"/>
    <cellStyle name="Normal 4 4 5 2 5 4 2 2 2" xfId="47018"/>
    <cellStyle name="Normal 4 4 5 2 5 4 2 3" xfId="34816"/>
    <cellStyle name="Normal 4 4 5 2 5 4 3" xfId="16678"/>
    <cellStyle name="Normal 4 4 5 2 5 4 3 2" xfId="40975"/>
    <cellStyle name="Normal 4 4 5 2 5 4 4" xfId="28773"/>
    <cellStyle name="Normal 4 4 5 2 5 5" xfId="6173"/>
    <cellStyle name="Normal 4 4 5 2 5 5 2" xfId="10520"/>
    <cellStyle name="Normal 4 4 5 2 5 5 2 2" xfId="22722"/>
    <cellStyle name="Normal 4 4 5 2 5 5 2 2 2" xfId="47019"/>
    <cellStyle name="Normal 4 4 5 2 5 5 2 3" xfId="34817"/>
    <cellStyle name="Normal 4 4 5 2 5 5 3" xfId="18375"/>
    <cellStyle name="Normal 4 4 5 2 5 5 3 2" xfId="42672"/>
    <cellStyle name="Normal 4 4 5 2 5 5 4" xfId="30470"/>
    <cellStyle name="Normal 4 4 5 2 5 6" xfId="10514"/>
    <cellStyle name="Normal 4 4 5 2 5 6 2" xfId="22716"/>
    <cellStyle name="Normal 4 4 5 2 5 6 2 2" xfId="47013"/>
    <cellStyle name="Normal 4 4 5 2 5 6 3" xfId="34811"/>
    <cellStyle name="Normal 4 4 5 2 5 7" xfId="14450"/>
    <cellStyle name="Normal 4 4 5 2 5 7 2" xfId="38747"/>
    <cellStyle name="Normal 4 4 5 2 5 8" xfId="26438"/>
    <cellStyle name="Normal 4 4 5 2 5 9" xfId="50846"/>
    <cellStyle name="Normal 4 4 5 2 6" xfId="2666"/>
    <cellStyle name="Normal 4 4 5 2 6 2" xfId="5114"/>
    <cellStyle name="Normal 4 4 5 2 6 2 2" xfId="10522"/>
    <cellStyle name="Normal 4 4 5 2 6 2 2 2" xfId="22724"/>
    <cellStyle name="Normal 4 4 5 2 6 2 2 2 2" xfId="47021"/>
    <cellStyle name="Normal 4 4 5 2 6 2 2 3" xfId="34819"/>
    <cellStyle name="Normal 4 4 5 2 6 2 3" xfId="17316"/>
    <cellStyle name="Normal 4 4 5 2 6 2 3 2" xfId="41613"/>
    <cellStyle name="Normal 4 4 5 2 6 2 4" xfId="29411"/>
    <cellStyle name="Normal 4 4 5 2 6 3" xfId="6704"/>
    <cellStyle name="Normal 4 4 5 2 6 3 2" xfId="10523"/>
    <cellStyle name="Normal 4 4 5 2 6 3 2 2" xfId="22725"/>
    <cellStyle name="Normal 4 4 5 2 6 3 2 2 2" xfId="47022"/>
    <cellStyle name="Normal 4 4 5 2 6 3 2 3" xfId="34820"/>
    <cellStyle name="Normal 4 4 5 2 6 3 3" xfId="18906"/>
    <cellStyle name="Normal 4 4 5 2 6 3 3 2" xfId="43203"/>
    <cellStyle name="Normal 4 4 5 2 6 3 4" xfId="31001"/>
    <cellStyle name="Normal 4 4 5 2 6 4" xfId="10521"/>
    <cellStyle name="Normal 4 4 5 2 6 4 2" xfId="22723"/>
    <cellStyle name="Normal 4 4 5 2 6 4 2 2" xfId="47020"/>
    <cellStyle name="Normal 4 4 5 2 6 4 3" xfId="34818"/>
    <cellStyle name="Normal 4 4 5 2 6 5" xfId="15088"/>
    <cellStyle name="Normal 4 4 5 2 6 5 2" xfId="39385"/>
    <cellStyle name="Normal 4 4 5 2 6 6" xfId="27076"/>
    <cellStyle name="Normal 4 4 5 2 7" xfId="10458"/>
    <cellStyle name="Normal 4 4 5 2 7 2" xfId="22660"/>
    <cellStyle name="Normal 4 4 5 2 7 2 2" xfId="46957"/>
    <cellStyle name="Normal 4 4 5 2 7 3" xfId="34755"/>
    <cellStyle name="Normal 4 4 5 2 8" xfId="13916"/>
    <cellStyle name="Normal 4 4 5 2 8 2" xfId="25904"/>
    <cellStyle name="Normal 4 4 5 2 8 2 2" xfId="50201"/>
    <cellStyle name="Normal 4 4 5 2 8 3" xfId="38213"/>
    <cellStyle name="Normal 4 4 5 2 9" xfId="51520"/>
    <cellStyle name="Normal 4 4 5 3" xfId="784"/>
    <cellStyle name="Normal 4 4 5 3 2" xfId="1029"/>
    <cellStyle name="Normal 4 4 5 3 2 2" xfId="2522"/>
    <cellStyle name="Normal 4 4 5 3 2 2 10" xfId="53042"/>
    <cellStyle name="Normal 4 4 5 3 2 2 2" xfId="3688"/>
    <cellStyle name="Normal 4 4 5 3 2 2 2 2" xfId="6029"/>
    <cellStyle name="Normal 4 4 5 3 2 2 2 2 2" xfId="10528"/>
    <cellStyle name="Normal 4 4 5 3 2 2 2 2 2 2" xfId="22730"/>
    <cellStyle name="Normal 4 4 5 3 2 2 2 2 2 2 2" xfId="47027"/>
    <cellStyle name="Normal 4 4 5 3 2 2 2 2 2 3" xfId="34825"/>
    <cellStyle name="Normal 4 4 5 3 2 2 2 2 3" xfId="18231"/>
    <cellStyle name="Normal 4 4 5 3 2 2 2 2 3 2" xfId="42528"/>
    <cellStyle name="Normal 4 4 5 3 2 2 2 2 4" xfId="30326"/>
    <cellStyle name="Normal 4 4 5 3 2 2 2 3" xfId="7726"/>
    <cellStyle name="Normal 4 4 5 3 2 2 2 3 2" xfId="10529"/>
    <cellStyle name="Normal 4 4 5 3 2 2 2 3 2 2" xfId="22731"/>
    <cellStyle name="Normal 4 4 5 3 2 2 2 3 2 2 2" xfId="47028"/>
    <cellStyle name="Normal 4 4 5 3 2 2 2 3 2 3" xfId="34826"/>
    <cellStyle name="Normal 4 4 5 3 2 2 2 3 3" xfId="19928"/>
    <cellStyle name="Normal 4 4 5 3 2 2 2 3 3 2" xfId="44225"/>
    <cellStyle name="Normal 4 4 5 3 2 2 2 3 4" xfId="32023"/>
    <cellStyle name="Normal 4 4 5 3 2 2 2 4" xfId="10527"/>
    <cellStyle name="Normal 4 4 5 3 2 2 2 4 2" xfId="22729"/>
    <cellStyle name="Normal 4 4 5 3 2 2 2 4 2 2" xfId="47026"/>
    <cellStyle name="Normal 4 4 5 3 2 2 2 4 3" xfId="34824"/>
    <cellStyle name="Normal 4 4 5 3 2 2 2 5" xfId="16003"/>
    <cellStyle name="Normal 4 4 5 3 2 2 2 5 2" xfId="40300"/>
    <cellStyle name="Normal 4 4 5 3 2 2 2 6" xfId="27991"/>
    <cellStyle name="Normal 4 4 5 3 2 2 3" xfId="4220"/>
    <cellStyle name="Normal 4 4 5 3 2 2 3 2" xfId="10530"/>
    <cellStyle name="Normal 4 4 5 3 2 2 3 2 2" xfId="22732"/>
    <cellStyle name="Normal 4 4 5 3 2 2 3 2 2 2" xfId="47029"/>
    <cellStyle name="Normal 4 4 5 3 2 2 3 2 3" xfId="34827"/>
    <cellStyle name="Normal 4 4 5 3 2 2 3 3" xfId="16531"/>
    <cellStyle name="Normal 4 4 5 3 2 2 3 3 2" xfId="40828"/>
    <cellStyle name="Normal 4 4 5 3 2 2 3 4" xfId="28519"/>
    <cellStyle name="Normal 4 4 5 3 2 2 4" xfId="4860"/>
    <cellStyle name="Normal 4 4 5 3 2 2 4 2" xfId="10531"/>
    <cellStyle name="Normal 4 4 5 3 2 2 4 2 2" xfId="22733"/>
    <cellStyle name="Normal 4 4 5 3 2 2 4 2 2 2" xfId="47030"/>
    <cellStyle name="Normal 4 4 5 3 2 2 4 2 3" xfId="34828"/>
    <cellStyle name="Normal 4 4 5 3 2 2 4 3" xfId="17062"/>
    <cellStyle name="Normal 4 4 5 3 2 2 4 3 2" xfId="41359"/>
    <cellStyle name="Normal 4 4 5 3 2 2 4 4" xfId="29157"/>
    <cellStyle name="Normal 4 4 5 3 2 2 5" xfId="6557"/>
    <cellStyle name="Normal 4 4 5 3 2 2 5 2" xfId="10532"/>
    <cellStyle name="Normal 4 4 5 3 2 2 5 2 2" xfId="22734"/>
    <cellStyle name="Normal 4 4 5 3 2 2 5 2 2 2" xfId="47031"/>
    <cellStyle name="Normal 4 4 5 3 2 2 5 2 3" xfId="34829"/>
    <cellStyle name="Normal 4 4 5 3 2 2 5 3" xfId="18759"/>
    <cellStyle name="Normal 4 4 5 3 2 2 5 3 2" xfId="43056"/>
    <cellStyle name="Normal 4 4 5 3 2 2 5 4" xfId="30854"/>
    <cellStyle name="Normal 4 4 5 3 2 2 6" xfId="10526"/>
    <cellStyle name="Normal 4 4 5 3 2 2 6 2" xfId="22728"/>
    <cellStyle name="Normal 4 4 5 3 2 2 6 2 2" xfId="47025"/>
    <cellStyle name="Normal 4 4 5 3 2 2 6 3" xfId="34823"/>
    <cellStyle name="Normal 4 4 5 3 2 2 7" xfId="14834"/>
    <cellStyle name="Normal 4 4 5 3 2 2 7 2" xfId="39131"/>
    <cellStyle name="Normal 4 4 5 3 2 2 8" xfId="26822"/>
    <cellStyle name="Normal 4 4 5 3 2 2 9" xfId="51230"/>
    <cellStyle name="Normal 4 4 5 3 2 3" xfId="3050"/>
    <cellStyle name="Normal 4 4 5 3 2 3 2" xfId="5498"/>
    <cellStyle name="Normal 4 4 5 3 2 3 2 2" xfId="10534"/>
    <cellStyle name="Normal 4 4 5 3 2 3 2 2 2" xfId="22736"/>
    <cellStyle name="Normal 4 4 5 3 2 3 2 2 2 2" xfId="47033"/>
    <cellStyle name="Normal 4 4 5 3 2 3 2 2 3" xfId="34831"/>
    <cellStyle name="Normal 4 4 5 3 2 3 2 3" xfId="17700"/>
    <cellStyle name="Normal 4 4 5 3 2 3 2 3 2" xfId="41997"/>
    <cellStyle name="Normal 4 4 5 3 2 3 2 4" xfId="29795"/>
    <cellStyle name="Normal 4 4 5 3 2 3 3" xfId="7088"/>
    <cellStyle name="Normal 4 4 5 3 2 3 3 2" xfId="10535"/>
    <cellStyle name="Normal 4 4 5 3 2 3 3 2 2" xfId="22737"/>
    <cellStyle name="Normal 4 4 5 3 2 3 3 2 2 2" xfId="47034"/>
    <cellStyle name="Normal 4 4 5 3 2 3 3 2 3" xfId="34832"/>
    <cellStyle name="Normal 4 4 5 3 2 3 3 3" xfId="19290"/>
    <cellStyle name="Normal 4 4 5 3 2 3 3 3 2" xfId="43587"/>
    <cellStyle name="Normal 4 4 5 3 2 3 3 4" xfId="31385"/>
    <cellStyle name="Normal 4 4 5 3 2 3 4" xfId="10533"/>
    <cellStyle name="Normal 4 4 5 3 2 3 4 2" xfId="22735"/>
    <cellStyle name="Normal 4 4 5 3 2 3 4 2 2" xfId="47032"/>
    <cellStyle name="Normal 4 4 5 3 2 3 4 3" xfId="34830"/>
    <cellStyle name="Normal 4 4 5 3 2 3 5" xfId="15472"/>
    <cellStyle name="Normal 4 4 5 3 2 3 5 2" xfId="39769"/>
    <cellStyle name="Normal 4 4 5 3 2 3 6" xfId="27460"/>
    <cellStyle name="Normal 4 4 5 3 2 4" xfId="10525"/>
    <cellStyle name="Normal 4 4 5 3 2 4 2" xfId="22727"/>
    <cellStyle name="Normal 4 4 5 3 2 4 2 2" xfId="47024"/>
    <cellStyle name="Normal 4 4 5 3 2 4 3" xfId="34822"/>
    <cellStyle name="Normal 4 4 5 3 2 5" xfId="14300"/>
    <cellStyle name="Normal 4 4 5 3 2 5 2" xfId="26288"/>
    <cellStyle name="Normal 4 4 5 3 2 5 2 2" xfId="50585"/>
    <cellStyle name="Normal 4 4 5 3 2 5 3" xfId="38597"/>
    <cellStyle name="Normal 4 4 5 3 2 6" xfId="51500"/>
    <cellStyle name="Normal 4 4 5 3 2 7" xfId="52404"/>
    <cellStyle name="Normal 4 4 5 3 3" xfId="2282"/>
    <cellStyle name="Normal 4 4 5 3 3 10" xfId="52802"/>
    <cellStyle name="Normal 4 4 5 3 3 2" xfId="3448"/>
    <cellStyle name="Normal 4 4 5 3 3 2 2" xfId="5789"/>
    <cellStyle name="Normal 4 4 5 3 3 2 2 2" xfId="10538"/>
    <cellStyle name="Normal 4 4 5 3 3 2 2 2 2" xfId="22740"/>
    <cellStyle name="Normal 4 4 5 3 3 2 2 2 2 2" xfId="47037"/>
    <cellStyle name="Normal 4 4 5 3 3 2 2 2 3" xfId="34835"/>
    <cellStyle name="Normal 4 4 5 3 3 2 2 3" xfId="17991"/>
    <cellStyle name="Normal 4 4 5 3 3 2 2 3 2" xfId="42288"/>
    <cellStyle name="Normal 4 4 5 3 3 2 2 4" xfId="30086"/>
    <cellStyle name="Normal 4 4 5 3 3 2 3" xfId="7486"/>
    <cellStyle name="Normal 4 4 5 3 3 2 3 2" xfId="10539"/>
    <cellStyle name="Normal 4 4 5 3 3 2 3 2 2" xfId="22741"/>
    <cellStyle name="Normal 4 4 5 3 3 2 3 2 2 2" xfId="47038"/>
    <cellStyle name="Normal 4 4 5 3 3 2 3 2 3" xfId="34836"/>
    <cellStyle name="Normal 4 4 5 3 3 2 3 3" xfId="19688"/>
    <cellStyle name="Normal 4 4 5 3 3 2 3 3 2" xfId="43985"/>
    <cellStyle name="Normal 4 4 5 3 3 2 3 4" xfId="31783"/>
    <cellStyle name="Normal 4 4 5 3 3 2 4" xfId="10537"/>
    <cellStyle name="Normal 4 4 5 3 3 2 4 2" xfId="22739"/>
    <cellStyle name="Normal 4 4 5 3 3 2 4 2 2" xfId="47036"/>
    <cellStyle name="Normal 4 4 5 3 3 2 4 3" xfId="34834"/>
    <cellStyle name="Normal 4 4 5 3 3 2 5" xfId="15763"/>
    <cellStyle name="Normal 4 4 5 3 3 2 5 2" xfId="40060"/>
    <cellStyle name="Normal 4 4 5 3 3 2 6" xfId="27751"/>
    <cellStyle name="Normal 4 4 5 3 3 3" xfId="3980"/>
    <cellStyle name="Normal 4 4 5 3 3 3 2" xfId="10540"/>
    <cellStyle name="Normal 4 4 5 3 3 3 2 2" xfId="22742"/>
    <cellStyle name="Normal 4 4 5 3 3 3 2 2 2" xfId="47039"/>
    <cellStyle name="Normal 4 4 5 3 3 3 2 3" xfId="34837"/>
    <cellStyle name="Normal 4 4 5 3 3 3 3" xfId="16291"/>
    <cellStyle name="Normal 4 4 5 3 3 3 3 2" xfId="40588"/>
    <cellStyle name="Normal 4 4 5 3 3 3 4" xfId="28279"/>
    <cellStyle name="Normal 4 4 5 3 3 4" xfId="4620"/>
    <cellStyle name="Normal 4 4 5 3 3 4 2" xfId="10541"/>
    <cellStyle name="Normal 4 4 5 3 3 4 2 2" xfId="22743"/>
    <cellStyle name="Normal 4 4 5 3 3 4 2 2 2" xfId="47040"/>
    <cellStyle name="Normal 4 4 5 3 3 4 2 3" xfId="34838"/>
    <cellStyle name="Normal 4 4 5 3 3 4 3" xfId="16822"/>
    <cellStyle name="Normal 4 4 5 3 3 4 3 2" xfId="41119"/>
    <cellStyle name="Normal 4 4 5 3 3 4 4" xfId="28917"/>
    <cellStyle name="Normal 4 4 5 3 3 5" xfId="6317"/>
    <cellStyle name="Normal 4 4 5 3 3 5 2" xfId="10542"/>
    <cellStyle name="Normal 4 4 5 3 3 5 2 2" xfId="22744"/>
    <cellStyle name="Normal 4 4 5 3 3 5 2 2 2" xfId="47041"/>
    <cellStyle name="Normal 4 4 5 3 3 5 2 3" xfId="34839"/>
    <cellStyle name="Normal 4 4 5 3 3 5 3" xfId="18519"/>
    <cellStyle name="Normal 4 4 5 3 3 5 3 2" xfId="42816"/>
    <cellStyle name="Normal 4 4 5 3 3 5 4" xfId="30614"/>
    <cellStyle name="Normal 4 4 5 3 3 6" xfId="10536"/>
    <cellStyle name="Normal 4 4 5 3 3 6 2" xfId="22738"/>
    <cellStyle name="Normal 4 4 5 3 3 6 2 2" xfId="47035"/>
    <cellStyle name="Normal 4 4 5 3 3 6 3" xfId="34833"/>
    <cellStyle name="Normal 4 4 5 3 3 7" xfId="14594"/>
    <cellStyle name="Normal 4 4 5 3 3 7 2" xfId="38891"/>
    <cellStyle name="Normal 4 4 5 3 3 8" xfId="26582"/>
    <cellStyle name="Normal 4 4 5 3 3 9" xfId="50990"/>
    <cellStyle name="Normal 4 4 5 3 4" xfId="2810"/>
    <cellStyle name="Normal 4 4 5 3 4 2" xfId="5258"/>
    <cellStyle name="Normal 4 4 5 3 4 2 2" xfId="10544"/>
    <cellStyle name="Normal 4 4 5 3 4 2 2 2" xfId="22746"/>
    <cellStyle name="Normal 4 4 5 3 4 2 2 2 2" xfId="47043"/>
    <cellStyle name="Normal 4 4 5 3 4 2 2 3" xfId="34841"/>
    <cellStyle name="Normal 4 4 5 3 4 2 3" xfId="17460"/>
    <cellStyle name="Normal 4 4 5 3 4 2 3 2" xfId="41757"/>
    <cellStyle name="Normal 4 4 5 3 4 2 4" xfId="29555"/>
    <cellStyle name="Normal 4 4 5 3 4 3" xfId="6848"/>
    <cellStyle name="Normal 4 4 5 3 4 3 2" xfId="10545"/>
    <cellStyle name="Normal 4 4 5 3 4 3 2 2" xfId="22747"/>
    <cellStyle name="Normal 4 4 5 3 4 3 2 2 2" xfId="47044"/>
    <cellStyle name="Normal 4 4 5 3 4 3 2 3" xfId="34842"/>
    <cellStyle name="Normal 4 4 5 3 4 3 3" xfId="19050"/>
    <cellStyle name="Normal 4 4 5 3 4 3 3 2" xfId="43347"/>
    <cellStyle name="Normal 4 4 5 3 4 3 4" xfId="31145"/>
    <cellStyle name="Normal 4 4 5 3 4 4" xfId="10543"/>
    <cellStyle name="Normal 4 4 5 3 4 4 2" xfId="22745"/>
    <cellStyle name="Normal 4 4 5 3 4 4 2 2" xfId="47042"/>
    <cellStyle name="Normal 4 4 5 3 4 4 3" xfId="34840"/>
    <cellStyle name="Normal 4 4 5 3 4 5" xfId="15232"/>
    <cellStyle name="Normal 4 4 5 3 4 5 2" xfId="39529"/>
    <cellStyle name="Normal 4 4 5 3 4 6" xfId="27220"/>
    <cellStyle name="Normal 4 4 5 3 5" xfId="10524"/>
    <cellStyle name="Normal 4 4 5 3 5 2" xfId="22726"/>
    <cellStyle name="Normal 4 4 5 3 5 2 2" xfId="47023"/>
    <cellStyle name="Normal 4 4 5 3 5 3" xfId="34821"/>
    <cellStyle name="Normal 4 4 5 3 6" xfId="14060"/>
    <cellStyle name="Normal 4 4 5 3 6 2" xfId="26048"/>
    <cellStyle name="Normal 4 4 5 3 6 2 2" xfId="50345"/>
    <cellStyle name="Normal 4 4 5 3 6 3" xfId="38357"/>
    <cellStyle name="Normal 4 4 5 3 7" xfId="51619"/>
    <cellStyle name="Normal 4 4 5 3 8" xfId="52164"/>
    <cellStyle name="Normal 4 4 5 4" xfId="686"/>
    <cellStyle name="Normal 4 4 5 4 2" xfId="933"/>
    <cellStyle name="Normal 4 4 5 4 2 2" xfId="2426"/>
    <cellStyle name="Normal 4 4 5 4 2 2 10" xfId="52946"/>
    <cellStyle name="Normal 4 4 5 4 2 2 2" xfId="3592"/>
    <cellStyle name="Normal 4 4 5 4 2 2 2 2" xfId="5933"/>
    <cellStyle name="Normal 4 4 5 4 2 2 2 2 2" xfId="10550"/>
    <cellStyle name="Normal 4 4 5 4 2 2 2 2 2 2" xfId="22752"/>
    <cellStyle name="Normal 4 4 5 4 2 2 2 2 2 2 2" xfId="47049"/>
    <cellStyle name="Normal 4 4 5 4 2 2 2 2 2 3" xfId="34847"/>
    <cellStyle name="Normal 4 4 5 4 2 2 2 2 3" xfId="18135"/>
    <cellStyle name="Normal 4 4 5 4 2 2 2 2 3 2" xfId="42432"/>
    <cellStyle name="Normal 4 4 5 4 2 2 2 2 4" xfId="30230"/>
    <cellStyle name="Normal 4 4 5 4 2 2 2 3" xfId="7630"/>
    <cellStyle name="Normal 4 4 5 4 2 2 2 3 2" xfId="10551"/>
    <cellStyle name="Normal 4 4 5 4 2 2 2 3 2 2" xfId="22753"/>
    <cellStyle name="Normal 4 4 5 4 2 2 2 3 2 2 2" xfId="47050"/>
    <cellStyle name="Normal 4 4 5 4 2 2 2 3 2 3" xfId="34848"/>
    <cellStyle name="Normal 4 4 5 4 2 2 2 3 3" xfId="19832"/>
    <cellStyle name="Normal 4 4 5 4 2 2 2 3 3 2" xfId="44129"/>
    <cellStyle name="Normal 4 4 5 4 2 2 2 3 4" xfId="31927"/>
    <cellStyle name="Normal 4 4 5 4 2 2 2 4" xfId="10549"/>
    <cellStyle name="Normal 4 4 5 4 2 2 2 4 2" xfId="22751"/>
    <cellStyle name="Normal 4 4 5 4 2 2 2 4 2 2" xfId="47048"/>
    <cellStyle name="Normal 4 4 5 4 2 2 2 4 3" xfId="34846"/>
    <cellStyle name="Normal 4 4 5 4 2 2 2 5" xfId="15907"/>
    <cellStyle name="Normal 4 4 5 4 2 2 2 5 2" xfId="40204"/>
    <cellStyle name="Normal 4 4 5 4 2 2 2 6" xfId="27895"/>
    <cellStyle name="Normal 4 4 5 4 2 2 3" xfId="4124"/>
    <cellStyle name="Normal 4 4 5 4 2 2 3 2" xfId="10552"/>
    <cellStyle name="Normal 4 4 5 4 2 2 3 2 2" xfId="22754"/>
    <cellStyle name="Normal 4 4 5 4 2 2 3 2 2 2" xfId="47051"/>
    <cellStyle name="Normal 4 4 5 4 2 2 3 2 3" xfId="34849"/>
    <cellStyle name="Normal 4 4 5 4 2 2 3 3" xfId="16435"/>
    <cellStyle name="Normal 4 4 5 4 2 2 3 3 2" xfId="40732"/>
    <cellStyle name="Normal 4 4 5 4 2 2 3 4" xfId="28423"/>
    <cellStyle name="Normal 4 4 5 4 2 2 4" xfId="4764"/>
    <cellStyle name="Normal 4 4 5 4 2 2 4 2" xfId="10553"/>
    <cellStyle name="Normal 4 4 5 4 2 2 4 2 2" xfId="22755"/>
    <cellStyle name="Normal 4 4 5 4 2 2 4 2 2 2" xfId="47052"/>
    <cellStyle name="Normal 4 4 5 4 2 2 4 2 3" xfId="34850"/>
    <cellStyle name="Normal 4 4 5 4 2 2 4 3" xfId="16966"/>
    <cellStyle name="Normal 4 4 5 4 2 2 4 3 2" xfId="41263"/>
    <cellStyle name="Normal 4 4 5 4 2 2 4 4" xfId="29061"/>
    <cellStyle name="Normal 4 4 5 4 2 2 5" xfId="6461"/>
    <cellStyle name="Normal 4 4 5 4 2 2 5 2" xfId="10554"/>
    <cellStyle name="Normal 4 4 5 4 2 2 5 2 2" xfId="22756"/>
    <cellStyle name="Normal 4 4 5 4 2 2 5 2 2 2" xfId="47053"/>
    <cellStyle name="Normal 4 4 5 4 2 2 5 2 3" xfId="34851"/>
    <cellStyle name="Normal 4 4 5 4 2 2 5 3" xfId="18663"/>
    <cellStyle name="Normal 4 4 5 4 2 2 5 3 2" xfId="42960"/>
    <cellStyle name="Normal 4 4 5 4 2 2 5 4" xfId="30758"/>
    <cellStyle name="Normal 4 4 5 4 2 2 6" xfId="10548"/>
    <cellStyle name="Normal 4 4 5 4 2 2 6 2" xfId="22750"/>
    <cellStyle name="Normal 4 4 5 4 2 2 6 2 2" xfId="47047"/>
    <cellStyle name="Normal 4 4 5 4 2 2 6 3" xfId="34845"/>
    <cellStyle name="Normal 4 4 5 4 2 2 7" xfId="14738"/>
    <cellStyle name="Normal 4 4 5 4 2 2 7 2" xfId="39035"/>
    <cellStyle name="Normal 4 4 5 4 2 2 8" xfId="26726"/>
    <cellStyle name="Normal 4 4 5 4 2 2 9" xfId="51134"/>
    <cellStyle name="Normal 4 4 5 4 2 3" xfId="2954"/>
    <cellStyle name="Normal 4 4 5 4 2 3 2" xfId="5402"/>
    <cellStyle name="Normal 4 4 5 4 2 3 2 2" xfId="10556"/>
    <cellStyle name="Normal 4 4 5 4 2 3 2 2 2" xfId="22758"/>
    <cellStyle name="Normal 4 4 5 4 2 3 2 2 2 2" xfId="47055"/>
    <cellStyle name="Normal 4 4 5 4 2 3 2 2 3" xfId="34853"/>
    <cellStyle name="Normal 4 4 5 4 2 3 2 3" xfId="17604"/>
    <cellStyle name="Normal 4 4 5 4 2 3 2 3 2" xfId="41901"/>
    <cellStyle name="Normal 4 4 5 4 2 3 2 4" xfId="29699"/>
    <cellStyle name="Normal 4 4 5 4 2 3 3" xfId="6992"/>
    <cellStyle name="Normal 4 4 5 4 2 3 3 2" xfId="10557"/>
    <cellStyle name="Normal 4 4 5 4 2 3 3 2 2" xfId="22759"/>
    <cellStyle name="Normal 4 4 5 4 2 3 3 2 2 2" xfId="47056"/>
    <cellStyle name="Normal 4 4 5 4 2 3 3 2 3" xfId="34854"/>
    <cellStyle name="Normal 4 4 5 4 2 3 3 3" xfId="19194"/>
    <cellStyle name="Normal 4 4 5 4 2 3 3 3 2" xfId="43491"/>
    <cellStyle name="Normal 4 4 5 4 2 3 3 4" xfId="31289"/>
    <cellStyle name="Normal 4 4 5 4 2 3 4" xfId="10555"/>
    <cellStyle name="Normal 4 4 5 4 2 3 4 2" xfId="22757"/>
    <cellStyle name="Normal 4 4 5 4 2 3 4 2 2" xfId="47054"/>
    <cellStyle name="Normal 4 4 5 4 2 3 4 3" xfId="34852"/>
    <cellStyle name="Normal 4 4 5 4 2 3 5" xfId="15376"/>
    <cellStyle name="Normal 4 4 5 4 2 3 5 2" xfId="39673"/>
    <cellStyle name="Normal 4 4 5 4 2 3 6" xfId="27364"/>
    <cellStyle name="Normal 4 4 5 4 2 4" xfId="10547"/>
    <cellStyle name="Normal 4 4 5 4 2 4 2" xfId="22749"/>
    <cellStyle name="Normal 4 4 5 4 2 4 2 2" xfId="47046"/>
    <cellStyle name="Normal 4 4 5 4 2 4 3" xfId="34844"/>
    <cellStyle name="Normal 4 4 5 4 2 5" xfId="14204"/>
    <cellStyle name="Normal 4 4 5 4 2 5 2" xfId="26192"/>
    <cellStyle name="Normal 4 4 5 4 2 5 2 2" xfId="50489"/>
    <cellStyle name="Normal 4 4 5 4 2 5 3" xfId="38501"/>
    <cellStyle name="Normal 4 4 5 4 2 6" xfId="51759"/>
    <cellStyle name="Normal 4 4 5 4 2 7" xfId="52308"/>
    <cellStyle name="Normal 4 4 5 4 3" xfId="2186"/>
    <cellStyle name="Normal 4 4 5 4 3 10" xfId="52706"/>
    <cellStyle name="Normal 4 4 5 4 3 2" xfId="3352"/>
    <cellStyle name="Normal 4 4 5 4 3 2 2" xfId="5693"/>
    <cellStyle name="Normal 4 4 5 4 3 2 2 2" xfId="10560"/>
    <cellStyle name="Normal 4 4 5 4 3 2 2 2 2" xfId="22762"/>
    <cellStyle name="Normal 4 4 5 4 3 2 2 2 2 2" xfId="47059"/>
    <cellStyle name="Normal 4 4 5 4 3 2 2 2 3" xfId="34857"/>
    <cellStyle name="Normal 4 4 5 4 3 2 2 3" xfId="17895"/>
    <cellStyle name="Normal 4 4 5 4 3 2 2 3 2" xfId="42192"/>
    <cellStyle name="Normal 4 4 5 4 3 2 2 4" xfId="29990"/>
    <cellStyle name="Normal 4 4 5 4 3 2 3" xfId="7390"/>
    <cellStyle name="Normal 4 4 5 4 3 2 3 2" xfId="10561"/>
    <cellStyle name="Normal 4 4 5 4 3 2 3 2 2" xfId="22763"/>
    <cellStyle name="Normal 4 4 5 4 3 2 3 2 2 2" xfId="47060"/>
    <cellStyle name="Normal 4 4 5 4 3 2 3 2 3" xfId="34858"/>
    <cellStyle name="Normal 4 4 5 4 3 2 3 3" xfId="19592"/>
    <cellStyle name="Normal 4 4 5 4 3 2 3 3 2" xfId="43889"/>
    <cellStyle name="Normal 4 4 5 4 3 2 3 4" xfId="31687"/>
    <cellStyle name="Normal 4 4 5 4 3 2 4" xfId="10559"/>
    <cellStyle name="Normal 4 4 5 4 3 2 4 2" xfId="22761"/>
    <cellStyle name="Normal 4 4 5 4 3 2 4 2 2" xfId="47058"/>
    <cellStyle name="Normal 4 4 5 4 3 2 4 3" xfId="34856"/>
    <cellStyle name="Normal 4 4 5 4 3 2 5" xfId="15667"/>
    <cellStyle name="Normal 4 4 5 4 3 2 5 2" xfId="39964"/>
    <cellStyle name="Normal 4 4 5 4 3 2 6" xfId="27655"/>
    <cellStyle name="Normal 4 4 5 4 3 3" xfId="3884"/>
    <cellStyle name="Normal 4 4 5 4 3 3 2" xfId="10562"/>
    <cellStyle name="Normal 4 4 5 4 3 3 2 2" xfId="22764"/>
    <cellStyle name="Normal 4 4 5 4 3 3 2 2 2" xfId="47061"/>
    <cellStyle name="Normal 4 4 5 4 3 3 2 3" xfId="34859"/>
    <cellStyle name="Normal 4 4 5 4 3 3 3" xfId="16195"/>
    <cellStyle name="Normal 4 4 5 4 3 3 3 2" xfId="40492"/>
    <cellStyle name="Normal 4 4 5 4 3 3 4" xfId="28183"/>
    <cellStyle name="Normal 4 4 5 4 3 4" xfId="4524"/>
    <cellStyle name="Normal 4 4 5 4 3 4 2" xfId="10563"/>
    <cellStyle name="Normal 4 4 5 4 3 4 2 2" xfId="22765"/>
    <cellStyle name="Normal 4 4 5 4 3 4 2 2 2" xfId="47062"/>
    <cellStyle name="Normal 4 4 5 4 3 4 2 3" xfId="34860"/>
    <cellStyle name="Normal 4 4 5 4 3 4 3" xfId="16726"/>
    <cellStyle name="Normal 4 4 5 4 3 4 3 2" xfId="41023"/>
    <cellStyle name="Normal 4 4 5 4 3 4 4" xfId="28821"/>
    <cellStyle name="Normal 4 4 5 4 3 5" xfId="6221"/>
    <cellStyle name="Normal 4 4 5 4 3 5 2" xfId="10564"/>
    <cellStyle name="Normal 4 4 5 4 3 5 2 2" xfId="22766"/>
    <cellStyle name="Normal 4 4 5 4 3 5 2 2 2" xfId="47063"/>
    <cellStyle name="Normal 4 4 5 4 3 5 2 3" xfId="34861"/>
    <cellStyle name="Normal 4 4 5 4 3 5 3" xfId="18423"/>
    <cellStyle name="Normal 4 4 5 4 3 5 3 2" xfId="42720"/>
    <cellStyle name="Normal 4 4 5 4 3 5 4" xfId="30518"/>
    <cellStyle name="Normal 4 4 5 4 3 6" xfId="10558"/>
    <cellStyle name="Normal 4 4 5 4 3 6 2" xfId="22760"/>
    <cellStyle name="Normal 4 4 5 4 3 6 2 2" xfId="47057"/>
    <cellStyle name="Normal 4 4 5 4 3 6 3" xfId="34855"/>
    <cellStyle name="Normal 4 4 5 4 3 7" xfId="14498"/>
    <cellStyle name="Normal 4 4 5 4 3 7 2" xfId="38795"/>
    <cellStyle name="Normal 4 4 5 4 3 8" xfId="26486"/>
    <cellStyle name="Normal 4 4 5 4 3 9" xfId="50894"/>
    <cellStyle name="Normal 4 4 5 4 4" xfId="2714"/>
    <cellStyle name="Normal 4 4 5 4 4 2" xfId="5162"/>
    <cellStyle name="Normal 4 4 5 4 4 2 2" xfId="10566"/>
    <cellStyle name="Normal 4 4 5 4 4 2 2 2" xfId="22768"/>
    <cellStyle name="Normal 4 4 5 4 4 2 2 2 2" xfId="47065"/>
    <cellStyle name="Normal 4 4 5 4 4 2 2 3" xfId="34863"/>
    <cellStyle name="Normal 4 4 5 4 4 2 3" xfId="17364"/>
    <cellStyle name="Normal 4 4 5 4 4 2 3 2" xfId="41661"/>
    <cellStyle name="Normal 4 4 5 4 4 2 4" xfId="29459"/>
    <cellStyle name="Normal 4 4 5 4 4 3" xfId="6752"/>
    <cellStyle name="Normal 4 4 5 4 4 3 2" xfId="10567"/>
    <cellStyle name="Normal 4 4 5 4 4 3 2 2" xfId="22769"/>
    <cellStyle name="Normal 4 4 5 4 4 3 2 2 2" xfId="47066"/>
    <cellStyle name="Normal 4 4 5 4 4 3 2 3" xfId="34864"/>
    <cellStyle name="Normal 4 4 5 4 4 3 3" xfId="18954"/>
    <cellStyle name="Normal 4 4 5 4 4 3 3 2" xfId="43251"/>
    <cellStyle name="Normal 4 4 5 4 4 3 4" xfId="31049"/>
    <cellStyle name="Normal 4 4 5 4 4 4" xfId="10565"/>
    <cellStyle name="Normal 4 4 5 4 4 4 2" xfId="22767"/>
    <cellStyle name="Normal 4 4 5 4 4 4 2 2" xfId="47064"/>
    <cellStyle name="Normal 4 4 5 4 4 4 3" xfId="34862"/>
    <cellStyle name="Normal 4 4 5 4 4 5" xfId="15136"/>
    <cellStyle name="Normal 4 4 5 4 4 5 2" xfId="39433"/>
    <cellStyle name="Normal 4 4 5 4 4 6" xfId="27124"/>
    <cellStyle name="Normal 4 4 5 4 5" xfId="10546"/>
    <cellStyle name="Normal 4 4 5 4 5 2" xfId="22748"/>
    <cellStyle name="Normal 4 4 5 4 5 2 2" xfId="47045"/>
    <cellStyle name="Normal 4 4 5 4 5 3" xfId="34843"/>
    <cellStyle name="Normal 4 4 5 4 6" xfId="13964"/>
    <cellStyle name="Normal 4 4 5 4 6 2" xfId="25952"/>
    <cellStyle name="Normal 4 4 5 4 6 2 2" xfId="50249"/>
    <cellStyle name="Normal 4 4 5 4 6 3" xfId="38261"/>
    <cellStyle name="Normal 4 4 5 4 7" xfId="51799"/>
    <cellStyle name="Normal 4 4 5 4 8" xfId="52068"/>
    <cellStyle name="Normal 4 4 5 5" xfId="861"/>
    <cellStyle name="Normal 4 4 5 5 2" xfId="2354"/>
    <cellStyle name="Normal 4 4 5 5 2 10" xfId="52874"/>
    <cellStyle name="Normal 4 4 5 5 2 2" xfId="3520"/>
    <cellStyle name="Normal 4 4 5 5 2 2 2" xfId="5861"/>
    <cellStyle name="Normal 4 4 5 5 2 2 2 2" xfId="10571"/>
    <cellStyle name="Normal 4 4 5 5 2 2 2 2 2" xfId="22773"/>
    <cellStyle name="Normal 4 4 5 5 2 2 2 2 2 2" xfId="47070"/>
    <cellStyle name="Normal 4 4 5 5 2 2 2 2 3" xfId="34868"/>
    <cellStyle name="Normal 4 4 5 5 2 2 2 3" xfId="18063"/>
    <cellStyle name="Normal 4 4 5 5 2 2 2 3 2" xfId="42360"/>
    <cellStyle name="Normal 4 4 5 5 2 2 2 4" xfId="30158"/>
    <cellStyle name="Normal 4 4 5 5 2 2 3" xfId="7558"/>
    <cellStyle name="Normal 4 4 5 5 2 2 3 2" xfId="10572"/>
    <cellStyle name="Normal 4 4 5 5 2 2 3 2 2" xfId="22774"/>
    <cellStyle name="Normal 4 4 5 5 2 2 3 2 2 2" xfId="47071"/>
    <cellStyle name="Normal 4 4 5 5 2 2 3 2 3" xfId="34869"/>
    <cellStyle name="Normal 4 4 5 5 2 2 3 3" xfId="19760"/>
    <cellStyle name="Normal 4 4 5 5 2 2 3 3 2" xfId="44057"/>
    <cellStyle name="Normal 4 4 5 5 2 2 3 4" xfId="31855"/>
    <cellStyle name="Normal 4 4 5 5 2 2 4" xfId="10570"/>
    <cellStyle name="Normal 4 4 5 5 2 2 4 2" xfId="22772"/>
    <cellStyle name="Normal 4 4 5 5 2 2 4 2 2" xfId="47069"/>
    <cellStyle name="Normal 4 4 5 5 2 2 4 3" xfId="34867"/>
    <cellStyle name="Normal 4 4 5 5 2 2 5" xfId="15835"/>
    <cellStyle name="Normal 4 4 5 5 2 2 5 2" xfId="40132"/>
    <cellStyle name="Normal 4 4 5 5 2 2 6" xfId="27823"/>
    <cellStyle name="Normal 4 4 5 5 2 3" xfId="4052"/>
    <cellStyle name="Normal 4 4 5 5 2 3 2" xfId="10573"/>
    <cellStyle name="Normal 4 4 5 5 2 3 2 2" xfId="22775"/>
    <cellStyle name="Normal 4 4 5 5 2 3 2 2 2" xfId="47072"/>
    <cellStyle name="Normal 4 4 5 5 2 3 2 3" xfId="34870"/>
    <cellStyle name="Normal 4 4 5 5 2 3 3" xfId="16363"/>
    <cellStyle name="Normal 4 4 5 5 2 3 3 2" xfId="40660"/>
    <cellStyle name="Normal 4 4 5 5 2 3 4" xfId="28351"/>
    <cellStyle name="Normal 4 4 5 5 2 4" xfId="4692"/>
    <cellStyle name="Normal 4 4 5 5 2 4 2" xfId="10574"/>
    <cellStyle name="Normal 4 4 5 5 2 4 2 2" xfId="22776"/>
    <cellStyle name="Normal 4 4 5 5 2 4 2 2 2" xfId="47073"/>
    <cellStyle name="Normal 4 4 5 5 2 4 2 3" xfId="34871"/>
    <cellStyle name="Normal 4 4 5 5 2 4 3" xfId="16894"/>
    <cellStyle name="Normal 4 4 5 5 2 4 3 2" xfId="41191"/>
    <cellStyle name="Normal 4 4 5 5 2 4 4" xfId="28989"/>
    <cellStyle name="Normal 4 4 5 5 2 5" xfId="6389"/>
    <cellStyle name="Normal 4 4 5 5 2 5 2" xfId="10575"/>
    <cellStyle name="Normal 4 4 5 5 2 5 2 2" xfId="22777"/>
    <cellStyle name="Normal 4 4 5 5 2 5 2 2 2" xfId="47074"/>
    <cellStyle name="Normal 4 4 5 5 2 5 2 3" xfId="34872"/>
    <cellStyle name="Normal 4 4 5 5 2 5 3" xfId="18591"/>
    <cellStyle name="Normal 4 4 5 5 2 5 3 2" xfId="42888"/>
    <cellStyle name="Normal 4 4 5 5 2 5 4" xfId="30686"/>
    <cellStyle name="Normal 4 4 5 5 2 6" xfId="10569"/>
    <cellStyle name="Normal 4 4 5 5 2 6 2" xfId="22771"/>
    <cellStyle name="Normal 4 4 5 5 2 6 2 2" xfId="47068"/>
    <cellStyle name="Normal 4 4 5 5 2 6 3" xfId="34866"/>
    <cellStyle name="Normal 4 4 5 5 2 7" xfId="14666"/>
    <cellStyle name="Normal 4 4 5 5 2 7 2" xfId="38963"/>
    <cellStyle name="Normal 4 4 5 5 2 8" xfId="26654"/>
    <cellStyle name="Normal 4 4 5 5 2 9" xfId="51062"/>
    <cellStyle name="Normal 4 4 5 5 3" xfId="2882"/>
    <cellStyle name="Normal 4 4 5 5 3 2" xfId="5330"/>
    <cellStyle name="Normal 4 4 5 5 3 2 2" xfId="10577"/>
    <cellStyle name="Normal 4 4 5 5 3 2 2 2" xfId="22779"/>
    <cellStyle name="Normal 4 4 5 5 3 2 2 2 2" xfId="47076"/>
    <cellStyle name="Normal 4 4 5 5 3 2 2 3" xfId="34874"/>
    <cellStyle name="Normal 4 4 5 5 3 2 3" xfId="17532"/>
    <cellStyle name="Normal 4 4 5 5 3 2 3 2" xfId="41829"/>
    <cellStyle name="Normal 4 4 5 5 3 2 4" xfId="29627"/>
    <cellStyle name="Normal 4 4 5 5 3 3" xfId="6920"/>
    <cellStyle name="Normal 4 4 5 5 3 3 2" xfId="10578"/>
    <cellStyle name="Normal 4 4 5 5 3 3 2 2" xfId="22780"/>
    <cellStyle name="Normal 4 4 5 5 3 3 2 2 2" xfId="47077"/>
    <cellStyle name="Normal 4 4 5 5 3 3 2 3" xfId="34875"/>
    <cellStyle name="Normal 4 4 5 5 3 3 3" xfId="19122"/>
    <cellStyle name="Normal 4 4 5 5 3 3 3 2" xfId="43419"/>
    <cellStyle name="Normal 4 4 5 5 3 3 4" xfId="31217"/>
    <cellStyle name="Normal 4 4 5 5 3 4" xfId="10576"/>
    <cellStyle name="Normal 4 4 5 5 3 4 2" xfId="22778"/>
    <cellStyle name="Normal 4 4 5 5 3 4 2 2" xfId="47075"/>
    <cellStyle name="Normal 4 4 5 5 3 4 3" xfId="34873"/>
    <cellStyle name="Normal 4 4 5 5 3 5" xfId="15304"/>
    <cellStyle name="Normal 4 4 5 5 3 5 2" xfId="39601"/>
    <cellStyle name="Normal 4 4 5 5 3 6" xfId="27292"/>
    <cellStyle name="Normal 4 4 5 5 4" xfId="10568"/>
    <cellStyle name="Normal 4 4 5 5 4 2" xfId="22770"/>
    <cellStyle name="Normal 4 4 5 5 4 2 2" xfId="47067"/>
    <cellStyle name="Normal 4 4 5 5 4 3" xfId="34865"/>
    <cellStyle name="Normal 4 4 5 5 5" xfId="14132"/>
    <cellStyle name="Normal 4 4 5 5 5 2" xfId="26120"/>
    <cellStyle name="Normal 4 4 5 5 5 2 2" xfId="50417"/>
    <cellStyle name="Normal 4 4 5 5 5 3" xfId="38429"/>
    <cellStyle name="Normal 4 4 5 5 6" xfId="51425"/>
    <cellStyle name="Normal 4 4 5 5 7" xfId="52236"/>
    <cellStyle name="Normal 4 4 5 6" xfId="1809"/>
    <cellStyle name="Normal 4 4 5 6 10" xfId="52610"/>
    <cellStyle name="Normal 4 4 5 6 11" xfId="2090"/>
    <cellStyle name="Normal 4 4 5 6 2" xfId="3256"/>
    <cellStyle name="Normal 4 4 5 6 2 2" xfId="5597"/>
    <cellStyle name="Normal 4 4 5 6 2 2 2" xfId="10581"/>
    <cellStyle name="Normal 4 4 5 6 2 2 2 2" xfId="22783"/>
    <cellStyle name="Normal 4 4 5 6 2 2 2 2 2" xfId="47080"/>
    <cellStyle name="Normal 4 4 5 6 2 2 2 3" xfId="34878"/>
    <cellStyle name="Normal 4 4 5 6 2 2 3" xfId="17799"/>
    <cellStyle name="Normal 4 4 5 6 2 2 3 2" xfId="42096"/>
    <cellStyle name="Normal 4 4 5 6 2 2 4" xfId="29894"/>
    <cellStyle name="Normal 4 4 5 6 2 3" xfId="7294"/>
    <cellStyle name="Normal 4 4 5 6 2 3 2" xfId="10582"/>
    <cellStyle name="Normal 4 4 5 6 2 3 2 2" xfId="22784"/>
    <cellStyle name="Normal 4 4 5 6 2 3 2 2 2" xfId="47081"/>
    <cellStyle name="Normal 4 4 5 6 2 3 2 3" xfId="34879"/>
    <cellStyle name="Normal 4 4 5 6 2 3 3" xfId="19496"/>
    <cellStyle name="Normal 4 4 5 6 2 3 3 2" xfId="43793"/>
    <cellStyle name="Normal 4 4 5 6 2 3 4" xfId="31591"/>
    <cellStyle name="Normal 4 4 5 6 2 4" xfId="10580"/>
    <cellStyle name="Normal 4 4 5 6 2 4 2" xfId="22782"/>
    <cellStyle name="Normal 4 4 5 6 2 4 2 2" xfId="47079"/>
    <cellStyle name="Normal 4 4 5 6 2 4 3" xfId="34877"/>
    <cellStyle name="Normal 4 4 5 6 2 5" xfId="15571"/>
    <cellStyle name="Normal 4 4 5 6 2 5 2" xfId="39868"/>
    <cellStyle name="Normal 4 4 5 6 2 6" xfId="27559"/>
    <cellStyle name="Normal 4 4 5 6 3" xfId="3788"/>
    <cellStyle name="Normal 4 4 5 6 3 2" xfId="10583"/>
    <cellStyle name="Normal 4 4 5 6 3 2 2" xfId="22785"/>
    <cellStyle name="Normal 4 4 5 6 3 2 2 2" xfId="47082"/>
    <cellStyle name="Normal 4 4 5 6 3 2 3" xfId="34880"/>
    <cellStyle name="Normal 4 4 5 6 3 3" xfId="16099"/>
    <cellStyle name="Normal 4 4 5 6 3 3 2" xfId="40396"/>
    <cellStyle name="Normal 4 4 5 6 3 4" xfId="28087"/>
    <cellStyle name="Normal 4 4 5 6 4" xfId="4428"/>
    <cellStyle name="Normal 4 4 5 6 4 2" xfId="10584"/>
    <cellStyle name="Normal 4 4 5 6 4 2 2" xfId="22786"/>
    <cellStyle name="Normal 4 4 5 6 4 2 2 2" xfId="47083"/>
    <cellStyle name="Normal 4 4 5 6 4 2 3" xfId="34881"/>
    <cellStyle name="Normal 4 4 5 6 4 3" xfId="16630"/>
    <cellStyle name="Normal 4 4 5 6 4 3 2" xfId="40927"/>
    <cellStyle name="Normal 4 4 5 6 4 4" xfId="28725"/>
    <cellStyle name="Normal 4 4 5 6 5" xfId="6125"/>
    <cellStyle name="Normal 4 4 5 6 5 2" xfId="10585"/>
    <cellStyle name="Normal 4 4 5 6 5 2 2" xfId="22787"/>
    <cellStyle name="Normal 4 4 5 6 5 2 2 2" xfId="47084"/>
    <cellStyle name="Normal 4 4 5 6 5 2 3" xfId="34882"/>
    <cellStyle name="Normal 4 4 5 6 5 3" xfId="18327"/>
    <cellStyle name="Normal 4 4 5 6 5 3 2" xfId="42624"/>
    <cellStyle name="Normal 4 4 5 6 5 4" xfId="30422"/>
    <cellStyle name="Normal 4 4 5 6 6" xfId="10579"/>
    <cellStyle name="Normal 4 4 5 6 6 2" xfId="22781"/>
    <cellStyle name="Normal 4 4 5 6 6 2 2" xfId="47078"/>
    <cellStyle name="Normal 4 4 5 6 6 3" xfId="34876"/>
    <cellStyle name="Normal 4 4 5 6 7" xfId="14402"/>
    <cellStyle name="Normal 4 4 5 6 7 2" xfId="38699"/>
    <cellStyle name="Normal 4 4 5 6 8" xfId="26390"/>
    <cellStyle name="Normal 4 4 5 6 9" xfId="50798"/>
    <cellStyle name="Normal 4 4 5 7" xfId="2618"/>
    <cellStyle name="Normal 4 4 5 7 2" xfId="5066"/>
    <cellStyle name="Normal 4 4 5 7 2 2" xfId="10587"/>
    <cellStyle name="Normal 4 4 5 7 2 2 2" xfId="22789"/>
    <cellStyle name="Normal 4 4 5 7 2 2 2 2" xfId="47086"/>
    <cellStyle name="Normal 4 4 5 7 2 2 3" xfId="34884"/>
    <cellStyle name="Normal 4 4 5 7 2 3" xfId="17268"/>
    <cellStyle name="Normal 4 4 5 7 2 3 2" xfId="41565"/>
    <cellStyle name="Normal 4 4 5 7 2 4" xfId="29363"/>
    <cellStyle name="Normal 4 4 5 7 3" xfId="6656"/>
    <cellStyle name="Normal 4 4 5 7 3 2" xfId="10588"/>
    <cellStyle name="Normal 4 4 5 7 3 2 2" xfId="22790"/>
    <cellStyle name="Normal 4 4 5 7 3 2 2 2" xfId="47087"/>
    <cellStyle name="Normal 4 4 5 7 3 2 3" xfId="34885"/>
    <cellStyle name="Normal 4 4 5 7 3 3" xfId="18858"/>
    <cellStyle name="Normal 4 4 5 7 3 3 2" xfId="43155"/>
    <cellStyle name="Normal 4 4 5 7 3 4" xfId="30953"/>
    <cellStyle name="Normal 4 4 5 7 4" xfId="10586"/>
    <cellStyle name="Normal 4 4 5 7 4 2" xfId="22788"/>
    <cellStyle name="Normal 4 4 5 7 4 2 2" xfId="47085"/>
    <cellStyle name="Normal 4 4 5 7 4 3" xfId="34883"/>
    <cellStyle name="Normal 4 4 5 7 5" xfId="15040"/>
    <cellStyle name="Normal 4 4 5 7 5 2" xfId="39337"/>
    <cellStyle name="Normal 4 4 5 7 6" xfId="27028"/>
    <cellStyle name="Normal 4 4 5 8" xfId="10457"/>
    <cellStyle name="Normal 4 4 5 8 2" xfId="22659"/>
    <cellStyle name="Normal 4 4 5 8 2 2" xfId="46956"/>
    <cellStyle name="Normal 4 4 5 8 3" xfId="34754"/>
    <cellStyle name="Normal 4 4 5 9" xfId="13868"/>
    <cellStyle name="Normal 4 4 5 9 2" xfId="25856"/>
    <cellStyle name="Normal 4 4 5 9 2 2" xfId="50153"/>
    <cellStyle name="Normal 4 4 5 9 3" xfId="38165"/>
    <cellStyle name="Normal 4 4 6" xfId="613"/>
    <cellStyle name="Normal 4 4 6 10" xfId="51996"/>
    <cellStyle name="Normal 4 4 6 2" xfId="808"/>
    <cellStyle name="Normal 4 4 6 2 2" xfId="1053"/>
    <cellStyle name="Normal 4 4 6 2 2 2" xfId="2546"/>
    <cellStyle name="Normal 4 4 6 2 2 2 10" xfId="53066"/>
    <cellStyle name="Normal 4 4 6 2 2 2 2" xfId="3712"/>
    <cellStyle name="Normal 4 4 6 2 2 2 2 2" xfId="6053"/>
    <cellStyle name="Normal 4 4 6 2 2 2 2 2 2" xfId="10594"/>
    <cellStyle name="Normal 4 4 6 2 2 2 2 2 2 2" xfId="22796"/>
    <cellStyle name="Normal 4 4 6 2 2 2 2 2 2 2 2" xfId="47093"/>
    <cellStyle name="Normal 4 4 6 2 2 2 2 2 2 3" xfId="34891"/>
    <cellStyle name="Normal 4 4 6 2 2 2 2 2 3" xfId="18255"/>
    <cellStyle name="Normal 4 4 6 2 2 2 2 2 3 2" xfId="42552"/>
    <cellStyle name="Normal 4 4 6 2 2 2 2 2 4" xfId="30350"/>
    <cellStyle name="Normal 4 4 6 2 2 2 2 3" xfId="7750"/>
    <cellStyle name="Normal 4 4 6 2 2 2 2 3 2" xfId="10595"/>
    <cellStyle name="Normal 4 4 6 2 2 2 2 3 2 2" xfId="22797"/>
    <cellStyle name="Normal 4 4 6 2 2 2 2 3 2 2 2" xfId="47094"/>
    <cellStyle name="Normal 4 4 6 2 2 2 2 3 2 3" xfId="34892"/>
    <cellStyle name="Normal 4 4 6 2 2 2 2 3 3" xfId="19952"/>
    <cellStyle name="Normal 4 4 6 2 2 2 2 3 3 2" xfId="44249"/>
    <cellStyle name="Normal 4 4 6 2 2 2 2 3 4" xfId="32047"/>
    <cellStyle name="Normal 4 4 6 2 2 2 2 4" xfId="10593"/>
    <cellStyle name="Normal 4 4 6 2 2 2 2 4 2" xfId="22795"/>
    <cellStyle name="Normal 4 4 6 2 2 2 2 4 2 2" xfId="47092"/>
    <cellStyle name="Normal 4 4 6 2 2 2 2 4 3" xfId="34890"/>
    <cellStyle name="Normal 4 4 6 2 2 2 2 5" xfId="16027"/>
    <cellStyle name="Normal 4 4 6 2 2 2 2 5 2" xfId="40324"/>
    <cellStyle name="Normal 4 4 6 2 2 2 2 6" xfId="28015"/>
    <cellStyle name="Normal 4 4 6 2 2 2 3" xfId="4244"/>
    <cellStyle name="Normal 4 4 6 2 2 2 3 2" xfId="10596"/>
    <cellStyle name="Normal 4 4 6 2 2 2 3 2 2" xfId="22798"/>
    <cellStyle name="Normal 4 4 6 2 2 2 3 2 2 2" xfId="47095"/>
    <cellStyle name="Normal 4 4 6 2 2 2 3 2 3" xfId="34893"/>
    <cellStyle name="Normal 4 4 6 2 2 2 3 3" xfId="16555"/>
    <cellStyle name="Normal 4 4 6 2 2 2 3 3 2" xfId="40852"/>
    <cellStyle name="Normal 4 4 6 2 2 2 3 4" xfId="28543"/>
    <cellStyle name="Normal 4 4 6 2 2 2 4" xfId="4884"/>
    <cellStyle name="Normal 4 4 6 2 2 2 4 2" xfId="10597"/>
    <cellStyle name="Normal 4 4 6 2 2 2 4 2 2" xfId="22799"/>
    <cellStyle name="Normal 4 4 6 2 2 2 4 2 2 2" xfId="47096"/>
    <cellStyle name="Normal 4 4 6 2 2 2 4 2 3" xfId="34894"/>
    <cellStyle name="Normal 4 4 6 2 2 2 4 3" xfId="17086"/>
    <cellStyle name="Normal 4 4 6 2 2 2 4 3 2" xfId="41383"/>
    <cellStyle name="Normal 4 4 6 2 2 2 4 4" xfId="29181"/>
    <cellStyle name="Normal 4 4 6 2 2 2 5" xfId="6581"/>
    <cellStyle name="Normal 4 4 6 2 2 2 5 2" xfId="10598"/>
    <cellStyle name="Normal 4 4 6 2 2 2 5 2 2" xfId="22800"/>
    <cellStyle name="Normal 4 4 6 2 2 2 5 2 2 2" xfId="47097"/>
    <cellStyle name="Normal 4 4 6 2 2 2 5 2 3" xfId="34895"/>
    <cellStyle name="Normal 4 4 6 2 2 2 5 3" xfId="18783"/>
    <cellStyle name="Normal 4 4 6 2 2 2 5 3 2" xfId="43080"/>
    <cellStyle name="Normal 4 4 6 2 2 2 5 4" xfId="30878"/>
    <cellStyle name="Normal 4 4 6 2 2 2 6" xfId="10592"/>
    <cellStyle name="Normal 4 4 6 2 2 2 6 2" xfId="22794"/>
    <cellStyle name="Normal 4 4 6 2 2 2 6 2 2" xfId="47091"/>
    <cellStyle name="Normal 4 4 6 2 2 2 6 3" xfId="34889"/>
    <cellStyle name="Normal 4 4 6 2 2 2 7" xfId="14858"/>
    <cellStyle name="Normal 4 4 6 2 2 2 7 2" xfId="39155"/>
    <cellStyle name="Normal 4 4 6 2 2 2 8" xfId="26846"/>
    <cellStyle name="Normal 4 4 6 2 2 2 9" xfId="51254"/>
    <cellStyle name="Normal 4 4 6 2 2 3" xfId="3074"/>
    <cellStyle name="Normal 4 4 6 2 2 3 2" xfId="5522"/>
    <cellStyle name="Normal 4 4 6 2 2 3 2 2" xfId="10600"/>
    <cellStyle name="Normal 4 4 6 2 2 3 2 2 2" xfId="22802"/>
    <cellStyle name="Normal 4 4 6 2 2 3 2 2 2 2" xfId="47099"/>
    <cellStyle name="Normal 4 4 6 2 2 3 2 2 3" xfId="34897"/>
    <cellStyle name="Normal 4 4 6 2 2 3 2 3" xfId="17724"/>
    <cellStyle name="Normal 4 4 6 2 2 3 2 3 2" xfId="42021"/>
    <cellStyle name="Normal 4 4 6 2 2 3 2 4" xfId="29819"/>
    <cellStyle name="Normal 4 4 6 2 2 3 3" xfId="7112"/>
    <cellStyle name="Normal 4 4 6 2 2 3 3 2" xfId="10601"/>
    <cellStyle name="Normal 4 4 6 2 2 3 3 2 2" xfId="22803"/>
    <cellStyle name="Normal 4 4 6 2 2 3 3 2 2 2" xfId="47100"/>
    <cellStyle name="Normal 4 4 6 2 2 3 3 2 3" xfId="34898"/>
    <cellStyle name="Normal 4 4 6 2 2 3 3 3" xfId="19314"/>
    <cellStyle name="Normal 4 4 6 2 2 3 3 3 2" xfId="43611"/>
    <cellStyle name="Normal 4 4 6 2 2 3 3 4" xfId="31409"/>
    <cellStyle name="Normal 4 4 6 2 2 3 4" xfId="10599"/>
    <cellStyle name="Normal 4 4 6 2 2 3 4 2" xfId="22801"/>
    <cellStyle name="Normal 4 4 6 2 2 3 4 2 2" xfId="47098"/>
    <cellStyle name="Normal 4 4 6 2 2 3 4 3" xfId="34896"/>
    <cellStyle name="Normal 4 4 6 2 2 3 5" xfId="15496"/>
    <cellStyle name="Normal 4 4 6 2 2 3 5 2" xfId="39793"/>
    <cellStyle name="Normal 4 4 6 2 2 3 6" xfId="27484"/>
    <cellStyle name="Normal 4 4 6 2 2 4" xfId="10591"/>
    <cellStyle name="Normal 4 4 6 2 2 4 2" xfId="22793"/>
    <cellStyle name="Normal 4 4 6 2 2 4 2 2" xfId="47090"/>
    <cellStyle name="Normal 4 4 6 2 2 4 3" xfId="34888"/>
    <cellStyle name="Normal 4 4 6 2 2 5" xfId="14324"/>
    <cellStyle name="Normal 4 4 6 2 2 5 2" xfId="26312"/>
    <cellStyle name="Normal 4 4 6 2 2 5 2 2" xfId="50609"/>
    <cellStyle name="Normal 4 4 6 2 2 5 3" xfId="38621"/>
    <cellStyle name="Normal 4 4 6 2 2 6" xfId="51423"/>
    <cellStyle name="Normal 4 4 6 2 2 7" xfId="52428"/>
    <cellStyle name="Normal 4 4 6 2 3" xfId="2306"/>
    <cellStyle name="Normal 4 4 6 2 3 10" xfId="52826"/>
    <cellStyle name="Normal 4 4 6 2 3 2" xfId="3472"/>
    <cellStyle name="Normal 4 4 6 2 3 2 2" xfId="5813"/>
    <cellStyle name="Normal 4 4 6 2 3 2 2 2" xfId="10604"/>
    <cellStyle name="Normal 4 4 6 2 3 2 2 2 2" xfId="22806"/>
    <cellStyle name="Normal 4 4 6 2 3 2 2 2 2 2" xfId="47103"/>
    <cellStyle name="Normal 4 4 6 2 3 2 2 2 3" xfId="34901"/>
    <cellStyle name="Normal 4 4 6 2 3 2 2 3" xfId="18015"/>
    <cellStyle name="Normal 4 4 6 2 3 2 2 3 2" xfId="42312"/>
    <cellStyle name="Normal 4 4 6 2 3 2 2 4" xfId="30110"/>
    <cellStyle name="Normal 4 4 6 2 3 2 3" xfId="7510"/>
    <cellStyle name="Normal 4 4 6 2 3 2 3 2" xfId="10605"/>
    <cellStyle name="Normal 4 4 6 2 3 2 3 2 2" xfId="22807"/>
    <cellStyle name="Normal 4 4 6 2 3 2 3 2 2 2" xfId="47104"/>
    <cellStyle name="Normal 4 4 6 2 3 2 3 2 3" xfId="34902"/>
    <cellStyle name="Normal 4 4 6 2 3 2 3 3" xfId="19712"/>
    <cellStyle name="Normal 4 4 6 2 3 2 3 3 2" xfId="44009"/>
    <cellStyle name="Normal 4 4 6 2 3 2 3 4" xfId="31807"/>
    <cellStyle name="Normal 4 4 6 2 3 2 4" xfId="10603"/>
    <cellStyle name="Normal 4 4 6 2 3 2 4 2" xfId="22805"/>
    <cellStyle name="Normal 4 4 6 2 3 2 4 2 2" xfId="47102"/>
    <cellStyle name="Normal 4 4 6 2 3 2 4 3" xfId="34900"/>
    <cellStyle name="Normal 4 4 6 2 3 2 5" xfId="15787"/>
    <cellStyle name="Normal 4 4 6 2 3 2 5 2" xfId="40084"/>
    <cellStyle name="Normal 4 4 6 2 3 2 6" xfId="27775"/>
    <cellStyle name="Normal 4 4 6 2 3 3" xfId="4004"/>
    <cellStyle name="Normal 4 4 6 2 3 3 2" xfId="10606"/>
    <cellStyle name="Normal 4 4 6 2 3 3 2 2" xfId="22808"/>
    <cellStyle name="Normal 4 4 6 2 3 3 2 2 2" xfId="47105"/>
    <cellStyle name="Normal 4 4 6 2 3 3 2 3" xfId="34903"/>
    <cellStyle name="Normal 4 4 6 2 3 3 3" xfId="16315"/>
    <cellStyle name="Normal 4 4 6 2 3 3 3 2" xfId="40612"/>
    <cellStyle name="Normal 4 4 6 2 3 3 4" xfId="28303"/>
    <cellStyle name="Normal 4 4 6 2 3 4" xfId="4644"/>
    <cellStyle name="Normal 4 4 6 2 3 4 2" xfId="10607"/>
    <cellStyle name="Normal 4 4 6 2 3 4 2 2" xfId="22809"/>
    <cellStyle name="Normal 4 4 6 2 3 4 2 2 2" xfId="47106"/>
    <cellStyle name="Normal 4 4 6 2 3 4 2 3" xfId="34904"/>
    <cellStyle name="Normal 4 4 6 2 3 4 3" xfId="16846"/>
    <cellStyle name="Normal 4 4 6 2 3 4 3 2" xfId="41143"/>
    <cellStyle name="Normal 4 4 6 2 3 4 4" xfId="28941"/>
    <cellStyle name="Normal 4 4 6 2 3 5" xfId="6341"/>
    <cellStyle name="Normal 4 4 6 2 3 5 2" xfId="10608"/>
    <cellStyle name="Normal 4 4 6 2 3 5 2 2" xfId="22810"/>
    <cellStyle name="Normal 4 4 6 2 3 5 2 2 2" xfId="47107"/>
    <cellStyle name="Normal 4 4 6 2 3 5 2 3" xfId="34905"/>
    <cellStyle name="Normal 4 4 6 2 3 5 3" xfId="18543"/>
    <cellStyle name="Normal 4 4 6 2 3 5 3 2" xfId="42840"/>
    <cellStyle name="Normal 4 4 6 2 3 5 4" xfId="30638"/>
    <cellStyle name="Normal 4 4 6 2 3 6" xfId="10602"/>
    <cellStyle name="Normal 4 4 6 2 3 6 2" xfId="22804"/>
    <cellStyle name="Normal 4 4 6 2 3 6 2 2" xfId="47101"/>
    <cellStyle name="Normal 4 4 6 2 3 6 3" xfId="34899"/>
    <cellStyle name="Normal 4 4 6 2 3 7" xfId="14618"/>
    <cellStyle name="Normal 4 4 6 2 3 7 2" xfId="38915"/>
    <cellStyle name="Normal 4 4 6 2 3 8" xfId="26606"/>
    <cellStyle name="Normal 4 4 6 2 3 9" xfId="51014"/>
    <cellStyle name="Normal 4 4 6 2 4" xfId="2834"/>
    <cellStyle name="Normal 4 4 6 2 4 2" xfId="5282"/>
    <cellStyle name="Normal 4 4 6 2 4 2 2" xfId="10610"/>
    <cellStyle name="Normal 4 4 6 2 4 2 2 2" xfId="22812"/>
    <cellStyle name="Normal 4 4 6 2 4 2 2 2 2" xfId="47109"/>
    <cellStyle name="Normal 4 4 6 2 4 2 2 3" xfId="34907"/>
    <cellStyle name="Normal 4 4 6 2 4 2 3" xfId="17484"/>
    <cellStyle name="Normal 4 4 6 2 4 2 3 2" xfId="41781"/>
    <cellStyle name="Normal 4 4 6 2 4 2 4" xfId="29579"/>
    <cellStyle name="Normal 4 4 6 2 4 3" xfId="6872"/>
    <cellStyle name="Normal 4 4 6 2 4 3 2" xfId="10611"/>
    <cellStyle name="Normal 4 4 6 2 4 3 2 2" xfId="22813"/>
    <cellStyle name="Normal 4 4 6 2 4 3 2 2 2" xfId="47110"/>
    <cellStyle name="Normal 4 4 6 2 4 3 2 3" xfId="34908"/>
    <cellStyle name="Normal 4 4 6 2 4 3 3" xfId="19074"/>
    <cellStyle name="Normal 4 4 6 2 4 3 3 2" xfId="43371"/>
    <cellStyle name="Normal 4 4 6 2 4 3 4" xfId="31169"/>
    <cellStyle name="Normal 4 4 6 2 4 4" xfId="10609"/>
    <cellStyle name="Normal 4 4 6 2 4 4 2" xfId="22811"/>
    <cellStyle name="Normal 4 4 6 2 4 4 2 2" xfId="47108"/>
    <cellStyle name="Normal 4 4 6 2 4 4 3" xfId="34906"/>
    <cellStyle name="Normal 4 4 6 2 4 5" xfId="15256"/>
    <cellStyle name="Normal 4 4 6 2 4 5 2" xfId="39553"/>
    <cellStyle name="Normal 4 4 6 2 4 6" xfId="27244"/>
    <cellStyle name="Normal 4 4 6 2 5" xfId="10590"/>
    <cellStyle name="Normal 4 4 6 2 5 2" xfId="22792"/>
    <cellStyle name="Normal 4 4 6 2 5 2 2" xfId="47089"/>
    <cellStyle name="Normal 4 4 6 2 5 3" xfId="34887"/>
    <cellStyle name="Normal 4 4 6 2 6" xfId="14084"/>
    <cellStyle name="Normal 4 4 6 2 6 2" xfId="26072"/>
    <cellStyle name="Normal 4 4 6 2 6 2 2" xfId="50369"/>
    <cellStyle name="Normal 4 4 6 2 6 3" xfId="38381"/>
    <cellStyle name="Normal 4 4 6 2 7" xfId="51715"/>
    <cellStyle name="Normal 4 4 6 2 8" xfId="52188"/>
    <cellStyle name="Normal 4 4 6 3" xfId="710"/>
    <cellStyle name="Normal 4 4 6 3 2" xfId="957"/>
    <cellStyle name="Normal 4 4 6 3 2 2" xfId="2450"/>
    <cellStyle name="Normal 4 4 6 3 2 2 10" xfId="52970"/>
    <cellStyle name="Normal 4 4 6 3 2 2 2" xfId="3616"/>
    <cellStyle name="Normal 4 4 6 3 2 2 2 2" xfId="5957"/>
    <cellStyle name="Normal 4 4 6 3 2 2 2 2 2" xfId="10616"/>
    <cellStyle name="Normal 4 4 6 3 2 2 2 2 2 2" xfId="22818"/>
    <cellStyle name="Normal 4 4 6 3 2 2 2 2 2 2 2" xfId="47115"/>
    <cellStyle name="Normal 4 4 6 3 2 2 2 2 2 3" xfId="34913"/>
    <cellStyle name="Normal 4 4 6 3 2 2 2 2 3" xfId="18159"/>
    <cellStyle name="Normal 4 4 6 3 2 2 2 2 3 2" xfId="42456"/>
    <cellStyle name="Normal 4 4 6 3 2 2 2 2 4" xfId="30254"/>
    <cellStyle name="Normal 4 4 6 3 2 2 2 3" xfId="7654"/>
    <cellStyle name="Normal 4 4 6 3 2 2 2 3 2" xfId="10617"/>
    <cellStyle name="Normal 4 4 6 3 2 2 2 3 2 2" xfId="22819"/>
    <cellStyle name="Normal 4 4 6 3 2 2 2 3 2 2 2" xfId="47116"/>
    <cellStyle name="Normal 4 4 6 3 2 2 2 3 2 3" xfId="34914"/>
    <cellStyle name="Normal 4 4 6 3 2 2 2 3 3" xfId="19856"/>
    <cellStyle name="Normal 4 4 6 3 2 2 2 3 3 2" xfId="44153"/>
    <cellStyle name="Normal 4 4 6 3 2 2 2 3 4" xfId="31951"/>
    <cellStyle name="Normal 4 4 6 3 2 2 2 4" xfId="10615"/>
    <cellStyle name="Normal 4 4 6 3 2 2 2 4 2" xfId="22817"/>
    <cellStyle name="Normal 4 4 6 3 2 2 2 4 2 2" xfId="47114"/>
    <cellStyle name="Normal 4 4 6 3 2 2 2 4 3" xfId="34912"/>
    <cellStyle name="Normal 4 4 6 3 2 2 2 5" xfId="15931"/>
    <cellStyle name="Normal 4 4 6 3 2 2 2 5 2" xfId="40228"/>
    <cellStyle name="Normal 4 4 6 3 2 2 2 6" xfId="27919"/>
    <cellStyle name="Normal 4 4 6 3 2 2 3" xfId="4148"/>
    <cellStyle name="Normal 4 4 6 3 2 2 3 2" xfId="10618"/>
    <cellStyle name="Normal 4 4 6 3 2 2 3 2 2" xfId="22820"/>
    <cellStyle name="Normal 4 4 6 3 2 2 3 2 2 2" xfId="47117"/>
    <cellStyle name="Normal 4 4 6 3 2 2 3 2 3" xfId="34915"/>
    <cellStyle name="Normal 4 4 6 3 2 2 3 3" xfId="16459"/>
    <cellStyle name="Normal 4 4 6 3 2 2 3 3 2" xfId="40756"/>
    <cellStyle name="Normal 4 4 6 3 2 2 3 4" xfId="28447"/>
    <cellStyle name="Normal 4 4 6 3 2 2 4" xfId="4788"/>
    <cellStyle name="Normal 4 4 6 3 2 2 4 2" xfId="10619"/>
    <cellStyle name="Normal 4 4 6 3 2 2 4 2 2" xfId="22821"/>
    <cellStyle name="Normal 4 4 6 3 2 2 4 2 2 2" xfId="47118"/>
    <cellStyle name="Normal 4 4 6 3 2 2 4 2 3" xfId="34916"/>
    <cellStyle name="Normal 4 4 6 3 2 2 4 3" xfId="16990"/>
    <cellStyle name="Normal 4 4 6 3 2 2 4 3 2" xfId="41287"/>
    <cellStyle name="Normal 4 4 6 3 2 2 4 4" xfId="29085"/>
    <cellStyle name="Normal 4 4 6 3 2 2 5" xfId="6485"/>
    <cellStyle name="Normal 4 4 6 3 2 2 5 2" xfId="10620"/>
    <cellStyle name="Normal 4 4 6 3 2 2 5 2 2" xfId="22822"/>
    <cellStyle name="Normal 4 4 6 3 2 2 5 2 2 2" xfId="47119"/>
    <cellStyle name="Normal 4 4 6 3 2 2 5 2 3" xfId="34917"/>
    <cellStyle name="Normal 4 4 6 3 2 2 5 3" xfId="18687"/>
    <cellStyle name="Normal 4 4 6 3 2 2 5 3 2" xfId="42984"/>
    <cellStyle name="Normal 4 4 6 3 2 2 5 4" xfId="30782"/>
    <cellStyle name="Normal 4 4 6 3 2 2 6" xfId="10614"/>
    <cellStyle name="Normal 4 4 6 3 2 2 6 2" xfId="22816"/>
    <cellStyle name="Normal 4 4 6 3 2 2 6 2 2" xfId="47113"/>
    <cellStyle name="Normal 4 4 6 3 2 2 6 3" xfId="34911"/>
    <cellStyle name="Normal 4 4 6 3 2 2 7" xfId="14762"/>
    <cellStyle name="Normal 4 4 6 3 2 2 7 2" xfId="39059"/>
    <cellStyle name="Normal 4 4 6 3 2 2 8" xfId="26750"/>
    <cellStyle name="Normal 4 4 6 3 2 2 9" xfId="51158"/>
    <cellStyle name="Normal 4 4 6 3 2 3" xfId="2978"/>
    <cellStyle name="Normal 4 4 6 3 2 3 2" xfId="5426"/>
    <cellStyle name="Normal 4 4 6 3 2 3 2 2" xfId="10622"/>
    <cellStyle name="Normal 4 4 6 3 2 3 2 2 2" xfId="22824"/>
    <cellStyle name="Normal 4 4 6 3 2 3 2 2 2 2" xfId="47121"/>
    <cellStyle name="Normal 4 4 6 3 2 3 2 2 3" xfId="34919"/>
    <cellStyle name="Normal 4 4 6 3 2 3 2 3" xfId="17628"/>
    <cellStyle name="Normal 4 4 6 3 2 3 2 3 2" xfId="41925"/>
    <cellStyle name="Normal 4 4 6 3 2 3 2 4" xfId="29723"/>
    <cellStyle name="Normal 4 4 6 3 2 3 3" xfId="7016"/>
    <cellStyle name="Normal 4 4 6 3 2 3 3 2" xfId="10623"/>
    <cellStyle name="Normal 4 4 6 3 2 3 3 2 2" xfId="22825"/>
    <cellStyle name="Normal 4 4 6 3 2 3 3 2 2 2" xfId="47122"/>
    <cellStyle name="Normal 4 4 6 3 2 3 3 2 3" xfId="34920"/>
    <cellStyle name="Normal 4 4 6 3 2 3 3 3" xfId="19218"/>
    <cellStyle name="Normal 4 4 6 3 2 3 3 3 2" xfId="43515"/>
    <cellStyle name="Normal 4 4 6 3 2 3 3 4" xfId="31313"/>
    <cellStyle name="Normal 4 4 6 3 2 3 4" xfId="10621"/>
    <cellStyle name="Normal 4 4 6 3 2 3 4 2" xfId="22823"/>
    <cellStyle name="Normal 4 4 6 3 2 3 4 2 2" xfId="47120"/>
    <cellStyle name="Normal 4 4 6 3 2 3 4 3" xfId="34918"/>
    <cellStyle name="Normal 4 4 6 3 2 3 5" xfId="15400"/>
    <cellStyle name="Normal 4 4 6 3 2 3 5 2" xfId="39697"/>
    <cellStyle name="Normal 4 4 6 3 2 3 6" xfId="27388"/>
    <cellStyle name="Normal 4 4 6 3 2 4" xfId="10613"/>
    <cellStyle name="Normal 4 4 6 3 2 4 2" xfId="22815"/>
    <cellStyle name="Normal 4 4 6 3 2 4 2 2" xfId="47112"/>
    <cellStyle name="Normal 4 4 6 3 2 4 3" xfId="34910"/>
    <cellStyle name="Normal 4 4 6 3 2 5" xfId="14228"/>
    <cellStyle name="Normal 4 4 6 3 2 5 2" xfId="26216"/>
    <cellStyle name="Normal 4 4 6 3 2 5 2 2" xfId="50513"/>
    <cellStyle name="Normal 4 4 6 3 2 5 3" xfId="38525"/>
    <cellStyle name="Normal 4 4 6 3 2 6" xfId="51531"/>
    <cellStyle name="Normal 4 4 6 3 2 7" xfId="52332"/>
    <cellStyle name="Normal 4 4 6 3 3" xfId="2210"/>
    <cellStyle name="Normal 4 4 6 3 3 10" xfId="52730"/>
    <cellStyle name="Normal 4 4 6 3 3 2" xfId="3376"/>
    <cellStyle name="Normal 4 4 6 3 3 2 2" xfId="5717"/>
    <cellStyle name="Normal 4 4 6 3 3 2 2 2" xfId="10626"/>
    <cellStyle name="Normal 4 4 6 3 3 2 2 2 2" xfId="22828"/>
    <cellStyle name="Normal 4 4 6 3 3 2 2 2 2 2" xfId="47125"/>
    <cellStyle name="Normal 4 4 6 3 3 2 2 2 3" xfId="34923"/>
    <cellStyle name="Normal 4 4 6 3 3 2 2 3" xfId="17919"/>
    <cellStyle name="Normal 4 4 6 3 3 2 2 3 2" xfId="42216"/>
    <cellStyle name="Normal 4 4 6 3 3 2 2 4" xfId="30014"/>
    <cellStyle name="Normal 4 4 6 3 3 2 3" xfId="7414"/>
    <cellStyle name="Normal 4 4 6 3 3 2 3 2" xfId="10627"/>
    <cellStyle name="Normal 4 4 6 3 3 2 3 2 2" xfId="22829"/>
    <cellStyle name="Normal 4 4 6 3 3 2 3 2 2 2" xfId="47126"/>
    <cellStyle name="Normal 4 4 6 3 3 2 3 2 3" xfId="34924"/>
    <cellStyle name="Normal 4 4 6 3 3 2 3 3" xfId="19616"/>
    <cellStyle name="Normal 4 4 6 3 3 2 3 3 2" xfId="43913"/>
    <cellStyle name="Normal 4 4 6 3 3 2 3 4" xfId="31711"/>
    <cellStyle name="Normal 4 4 6 3 3 2 4" xfId="10625"/>
    <cellStyle name="Normal 4 4 6 3 3 2 4 2" xfId="22827"/>
    <cellStyle name="Normal 4 4 6 3 3 2 4 2 2" xfId="47124"/>
    <cellStyle name="Normal 4 4 6 3 3 2 4 3" xfId="34922"/>
    <cellStyle name="Normal 4 4 6 3 3 2 5" xfId="15691"/>
    <cellStyle name="Normal 4 4 6 3 3 2 5 2" xfId="39988"/>
    <cellStyle name="Normal 4 4 6 3 3 2 6" xfId="27679"/>
    <cellStyle name="Normal 4 4 6 3 3 3" xfId="3908"/>
    <cellStyle name="Normal 4 4 6 3 3 3 2" xfId="10628"/>
    <cellStyle name="Normal 4 4 6 3 3 3 2 2" xfId="22830"/>
    <cellStyle name="Normal 4 4 6 3 3 3 2 2 2" xfId="47127"/>
    <cellStyle name="Normal 4 4 6 3 3 3 2 3" xfId="34925"/>
    <cellStyle name="Normal 4 4 6 3 3 3 3" xfId="16219"/>
    <cellStyle name="Normal 4 4 6 3 3 3 3 2" xfId="40516"/>
    <cellStyle name="Normal 4 4 6 3 3 3 4" xfId="28207"/>
    <cellStyle name="Normal 4 4 6 3 3 4" xfId="4548"/>
    <cellStyle name="Normal 4 4 6 3 3 4 2" xfId="10629"/>
    <cellStyle name="Normal 4 4 6 3 3 4 2 2" xfId="22831"/>
    <cellStyle name="Normal 4 4 6 3 3 4 2 2 2" xfId="47128"/>
    <cellStyle name="Normal 4 4 6 3 3 4 2 3" xfId="34926"/>
    <cellStyle name="Normal 4 4 6 3 3 4 3" xfId="16750"/>
    <cellStyle name="Normal 4 4 6 3 3 4 3 2" xfId="41047"/>
    <cellStyle name="Normal 4 4 6 3 3 4 4" xfId="28845"/>
    <cellStyle name="Normal 4 4 6 3 3 5" xfId="6245"/>
    <cellStyle name="Normal 4 4 6 3 3 5 2" xfId="10630"/>
    <cellStyle name="Normal 4 4 6 3 3 5 2 2" xfId="22832"/>
    <cellStyle name="Normal 4 4 6 3 3 5 2 2 2" xfId="47129"/>
    <cellStyle name="Normal 4 4 6 3 3 5 2 3" xfId="34927"/>
    <cellStyle name="Normal 4 4 6 3 3 5 3" xfId="18447"/>
    <cellStyle name="Normal 4 4 6 3 3 5 3 2" xfId="42744"/>
    <cellStyle name="Normal 4 4 6 3 3 5 4" xfId="30542"/>
    <cellStyle name="Normal 4 4 6 3 3 6" xfId="10624"/>
    <cellStyle name="Normal 4 4 6 3 3 6 2" xfId="22826"/>
    <cellStyle name="Normal 4 4 6 3 3 6 2 2" xfId="47123"/>
    <cellStyle name="Normal 4 4 6 3 3 6 3" xfId="34921"/>
    <cellStyle name="Normal 4 4 6 3 3 7" xfId="14522"/>
    <cellStyle name="Normal 4 4 6 3 3 7 2" xfId="38819"/>
    <cellStyle name="Normal 4 4 6 3 3 8" xfId="26510"/>
    <cellStyle name="Normal 4 4 6 3 3 9" xfId="50918"/>
    <cellStyle name="Normal 4 4 6 3 4" xfId="2738"/>
    <cellStyle name="Normal 4 4 6 3 4 2" xfId="5186"/>
    <cellStyle name="Normal 4 4 6 3 4 2 2" xfId="10632"/>
    <cellStyle name="Normal 4 4 6 3 4 2 2 2" xfId="22834"/>
    <cellStyle name="Normal 4 4 6 3 4 2 2 2 2" xfId="47131"/>
    <cellStyle name="Normal 4 4 6 3 4 2 2 3" xfId="34929"/>
    <cellStyle name="Normal 4 4 6 3 4 2 3" xfId="17388"/>
    <cellStyle name="Normal 4 4 6 3 4 2 3 2" xfId="41685"/>
    <cellStyle name="Normal 4 4 6 3 4 2 4" xfId="29483"/>
    <cellStyle name="Normal 4 4 6 3 4 3" xfId="6776"/>
    <cellStyle name="Normal 4 4 6 3 4 3 2" xfId="10633"/>
    <cellStyle name="Normal 4 4 6 3 4 3 2 2" xfId="22835"/>
    <cellStyle name="Normal 4 4 6 3 4 3 2 2 2" xfId="47132"/>
    <cellStyle name="Normal 4 4 6 3 4 3 2 3" xfId="34930"/>
    <cellStyle name="Normal 4 4 6 3 4 3 3" xfId="18978"/>
    <cellStyle name="Normal 4 4 6 3 4 3 3 2" xfId="43275"/>
    <cellStyle name="Normal 4 4 6 3 4 3 4" xfId="31073"/>
    <cellStyle name="Normal 4 4 6 3 4 4" xfId="10631"/>
    <cellStyle name="Normal 4 4 6 3 4 4 2" xfId="22833"/>
    <cellStyle name="Normal 4 4 6 3 4 4 2 2" xfId="47130"/>
    <cellStyle name="Normal 4 4 6 3 4 4 3" xfId="34928"/>
    <cellStyle name="Normal 4 4 6 3 4 5" xfId="15160"/>
    <cellStyle name="Normal 4 4 6 3 4 5 2" xfId="39457"/>
    <cellStyle name="Normal 4 4 6 3 4 6" xfId="27148"/>
    <cellStyle name="Normal 4 4 6 3 5" xfId="10612"/>
    <cellStyle name="Normal 4 4 6 3 5 2" xfId="22814"/>
    <cellStyle name="Normal 4 4 6 3 5 2 2" xfId="47111"/>
    <cellStyle name="Normal 4 4 6 3 5 3" xfId="34909"/>
    <cellStyle name="Normal 4 4 6 3 6" xfId="13988"/>
    <cellStyle name="Normal 4 4 6 3 6 2" xfId="25976"/>
    <cellStyle name="Normal 4 4 6 3 6 2 2" xfId="50273"/>
    <cellStyle name="Normal 4 4 6 3 6 3" xfId="38285"/>
    <cellStyle name="Normal 4 4 6 3 7" xfId="51764"/>
    <cellStyle name="Normal 4 4 6 3 8" xfId="52092"/>
    <cellStyle name="Normal 4 4 6 4" xfId="885"/>
    <cellStyle name="Normal 4 4 6 4 2" xfId="2378"/>
    <cellStyle name="Normal 4 4 6 4 2 10" xfId="52898"/>
    <cellStyle name="Normal 4 4 6 4 2 2" xfId="3544"/>
    <cellStyle name="Normal 4 4 6 4 2 2 2" xfId="5885"/>
    <cellStyle name="Normal 4 4 6 4 2 2 2 2" xfId="10637"/>
    <cellStyle name="Normal 4 4 6 4 2 2 2 2 2" xfId="22839"/>
    <cellStyle name="Normal 4 4 6 4 2 2 2 2 2 2" xfId="47136"/>
    <cellStyle name="Normal 4 4 6 4 2 2 2 2 3" xfId="34934"/>
    <cellStyle name="Normal 4 4 6 4 2 2 2 3" xfId="18087"/>
    <cellStyle name="Normal 4 4 6 4 2 2 2 3 2" xfId="42384"/>
    <cellStyle name="Normal 4 4 6 4 2 2 2 4" xfId="30182"/>
    <cellStyle name="Normal 4 4 6 4 2 2 3" xfId="7582"/>
    <cellStyle name="Normal 4 4 6 4 2 2 3 2" xfId="10638"/>
    <cellStyle name="Normal 4 4 6 4 2 2 3 2 2" xfId="22840"/>
    <cellStyle name="Normal 4 4 6 4 2 2 3 2 2 2" xfId="47137"/>
    <cellStyle name="Normal 4 4 6 4 2 2 3 2 3" xfId="34935"/>
    <cellStyle name="Normal 4 4 6 4 2 2 3 3" xfId="19784"/>
    <cellStyle name="Normal 4 4 6 4 2 2 3 3 2" xfId="44081"/>
    <cellStyle name="Normal 4 4 6 4 2 2 3 4" xfId="31879"/>
    <cellStyle name="Normal 4 4 6 4 2 2 4" xfId="10636"/>
    <cellStyle name="Normal 4 4 6 4 2 2 4 2" xfId="22838"/>
    <cellStyle name="Normal 4 4 6 4 2 2 4 2 2" xfId="47135"/>
    <cellStyle name="Normal 4 4 6 4 2 2 4 3" xfId="34933"/>
    <cellStyle name="Normal 4 4 6 4 2 2 5" xfId="15859"/>
    <cellStyle name="Normal 4 4 6 4 2 2 5 2" xfId="40156"/>
    <cellStyle name="Normal 4 4 6 4 2 2 6" xfId="27847"/>
    <cellStyle name="Normal 4 4 6 4 2 3" xfId="4076"/>
    <cellStyle name="Normal 4 4 6 4 2 3 2" xfId="10639"/>
    <cellStyle name="Normal 4 4 6 4 2 3 2 2" xfId="22841"/>
    <cellStyle name="Normal 4 4 6 4 2 3 2 2 2" xfId="47138"/>
    <cellStyle name="Normal 4 4 6 4 2 3 2 3" xfId="34936"/>
    <cellStyle name="Normal 4 4 6 4 2 3 3" xfId="16387"/>
    <cellStyle name="Normal 4 4 6 4 2 3 3 2" xfId="40684"/>
    <cellStyle name="Normal 4 4 6 4 2 3 4" xfId="28375"/>
    <cellStyle name="Normal 4 4 6 4 2 4" xfId="4716"/>
    <cellStyle name="Normal 4 4 6 4 2 4 2" xfId="10640"/>
    <cellStyle name="Normal 4 4 6 4 2 4 2 2" xfId="22842"/>
    <cellStyle name="Normal 4 4 6 4 2 4 2 2 2" xfId="47139"/>
    <cellStyle name="Normal 4 4 6 4 2 4 2 3" xfId="34937"/>
    <cellStyle name="Normal 4 4 6 4 2 4 3" xfId="16918"/>
    <cellStyle name="Normal 4 4 6 4 2 4 3 2" xfId="41215"/>
    <cellStyle name="Normal 4 4 6 4 2 4 4" xfId="29013"/>
    <cellStyle name="Normal 4 4 6 4 2 5" xfId="6413"/>
    <cellStyle name="Normal 4 4 6 4 2 5 2" xfId="10641"/>
    <cellStyle name="Normal 4 4 6 4 2 5 2 2" xfId="22843"/>
    <cellStyle name="Normal 4 4 6 4 2 5 2 2 2" xfId="47140"/>
    <cellStyle name="Normal 4 4 6 4 2 5 2 3" xfId="34938"/>
    <cellStyle name="Normal 4 4 6 4 2 5 3" xfId="18615"/>
    <cellStyle name="Normal 4 4 6 4 2 5 3 2" xfId="42912"/>
    <cellStyle name="Normal 4 4 6 4 2 5 4" xfId="30710"/>
    <cellStyle name="Normal 4 4 6 4 2 6" xfId="10635"/>
    <cellStyle name="Normal 4 4 6 4 2 6 2" xfId="22837"/>
    <cellStyle name="Normal 4 4 6 4 2 6 2 2" xfId="47134"/>
    <cellStyle name="Normal 4 4 6 4 2 6 3" xfId="34932"/>
    <cellStyle name="Normal 4 4 6 4 2 7" xfId="14690"/>
    <cellStyle name="Normal 4 4 6 4 2 7 2" xfId="38987"/>
    <cellStyle name="Normal 4 4 6 4 2 8" xfId="26678"/>
    <cellStyle name="Normal 4 4 6 4 2 9" xfId="51086"/>
    <cellStyle name="Normal 4 4 6 4 3" xfId="2906"/>
    <cellStyle name="Normal 4 4 6 4 3 2" xfId="5354"/>
    <cellStyle name="Normal 4 4 6 4 3 2 2" xfId="10643"/>
    <cellStyle name="Normal 4 4 6 4 3 2 2 2" xfId="22845"/>
    <cellStyle name="Normal 4 4 6 4 3 2 2 2 2" xfId="47142"/>
    <cellStyle name="Normal 4 4 6 4 3 2 2 3" xfId="34940"/>
    <cellStyle name="Normal 4 4 6 4 3 2 3" xfId="17556"/>
    <cellStyle name="Normal 4 4 6 4 3 2 3 2" xfId="41853"/>
    <cellStyle name="Normal 4 4 6 4 3 2 4" xfId="29651"/>
    <cellStyle name="Normal 4 4 6 4 3 3" xfId="6944"/>
    <cellStyle name="Normal 4 4 6 4 3 3 2" xfId="10644"/>
    <cellStyle name="Normal 4 4 6 4 3 3 2 2" xfId="22846"/>
    <cellStyle name="Normal 4 4 6 4 3 3 2 2 2" xfId="47143"/>
    <cellStyle name="Normal 4 4 6 4 3 3 2 3" xfId="34941"/>
    <cellStyle name="Normal 4 4 6 4 3 3 3" xfId="19146"/>
    <cellStyle name="Normal 4 4 6 4 3 3 3 2" xfId="43443"/>
    <cellStyle name="Normal 4 4 6 4 3 3 4" xfId="31241"/>
    <cellStyle name="Normal 4 4 6 4 3 4" xfId="10642"/>
    <cellStyle name="Normal 4 4 6 4 3 4 2" xfId="22844"/>
    <cellStyle name="Normal 4 4 6 4 3 4 2 2" xfId="47141"/>
    <cellStyle name="Normal 4 4 6 4 3 4 3" xfId="34939"/>
    <cellStyle name="Normal 4 4 6 4 3 5" xfId="15328"/>
    <cellStyle name="Normal 4 4 6 4 3 5 2" xfId="39625"/>
    <cellStyle name="Normal 4 4 6 4 3 6" xfId="27316"/>
    <cellStyle name="Normal 4 4 6 4 4" xfId="10634"/>
    <cellStyle name="Normal 4 4 6 4 4 2" xfId="22836"/>
    <cellStyle name="Normal 4 4 6 4 4 2 2" xfId="47133"/>
    <cellStyle name="Normal 4 4 6 4 4 3" xfId="34931"/>
    <cellStyle name="Normal 4 4 6 4 5" xfId="14156"/>
    <cellStyle name="Normal 4 4 6 4 5 2" xfId="26144"/>
    <cellStyle name="Normal 4 4 6 4 5 2 2" xfId="50441"/>
    <cellStyle name="Normal 4 4 6 4 5 3" xfId="38453"/>
    <cellStyle name="Normal 4 4 6 4 6" xfId="51702"/>
    <cellStyle name="Normal 4 4 6 4 7" xfId="52260"/>
    <cellStyle name="Normal 4 4 6 5" xfId="1844"/>
    <cellStyle name="Normal 4 4 6 5 10" xfId="52634"/>
    <cellStyle name="Normal 4 4 6 5 11" xfId="2114"/>
    <cellStyle name="Normal 4 4 6 5 2" xfId="3280"/>
    <cellStyle name="Normal 4 4 6 5 2 2" xfId="5621"/>
    <cellStyle name="Normal 4 4 6 5 2 2 2" xfId="10647"/>
    <cellStyle name="Normal 4 4 6 5 2 2 2 2" xfId="22849"/>
    <cellStyle name="Normal 4 4 6 5 2 2 2 2 2" xfId="47146"/>
    <cellStyle name="Normal 4 4 6 5 2 2 2 3" xfId="34944"/>
    <cellStyle name="Normal 4 4 6 5 2 2 3" xfId="17823"/>
    <cellStyle name="Normal 4 4 6 5 2 2 3 2" xfId="42120"/>
    <cellStyle name="Normal 4 4 6 5 2 2 4" xfId="29918"/>
    <cellStyle name="Normal 4 4 6 5 2 3" xfId="7318"/>
    <cellStyle name="Normal 4 4 6 5 2 3 2" xfId="10648"/>
    <cellStyle name="Normal 4 4 6 5 2 3 2 2" xfId="22850"/>
    <cellStyle name="Normal 4 4 6 5 2 3 2 2 2" xfId="47147"/>
    <cellStyle name="Normal 4 4 6 5 2 3 2 3" xfId="34945"/>
    <cellStyle name="Normal 4 4 6 5 2 3 3" xfId="19520"/>
    <cellStyle name="Normal 4 4 6 5 2 3 3 2" xfId="43817"/>
    <cellStyle name="Normal 4 4 6 5 2 3 4" xfId="31615"/>
    <cellStyle name="Normal 4 4 6 5 2 4" xfId="10646"/>
    <cellStyle name="Normal 4 4 6 5 2 4 2" xfId="22848"/>
    <cellStyle name="Normal 4 4 6 5 2 4 2 2" xfId="47145"/>
    <cellStyle name="Normal 4 4 6 5 2 4 3" xfId="34943"/>
    <cellStyle name="Normal 4 4 6 5 2 5" xfId="15595"/>
    <cellStyle name="Normal 4 4 6 5 2 5 2" xfId="39892"/>
    <cellStyle name="Normal 4 4 6 5 2 6" xfId="27583"/>
    <cellStyle name="Normal 4 4 6 5 3" xfId="3812"/>
    <cellStyle name="Normal 4 4 6 5 3 2" xfId="10649"/>
    <cellStyle name="Normal 4 4 6 5 3 2 2" xfId="22851"/>
    <cellStyle name="Normal 4 4 6 5 3 2 2 2" xfId="47148"/>
    <cellStyle name="Normal 4 4 6 5 3 2 3" xfId="34946"/>
    <cellStyle name="Normal 4 4 6 5 3 3" xfId="16123"/>
    <cellStyle name="Normal 4 4 6 5 3 3 2" xfId="40420"/>
    <cellStyle name="Normal 4 4 6 5 3 4" xfId="28111"/>
    <cellStyle name="Normal 4 4 6 5 4" xfId="4452"/>
    <cellStyle name="Normal 4 4 6 5 4 2" xfId="10650"/>
    <cellStyle name="Normal 4 4 6 5 4 2 2" xfId="22852"/>
    <cellStyle name="Normal 4 4 6 5 4 2 2 2" xfId="47149"/>
    <cellStyle name="Normal 4 4 6 5 4 2 3" xfId="34947"/>
    <cellStyle name="Normal 4 4 6 5 4 3" xfId="16654"/>
    <cellStyle name="Normal 4 4 6 5 4 3 2" xfId="40951"/>
    <cellStyle name="Normal 4 4 6 5 4 4" xfId="28749"/>
    <cellStyle name="Normal 4 4 6 5 5" xfId="6149"/>
    <cellStyle name="Normal 4 4 6 5 5 2" xfId="10651"/>
    <cellStyle name="Normal 4 4 6 5 5 2 2" xfId="22853"/>
    <cellStyle name="Normal 4 4 6 5 5 2 2 2" xfId="47150"/>
    <cellStyle name="Normal 4 4 6 5 5 2 3" xfId="34948"/>
    <cellStyle name="Normal 4 4 6 5 5 3" xfId="18351"/>
    <cellStyle name="Normal 4 4 6 5 5 3 2" xfId="42648"/>
    <cellStyle name="Normal 4 4 6 5 5 4" xfId="30446"/>
    <cellStyle name="Normal 4 4 6 5 6" xfId="10645"/>
    <cellStyle name="Normal 4 4 6 5 6 2" xfId="22847"/>
    <cellStyle name="Normal 4 4 6 5 6 2 2" xfId="47144"/>
    <cellStyle name="Normal 4 4 6 5 6 3" xfId="34942"/>
    <cellStyle name="Normal 4 4 6 5 7" xfId="14426"/>
    <cellStyle name="Normal 4 4 6 5 7 2" xfId="38723"/>
    <cellStyle name="Normal 4 4 6 5 8" xfId="26414"/>
    <cellStyle name="Normal 4 4 6 5 9" xfId="50822"/>
    <cellStyle name="Normal 4 4 6 6" xfId="2642"/>
    <cellStyle name="Normal 4 4 6 6 2" xfId="5090"/>
    <cellStyle name="Normal 4 4 6 6 2 2" xfId="10653"/>
    <cellStyle name="Normal 4 4 6 6 2 2 2" xfId="22855"/>
    <cellStyle name="Normal 4 4 6 6 2 2 2 2" xfId="47152"/>
    <cellStyle name="Normal 4 4 6 6 2 2 3" xfId="34950"/>
    <cellStyle name="Normal 4 4 6 6 2 3" xfId="17292"/>
    <cellStyle name="Normal 4 4 6 6 2 3 2" xfId="41589"/>
    <cellStyle name="Normal 4 4 6 6 2 4" xfId="29387"/>
    <cellStyle name="Normal 4 4 6 6 3" xfId="6680"/>
    <cellStyle name="Normal 4 4 6 6 3 2" xfId="10654"/>
    <cellStyle name="Normal 4 4 6 6 3 2 2" xfId="22856"/>
    <cellStyle name="Normal 4 4 6 6 3 2 2 2" xfId="47153"/>
    <cellStyle name="Normal 4 4 6 6 3 2 3" xfId="34951"/>
    <cellStyle name="Normal 4 4 6 6 3 3" xfId="18882"/>
    <cellStyle name="Normal 4 4 6 6 3 3 2" xfId="43179"/>
    <cellStyle name="Normal 4 4 6 6 3 4" xfId="30977"/>
    <cellStyle name="Normal 4 4 6 6 4" xfId="10652"/>
    <cellStyle name="Normal 4 4 6 6 4 2" xfId="22854"/>
    <cellStyle name="Normal 4 4 6 6 4 2 2" xfId="47151"/>
    <cellStyle name="Normal 4 4 6 6 4 3" xfId="34949"/>
    <cellStyle name="Normal 4 4 6 6 5" xfId="15064"/>
    <cellStyle name="Normal 4 4 6 6 5 2" xfId="39361"/>
    <cellStyle name="Normal 4 4 6 6 6" xfId="27052"/>
    <cellStyle name="Normal 4 4 6 7" xfId="10589"/>
    <cellStyle name="Normal 4 4 6 7 2" xfId="22791"/>
    <cellStyle name="Normal 4 4 6 7 2 2" xfId="47088"/>
    <cellStyle name="Normal 4 4 6 7 3" xfId="34886"/>
    <cellStyle name="Normal 4 4 6 8" xfId="13892"/>
    <cellStyle name="Normal 4 4 6 8 2" xfId="25880"/>
    <cellStyle name="Normal 4 4 6 8 2 2" xfId="50177"/>
    <cellStyle name="Normal 4 4 6 8 3" xfId="38189"/>
    <cellStyle name="Normal 4 4 6 9" xfId="51621"/>
    <cellStyle name="Normal 4 4 7" xfId="760"/>
    <cellStyle name="Normal 4 4 7 2" xfId="1005"/>
    <cellStyle name="Normal 4 4 7 2 2" xfId="2498"/>
    <cellStyle name="Normal 4 4 7 2 2 10" xfId="53018"/>
    <cellStyle name="Normal 4 4 7 2 2 2" xfId="3664"/>
    <cellStyle name="Normal 4 4 7 2 2 2 2" xfId="6005"/>
    <cellStyle name="Normal 4 4 7 2 2 2 2 2" xfId="10659"/>
    <cellStyle name="Normal 4 4 7 2 2 2 2 2 2" xfId="22861"/>
    <cellStyle name="Normal 4 4 7 2 2 2 2 2 2 2" xfId="47158"/>
    <cellStyle name="Normal 4 4 7 2 2 2 2 2 3" xfId="34956"/>
    <cellStyle name="Normal 4 4 7 2 2 2 2 3" xfId="18207"/>
    <cellStyle name="Normal 4 4 7 2 2 2 2 3 2" xfId="42504"/>
    <cellStyle name="Normal 4 4 7 2 2 2 2 4" xfId="30302"/>
    <cellStyle name="Normal 4 4 7 2 2 2 3" xfId="7702"/>
    <cellStyle name="Normal 4 4 7 2 2 2 3 2" xfId="10660"/>
    <cellStyle name="Normal 4 4 7 2 2 2 3 2 2" xfId="22862"/>
    <cellStyle name="Normal 4 4 7 2 2 2 3 2 2 2" xfId="47159"/>
    <cellStyle name="Normal 4 4 7 2 2 2 3 2 3" xfId="34957"/>
    <cellStyle name="Normal 4 4 7 2 2 2 3 3" xfId="19904"/>
    <cellStyle name="Normal 4 4 7 2 2 2 3 3 2" xfId="44201"/>
    <cellStyle name="Normal 4 4 7 2 2 2 3 4" xfId="31999"/>
    <cellStyle name="Normal 4 4 7 2 2 2 4" xfId="10658"/>
    <cellStyle name="Normal 4 4 7 2 2 2 4 2" xfId="22860"/>
    <cellStyle name="Normal 4 4 7 2 2 2 4 2 2" xfId="47157"/>
    <cellStyle name="Normal 4 4 7 2 2 2 4 3" xfId="34955"/>
    <cellStyle name="Normal 4 4 7 2 2 2 5" xfId="15979"/>
    <cellStyle name="Normal 4 4 7 2 2 2 5 2" xfId="40276"/>
    <cellStyle name="Normal 4 4 7 2 2 2 6" xfId="27967"/>
    <cellStyle name="Normal 4 4 7 2 2 3" xfId="4196"/>
    <cellStyle name="Normal 4 4 7 2 2 3 2" xfId="10661"/>
    <cellStyle name="Normal 4 4 7 2 2 3 2 2" xfId="22863"/>
    <cellStyle name="Normal 4 4 7 2 2 3 2 2 2" xfId="47160"/>
    <cellStyle name="Normal 4 4 7 2 2 3 2 3" xfId="34958"/>
    <cellStyle name="Normal 4 4 7 2 2 3 3" xfId="16507"/>
    <cellStyle name="Normal 4 4 7 2 2 3 3 2" xfId="40804"/>
    <cellStyle name="Normal 4 4 7 2 2 3 4" xfId="28495"/>
    <cellStyle name="Normal 4 4 7 2 2 4" xfId="4836"/>
    <cellStyle name="Normal 4 4 7 2 2 4 2" xfId="10662"/>
    <cellStyle name="Normal 4 4 7 2 2 4 2 2" xfId="22864"/>
    <cellStyle name="Normal 4 4 7 2 2 4 2 2 2" xfId="47161"/>
    <cellStyle name="Normal 4 4 7 2 2 4 2 3" xfId="34959"/>
    <cellStyle name="Normal 4 4 7 2 2 4 3" xfId="17038"/>
    <cellStyle name="Normal 4 4 7 2 2 4 3 2" xfId="41335"/>
    <cellStyle name="Normal 4 4 7 2 2 4 4" xfId="29133"/>
    <cellStyle name="Normal 4 4 7 2 2 5" xfId="6533"/>
    <cellStyle name="Normal 4 4 7 2 2 5 2" xfId="10663"/>
    <cellStyle name="Normal 4 4 7 2 2 5 2 2" xfId="22865"/>
    <cellStyle name="Normal 4 4 7 2 2 5 2 2 2" xfId="47162"/>
    <cellStyle name="Normal 4 4 7 2 2 5 2 3" xfId="34960"/>
    <cellStyle name="Normal 4 4 7 2 2 5 3" xfId="18735"/>
    <cellStyle name="Normal 4 4 7 2 2 5 3 2" xfId="43032"/>
    <cellStyle name="Normal 4 4 7 2 2 5 4" xfId="30830"/>
    <cellStyle name="Normal 4 4 7 2 2 6" xfId="10657"/>
    <cellStyle name="Normal 4 4 7 2 2 6 2" xfId="22859"/>
    <cellStyle name="Normal 4 4 7 2 2 6 2 2" xfId="47156"/>
    <cellStyle name="Normal 4 4 7 2 2 6 3" xfId="34954"/>
    <cellStyle name="Normal 4 4 7 2 2 7" xfId="14810"/>
    <cellStyle name="Normal 4 4 7 2 2 7 2" xfId="39107"/>
    <cellStyle name="Normal 4 4 7 2 2 8" xfId="26798"/>
    <cellStyle name="Normal 4 4 7 2 2 9" xfId="51206"/>
    <cellStyle name="Normal 4 4 7 2 3" xfId="3026"/>
    <cellStyle name="Normal 4 4 7 2 3 2" xfId="5474"/>
    <cellStyle name="Normal 4 4 7 2 3 2 2" xfId="10665"/>
    <cellStyle name="Normal 4 4 7 2 3 2 2 2" xfId="22867"/>
    <cellStyle name="Normal 4 4 7 2 3 2 2 2 2" xfId="47164"/>
    <cellStyle name="Normal 4 4 7 2 3 2 2 3" xfId="34962"/>
    <cellStyle name="Normal 4 4 7 2 3 2 3" xfId="17676"/>
    <cellStyle name="Normal 4 4 7 2 3 2 3 2" xfId="41973"/>
    <cellStyle name="Normal 4 4 7 2 3 2 4" xfId="29771"/>
    <cellStyle name="Normal 4 4 7 2 3 3" xfId="7064"/>
    <cellStyle name="Normal 4 4 7 2 3 3 2" xfId="10666"/>
    <cellStyle name="Normal 4 4 7 2 3 3 2 2" xfId="22868"/>
    <cellStyle name="Normal 4 4 7 2 3 3 2 2 2" xfId="47165"/>
    <cellStyle name="Normal 4 4 7 2 3 3 2 3" xfId="34963"/>
    <cellStyle name="Normal 4 4 7 2 3 3 3" xfId="19266"/>
    <cellStyle name="Normal 4 4 7 2 3 3 3 2" xfId="43563"/>
    <cellStyle name="Normal 4 4 7 2 3 3 4" xfId="31361"/>
    <cellStyle name="Normal 4 4 7 2 3 4" xfId="10664"/>
    <cellStyle name="Normal 4 4 7 2 3 4 2" xfId="22866"/>
    <cellStyle name="Normal 4 4 7 2 3 4 2 2" xfId="47163"/>
    <cellStyle name="Normal 4 4 7 2 3 4 3" xfId="34961"/>
    <cellStyle name="Normal 4 4 7 2 3 5" xfId="15448"/>
    <cellStyle name="Normal 4 4 7 2 3 5 2" xfId="39745"/>
    <cellStyle name="Normal 4 4 7 2 3 6" xfId="27436"/>
    <cellStyle name="Normal 4 4 7 2 4" xfId="10656"/>
    <cellStyle name="Normal 4 4 7 2 4 2" xfId="22858"/>
    <cellStyle name="Normal 4 4 7 2 4 2 2" xfId="47155"/>
    <cellStyle name="Normal 4 4 7 2 4 3" xfId="34953"/>
    <cellStyle name="Normal 4 4 7 2 5" xfId="14276"/>
    <cellStyle name="Normal 4 4 7 2 5 2" xfId="26264"/>
    <cellStyle name="Normal 4 4 7 2 5 2 2" xfId="50561"/>
    <cellStyle name="Normal 4 4 7 2 5 3" xfId="38573"/>
    <cellStyle name="Normal 4 4 7 2 6" xfId="51452"/>
    <cellStyle name="Normal 4 4 7 2 7" xfId="52380"/>
    <cellStyle name="Normal 4 4 7 3" xfId="2258"/>
    <cellStyle name="Normal 4 4 7 3 10" xfId="52778"/>
    <cellStyle name="Normal 4 4 7 3 2" xfId="3424"/>
    <cellStyle name="Normal 4 4 7 3 2 2" xfId="5765"/>
    <cellStyle name="Normal 4 4 7 3 2 2 2" xfId="10669"/>
    <cellStyle name="Normal 4 4 7 3 2 2 2 2" xfId="22871"/>
    <cellStyle name="Normal 4 4 7 3 2 2 2 2 2" xfId="47168"/>
    <cellStyle name="Normal 4 4 7 3 2 2 2 3" xfId="34966"/>
    <cellStyle name="Normal 4 4 7 3 2 2 3" xfId="17967"/>
    <cellStyle name="Normal 4 4 7 3 2 2 3 2" xfId="42264"/>
    <cellStyle name="Normal 4 4 7 3 2 2 4" xfId="30062"/>
    <cellStyle name="Normal 4 4 7 3 2 3" xfId="7462"/>
    <cellStyle name="Normal 4 4 7 3 2 3 2" xfId="10670"/>
    <cellStyle name="Normal 4 4 7 3 2 3 2 2" xfId="22872"/>
    <cellStyle name="Normal 4 4 7 3 2 3 2 2 2" xfId="47169"/>
    <cellStyle name="Normal 4 4 7 3 2 3 2 3" xfId="34967"/>
    <cellStyle name="Normal 4 4 7 3 2 3 3" xfId="19664"/>
    <cellStyle name="Normal 4 4 7 3 2 3 3 2" xfId="43961"/>
    <cellStyle name="Normal 4 4 7 3 2 3 4" xfId="31759"/>
    <cellStyle name="Normal 4 4 7 3 2 4" xfId="10668"/>
    <cellStyle name="Normal 4 4 7 3 2 4 2" xfId="22870"/>
    <cellStyle name="Normal 4 4 7 3 2 4 2 2" xfId="47167"/>
    <cellStyle name="Normal 4 4 7 3 2 4 3" xfId="34965"/>
    <cellStyle name="Normal 4 4 7 3 2 5" xfId="15739"/>
    <cellStyle name="Normal 4 4 7 3 2 5 2" xfId="40036"/>
    <cellStyle name="Normal 4 4 7 3 2 6" xfId="27727"/>
    <cellStyle name="Normal 4 4 7 3 3" xfId="3956"/>
    <cellStyle name="Normal 4 4 7 3 3 2" xfId="10671"/>
    <cellStyle name="Normal 4 4 7 3 3 2 2" xfId="22873"/>
    <cellStyle name="Normal 4 4 7 3 3 2 2 2" xfId="47170"/>
    <cellStyle name="Normal 4 4 7 3 3 2 3" xfId="34968"/>
    <cellStyle name="Normal 4 4 7 3 3 3" xfId="16267"/>
    <cellStyle name="Normal 4 4 7 3 3 3 2" xfId="40564"/>
    <cellStyle name="Normal 4 4 7 3 3 4" xfId="28255"/>
    <cellStyle name="Normal 4 4 7 3 4" xfId="4596"/>
    <cellStyle name="Normal 4 4 7 3 4 2" xfId="10672"/>
    <cellStyle name="Normal 4 4 7 3 4 2 2" xfId="22874"/>
    <cellStyle name="Normal 4 4 7 3 4 2 2 2" xfId="47171"/>
    <cellStyle name="Normal 4 4 7 3 4 2 3" xfId="34969"/>
    <cellStyle name="Normal 4 4 7 3 4 3" xfId="16798"/>
    <cellStyle name="Normal 4 4 7 3 4 3 2" xfId="41095"/>
    <cellStyle name="Normal 4 4 7 3 4 4" xfId="28893"/>
    <cellStyle name="Normal 4 4 7 3 5" xfId="6293"/>
    <cellStyle name="Normal 4 4 7 3 5 2" xfId="10673"/>
    <cellStyle name="Normal 4 4 7 3 5 2 2" xfId="22875"/>
    <cellStyle name="Normal 4 4 7 3 5 2 2 2" xfId="47172"/>
    <cellStyle name="Normal 4 4 7 3 5 2 3" xfId="34970"/>
    <cellStyle name="Normal 4 4 7 3 5 3" xfId="18495"/>
    <cellStyle name="Normal 4 4 7 3 5 3 2" xfId="42792"/>
    <cellStyle name="Normal 4 4 7 3 5 4" xfId="30590"/>
    <cellStyle name="Normal 4 4 7 3 6" xfId="10667"/>
    <cellStyle name="Normal 4 4 7 3 6 2" xfId="22869"/>
    <cellStyle name="Normal 4 4 7 3 6 2 2" xfId="47166"/>
    <cellStyle name="Normal 4 4 7 3 6 3" xfId="34964"/>
    <cellStyle name="Normal 4 4 7 3 7" xfId="14570"/>
    <cellStyle name="Normal 4 4 7 3 7 2" xfId="38867"/>
    <cellStyle name="Normal 4 4 7 3 8" xfId="26558"/>
    <cellStyle name="Normal 4 4 7 3 9" xfId="50966"/>
    <cellStyle name="Normal 4 4 7 4" xfId="2786"/>
    <cellStyle name="Normal 4 4 7 4 2" xfId="5234"/>
    <cellStyle name="Normal 4 4 7 4 2 2" xfId="10675"/>
    <cellStyle name="Normal 4 4 7 4 2 2 2" xfId="22877"/>
    <cellStyle name="Normal 4 4 7 4 2 2 2 2" xfId="47174"/>
    <cellStyle name="Normal 4 4 7 4 2 2 3" xfId="34972"/>
    <cellStyle name="Normal 4 4 7 4 2 3" xfId="17436"/>
    <cellStyle name="Normal 4 4 7 4 2 3 2" xfId="41733"/>
    <cellStyle name="Normal 4 4 7 4 2 4" xfId="29531"/>
    <cellStyle name="Normal 4 4 7 4 3" xfId="6824"/>
    <cellStyle name="Normal 4 4 7 4 3 2" xfId="10676"/>
    <cellStyle name="Normal 4 4 7 4 3 2 2" xfId="22878"/>
    <cellStyle name="Normal 4 4 7 4 3 2 2 2" xfId="47175"/>
    <cellStyle name="Normal 4 4 7 4 3 2 3" xfId="34973"/>
    <cellStyle name="Normal 4 4 7 4 3 3" xfId="19026"/>
    <cellStyle name="Normal 4 4 7 4 3 3 2" xfId="43323"/>
    <cellStyle name="Normal 4 4 7 4 3 4" xfId="31121"/>
    <cellStyle name="Normal 4 4 7 4 4" xfId="10674"/>
    <cellStyle name="Normal 4 4 7 4 4 2" xfId="22876"/>
    <cellStyle name="Normal 4 4 7 4 4 2 2" xfId="47173"/>
    <cellStyle name="Normal 4 4 7 4 4 3" xfId="34971"/>
    <cellStyle name="Normal 4 4 7 4 5" xfId="15208"/>
    <cellStyle name="Normal 4 4 7 4 5 2" xfId="39505"/>
    <cellStyle name="Normal 4 4 7 4 6" xfId="27196"/>
    <cellStyle name="Normal 4 4 7 5" xfId="10655"/>
    <cellStyle name="Normal 4 4 7 5 2" xfId="22857"/>
    <cellStyle name="Normal 4 4 7 5 2 2" xfId="47154"/>
    <cellStyle name="Normal 4 4 7 5 3" xfId="34952"/>
    <cellStyle name="Normal 4 4 7 6" xfId="14036"/>
    <cellStyle name="Normal 4 4 7 6 2" xfId="26024"/>
    <cellStyle name="Normal 4 4 7 6 2 2" xfId="50321"/>
    <cellStyle name="Normal 4 4 7 6 3" xfId="38333"/>
    <cellStyle name="Normal 4 4 7 7" xfId="51825"/>
    <cellStyle name="Normal 4 4 7 8" xfId="52140"/>
    <cellStyle name="Normal 4 4 8" xfId="658"/>
    <cellStyle name="Normal 4 4 8 2" xfId="2159"/>
    <cellStyle name="Normal 4 4 8 2 10" xfId="52679"/>
    <cellStyle name="Normal 4 4 8 2 2" xfId="3325"/>
    <cellStyle name="Normal 4 4 8 2 2 2" xfId="5666"/>
    <cellStyle name="Normal 4 4 8 2 2 2 2" xfId="10680"/>
    <cellStyle name="Normal 4 4 8 2 2 2 2 2" xfId="22882"/>
    <cellStyle name="Normal 4 4 8 2 2 2 2 2 2" xfId="47179"/>
    <cellStyle name="Normal 4 4 8 2 2 2 2 3" xfId="34977"/>
    <cellStyle name="Normal 4 4 8 2 2 2 3" xfId="17868"/>
    <cellStyle name="Normal 4 4 8 2 2 2 3 2" xfId="42165"/>
    <cellStyle name="Normal 4 4 8 2 2 2 4" xfId="29963"/>
    <cellStyle name="Normal 4 4 8 2 2 3" xfId="7363"/>
    <cellStyle name="Normal 4 4 8 2 2 3 2" xfId="10681"/>
    <cellStyle name="Normal 4 4 8 2 2 3 2 2" xfId="22883"/>
    <cellStyle name="Normal 4 4 8 2 2 3 2 2 2" xfId="47180"/>
    <cellStyle name="Normal 4 4 8 2 2 3 2 3" xfId="34978"/>
    <cellStyle name="Normal 4 4 8 2 2 3 3" xfId="19565"/>
    <cellStyle name="Normal 4 4 8 2 2 3 3 2" xfId="43862"/>
    <cellStyle name="Normal 4 4 8 2 2 3 4" xfId="31660"/>
    <cellStyle name="Normal 4 4 8 2 2 4" xfId="10679"/>
    <cellStyle name="Normal 4 4 8 2 2 4 2" xfId="22881"/>
    <cellStyle name="Normal 4 4 8 2 2 4 2 2" xfId="47178"/>
    <cellStyle name="Normal 4 4 8 2 2 4 3" xfId="34976"/>
    <cellStyle name="Normal 4 4 8 2 2 5" xfId="15640"/>
    <cellStyle name="Normal 4 4 8 2 2 5 2" xfId="39937"/>
    <cellStyle name="Normal 4 4 8 2 2 6" xfId="27628"/>
    <cellStyle name="Normal 4 4 8 2 3" xfId="3857"/>
    <cellStyle name="Normal 4 4 8 2 3 2" xfId="10682"/>
    <cellStyle name="Normal 4 4 8 2 3 2 2" xfId="22884"/>
    <cellStyle name="Normal 4 4 8 2 3 2 2 2" xfId="47181"/>
    <cellStyle name="Normal 4 4 8 2 3 2 3" xfId="34979"/>
    <cellStyle name="Normal 4 4 8 2 3 3" xfId="16168"/>
    <cellStyle name="Normal 4 4 8 2 3 3 2" xfId="40465"/>
    <cellStyle name="Normal 4 4 8 2 3 4" xfId="28156"/>
    <cellStyle name="Normal 4 4 8 2 4" xfId="4497"/>
    <cellStyle name="Normal 4 4 8 2 4 2" xfId="10683"/>
    <cellStyle name="Normal 4 4 8 2 4 2 2" xfId="22885"/>
    <cellStyle name="Normal 4 4 8 2 4 2 2 2" xfId="47182"/>
    <cellStyle name="Normal 4 4 8 2 4 2 3" xfId="34980"/>
    <cellStyle name="Normal 4 4 8 2 4 3" xfId="16699"/>
    <cellStyle name="Normal 4 4 8 2 4 3 2" xfId="40996"/>
    <cellStyle name="Normal 4 4 8 2 4 4" xfId="28794"/>
    <cellStyle name="Normal 4 4 8 2 5" xfId="6194"/>
    <cellStyle name="Normal 4 4 8 2 5 2" xfId="10684"/>
    <cellStyle name="Normal 4 4 8 2 5 2 2" xfId="22886"/>
    <cellStyle name="Normal 4 4 8 2 5 2 2 2" xfId="47183"/>
    <cellStyle name="Normal 4 4 8 2 5 2 3" xfId="34981"/>
    <cellStyle name="Normal 4 4 8 2 5 3" xfId="18396"/>
    <cellStyle name="Normal 4 4 8 2 5 3 2" xfId="42693"/>
    <cellStyle name="Normal 4 4 8 2 5 4" xfId="30491"/>
    <cellStyle name="Normal 4 4 8 2 6" xfId="10678"/>
    <cellStyle name="Normal 4 4 8 2 6 2" xfId="22880"/>
    <cellStyle name="Normal 4 4 8 2 6 2 2" xfId="47177"/>
    <cellStyle name="Normal 4 4 8 2 6 3" xfId="34975"/>
    <cellStyle name="Normal 4 4 8 2 7" xfId="14471"/>
    <cellStyle name="Normal 4 4 8 2 7 2" xfId="38768"/>
    <cellStyle name="Normal 4 4 8 2 8" xfId="26459"/>
    <cellStyle name="Normal 4 4 8 2 9" xfId="50867"/>
    <cellStyle name="Normal 4 4 8 3" xfId="2687"/>
    <cellStyle name="Normal 4 4 8 3 2" xfId="5135"/>
    <cellStyle name="Normal 4 4 8 3 2 2" xfId="10686"/>
    <cellStyle name="Normal 4 4 8 3 2 2 2" xfId="22888"/>
    <cellStyle name="Normal 4 4 8 3 2 2 2 2" xfId="47185"/>
    <cellStyle name="Normal 4 4 8 3 2 2 3" xfId="34983"/>
    <cellStyle name="Normal 4 4 8 3 2 3" xfId="17337"/>
    <cellStyle name="Normal 4 4 8 3 2 3 2" xfId="41634"/>
    <cellStyle name="Normal 4 4 8 3 2 4" xfId="29432"/>
    <cellStyle name="Normal 4 4 8 3 3" xfId="6725"/>
    <cellStyle name="Normal 4 4 8 3 3 2" xfId="10687"/>
    <cellStyle name="Normal 4 4 8 3 3 2 2" xfId="22889"/>
    <cellStyle name="Normal 4 4 8 3 3 2 2 2" xfId="47186"/>
    <cellStyle name="Normal 4 4 8 3 3 2 3" xfId="34984"/>
    <cellStyle name="Normal 4 4 8 3 3 3" xfId="18927"/>
    <cellStyle name="Normal 4 4 8 3 3 3 2" xfId="43224"/>
    <cellStyle name="Normal 4 4 8 3 3 4" xfId="31022"/>
    <cellStyle name="Normal 4 4 8 3 4" xfId="10685"/>
    <cellStyle name="Normal 4 4 8 3 4 2" xfId="22887"/>
    <cellStyle name="Normal 4 4 8 3 4 2 2" xfId="47184"/>
    <cellStyle name="Normal 4 4 8 3 4 3" xfId="34982"/>
    <cellStyle name="Normal 4 4 8 3 5" xfId="15109"/>
    <cellStyle name="Normal 4 4 8 3 5 2" xfId="39406"/>
    <cellStyle name="Normal 4 4 8 3 6" xfId="27097"/>
    <cellStyle name="Normal 4 4 8 4" xfId="10677"/>
    <cellStyle name="Normal 4 4 8 4 2" xfId="22879"/>
    <cellStyle name="Normal 4 4 8 4 2 2" xfId="47176"/>
    <cellStyle name="Normal 4 4 8 4 3" xfId="34974"/>
    <cellStyle name="Normal 4 4 8 5" xfId="13937"/>
    <cellStyle name="Normal 4 4 8 5 2" xfId="25925"/>
    <cellStyle name="Normal 4 4 8 5 2 2" xfId="50222"/>
    <cellStyle name="Normal 4 4 8 5 3" xfId="38234"/>
    <cellStyle name="Normal 4 4 8 6" xfId="51432"/>
    <cellStyle name="Normal 4 4 8 7" xfId="52041"/>
    <cellStyle name="Normal 4 4 9" xfId="1401"/>
    <cellStyle name="Normal 4 4 9 2" xfId="1753"/>
    <cellStyle name="Normal 4 5" xfId="283"/>
    <cellStyle name="Normal 4 5 2" xfId="284"/>
    <cellStyle name="Normal 4 5 2 2" xfId="1801"/>
    <cellStyle name="Normal 4 5 3" xfId="401"/>
    <cellStyle name="Normal 4 5 3 2" xfId="1891"/>
    <cellStyle name="Normal 4 5 4" xfId="1402"/>
    <cellStyle name="Normal 4 5 4 2" xfId="1755"/>
    <cellStyle name="Normal 4 6" xfId="285"/>
    <cellStyle name="Normal 4 6 2" xfId="286"/>
    <cellStyle name="Normal 4 6 2 2" xfId="1931"/>
    <cellStyle name="Normal 4 6 3" xfId="369"/>
    <cellStyle name="Normal 4 6 4" xfId="1403"/>
    <cellStyle name="Normal 4 6 5" xfId="1864"/>
    <cellStyle name="Normal 4 7" xfId="287"/>
    <cellStyle name="Normal 4 7 2" xfId="288"/>
    <cellStyle name="Normal 4 7 2 2" xfId="1819"/>
    <cellStyle name="Normal 4 7 3" xfId="407"/>
    <cellStyle name="Normal 4 7 4" xfId="1806"/>
    <cellStyle name="Normal 4 8" xfId="289"/>
    <cellStyle name="Normal 4 8 2" xfId="558"/>
    <cellStyle name="Normal 4 8 3" xfId="553"/>
    <cellStyle name="Normal 4 8 4" xfId="1833"/>
    <cellStyle name="Normal 4 9" xfId="290"/>
    <cellStyle name="Normal 4 9 2" xfId="1849"/>
    <cellStyle name="Normal 5" xfId="51"/>
    <cellStyle name="Normal 5 10" xfId="578"/>
    <cellStyle name="Normal 5 10 10" xfId="51720"/>
    <cellStyle name="Normal 5 10 11" xfId="51961"/>
    <cellStyle name="Normal 5 10 2" xfId="626"/>
    <cellStyle name="Normal 5 10 2 10" xfId="52009"/>
    <cellStyle name="Normal 5 10 2 2" xfId="821"/>
    <cellStyle name="Normal 5 10 2 2 2" xfId="1066"/>
    <cellStyle name="Normal 5 10 2 2 2 2" xfId="2559"/>
    <cellStyle name="Normal 5 10 2 2 2 2 10" xfId="53079"/>
    <cellStyle name="Normal 5 10 2 2 2 2 2" xfId="3725"/>
    <cellStyle name="Normal 5 10 2 2 2 2 2 2" xfId="6066"/>
    <cellStyle name="Normal 5 10 2 2 2 2 2 2 2" xfId="10694"/>
    <cellStyle name="Normal 5 10 2 2 2 2 2 2 2 2" xfId="22896"/>
    <cellStyle name="Normal 5 10 2 2 2 2 2 2 2 2 2" xfId="47193"/>
    <cellStyle name="Normal 5 10 2 2 2 2 2 2 2 3" xfId="34991"/>
    <cellStyle name="Normal 5 10 2 2 2 2 2 2 3" xfId="18268"/>
    <cellStyle name="Normal 5 10 2 2 2 2 2 2 3 2" xfId="42565"/>
    <cellStyle name="Normal 5 10 2 2 2 2 2 2 4" xfId="30363"/>
    <cellStyle name="Normal 5 10 2 2 2 2 2 3" xfId="7763"/>
    <cellStyle name="Normal 5 10 2 2 2 2 2 3 2" xfId="10695"/>
    <cellStyle name="Normal 5 10 2 2 2 2 2 3 2 2" xfId="22897"/>
    <cellStyle name="Normal 5 10 2 2 2 2 2 3 2 2 2" xfId="47194"/>
    <cellStyle name="Normal 5 10 2 2 2 2 2 3 2 3" xfId="34992"/>
    <cellStyle name="Normal 5 10 2 2 2 2 2 3 3" xfId="19965"/>
    <cellStyle name="Normal 5 10 2 2 2 2 2 3 3 2" xfId="44262"/>
    <cellStyle name="Normal 5 10 2 2 2 2 2 3 4" xfId="32060"/>
    <cellStyle name="Normal 5 10 2 2 2 2 2 4" xfId="10693"/>
    <cellStyle name="Normal 5 10 2 2 2 2 2 4 2" xfId="22895"/>
    <cellStyle name="Normal 5 10 2 2 2 2 2 4 2 2" xfId="47192"/>
    <cellStyle name="Normal 5 10 2 2 2 2 2 4 3" xfId="34990"/>
    <cellStyle name="Normal 5 10 2 2 2 2 2 5" xfId="16040"/>
    <cellStyle name="Normal 5 10 2 2 2 2 2 5 2" xfId="40337"/>
    <cellStyle name="Normal 5 10 2 2 2 2 2 6" xfId="28028"/>
    <cellStyle name="Normal 5 10 2 2 2 2 3" xfId="4257"/>
    <cellStyle name="Normal 5 10 2 2 2 2 3 2" xfId="10696"/>
    <cellStyle name="Normal 5 10 2 2 2 2 3 2 2" xfId="22898"/>
    <cellStyle name="Normal 5 10 2 2 2 2 3 2 2 2" xfId="47195"/>
    <cellStyle name="Normal 5 10 2 2 2 2 3 2 3" xfId="34993"/>
    <cellStyle name="Normal 5 10 2 2 2 2 3 3" xfId="16568"/>
    <cellStyle name="Normal 5 10 2 2 2 2 3 3 2" xfId="40865"/>
    <cellStyle name="Normal 5 10 2 2 2 2 3 4" xfId="28556"/>
    <cellStyle name="Normal 5 10 2 2 2 2 4" xfId="4897"/>
    <cellStyle name="Normal 5 10 2 2 2 2 4 2" xfId="10697"/>
    <cellStyle name="Normal 5 10 2 2 2 2 4 2 2" xfId="22899"/>
    <cellStyle name="Normal 5 10 2 2 2 2 4 2 2 2" xfId="47196"/>
    <cellStyle name="Normal 5 10 2 2 2 2 4 2 3" xfId="34994"/>
    <cellStyle name="Normal 5 10 2 2 2 2 4 3" xfId="17099"/>
    <cellStyle name="Normal 5 10 2 2 2 2 4 3 2" xfId="41396"/>
    <cellStyle name="Normal 5 10 2 2 2 2 4 4" xfId="29194"/>
    <cellStyle name="Normal 5 10 2 2 2 2 5" xfId="6594"/>
    <cellStyle name="Normal 5 10 2 2 2 2 5 2" xfId="10698"/>
    <cellStyle name="Normal 5 10 2 2 2 2 5 2 2" xfId="22900"/>
    <cellStyle name="Normal 5 10 2 2 2 2 5 2 2 2" xfId="47197"/>
    <cellStyle name="Normal 5 10 2 2 2 2 5 2 3" xfId="34995"/>
    <cellStyle name="Normal 5 10 2 2 2 2 5 3" xfId="18796"/>
    <cellStyle name="Normal 5 10 2 2 2 2 5 3 2" xfId="43093"/>
    <cellStyle name="Normal 5 10 2 2 2 2 5 4" xfId="30891"/>
    <cellStyle name="Normal 5 10 2 2 2 2 6" xfId="10692"/>
    <cellStyle name="Normal 5 10 2 2 2 2 6 2" xfId="22894"/>
    <cellStyle name="Normal 5 10 2 2 2 2 6 2 2" xfId="47191"/>
    <cellStyle name="Normal 5 10 2 2 2 2 6 3" xfId="34989"/>
    <cellStyle name="Normal 5 10 2 2 2 2 7" xfId="14871"/>
    <cellStyle name="Normal 5 10 2 2 2 2 7 2" xfId="39168"/>
    <cellStyle name="Normal 5 10 2 2 2 2 8" xfId="26859"/>
    <cellStyle name="Normal 5 10 2 2 2 2 9" xfId="51267"/>
    <cellStyle name="Normal 5 10 2 2 2 3" xfId="3087"/>
    <cellStyle name="Normal 5 10 2 2 2 3 2" xfId="5535"/>
    <cellStyle name="Normal 5 10 2 2 2 3 2 2" xfId="10700"/>
    <cellStyle name="Normal 5 10 2 2 2 3 2 2 2" xfId="22902"/>
    <cellStyle name="Normal 5 10 2 2 2 3 2 2 2 2" xfId="47199"/>
    <cellStyle name="Normal 5 10 2 2 2 3 2 2 3" xfId="34997"/>
    <cellStyle name="Normal 5 10 2 2 2 3 2 3" xfId="17737"/>
    <cellStyle name="Normal 5 10 2 2 2 3 2 3 2" xfId="42034"/>
    <cellStyle name="Normal 5 10 2 2 2 3 2 4" xfId="29832"/>
    <cellStyle name="Normal 5 10 2 2 2 3 3" xfId="7125"/>
    <cellStyle name="Normal 5 10 2 2 2 3 3 2" xfId="10701"/>
    <cellStyle name="Normal 5 10 2 2 2 3 3 2 2" xfId="22903"/>
    <cellStyle name="Normal 5 10 2 2 2 3 3 2 2 2" xfId="47200"/>
    <cellStyle name="Normal 5 10 2 2 2 3 3 2 3" xfId="34998"/>
    <cellStyle name="Normal 5 10 2 2 2 3 3 3" xfId="19327"/>
    <cellStyle name="Normal 5 10 2 2 2 3 3 3 2" xfId="43624"/>
    <cellStyle name="Normal 5 10 2 2 2 3 3 4" xfId="31422"/>
    <cellStyle name="Normal 5 10 2 2 2 3 4" xfId="10699"/>
    <cellStyle name="Normal 5 10 2 2 2 3 4 2" xfId="22901"/>
    <cellStyle name="Normal 5 10 2 2 2 3 4 2 2" xfId="47198"/>
    <cellStyle name="Normal 5 10 2 2 2 3 4 3" xfId="34996"/>
    <cellStyle name="Normal 5 10 2 2 2 3 5" xfId="15509"/>
    <cellStyle name="Normal 5 10 2 2 2 3 5 2" xfId="39806"/>
    <cellStyle name="Normal 5 10 2 2 2 3 6" xfId="27497"/>
    <cellStyle name="Normal 5 10 2 2 2 4" xfId="10691"/>
    <cellStyle name="Normal 5 10 2 2 2 4 2" xfId="22893"/>
    <cellStyle name="Normal 5 10 2 2 2 4 2 2" xfId="47190"/>
    <cellStyle name="Normal 5 10 2 2 2 4 3" xfId="34988"/>
    <cellStyle name="Normal 5 10 2 2 2 5" xfId="14337"/>
    <cellStyle name="Normal 5 10 2 2 2 5 2" xfId="26325"/>
    <cellStyle name="Normal 5 10 2 2 2 5 2 2" xfId="50622"/>
    <cellStyle name="Normal 5 10 2 2 2 5 3" xfId="38634"/>
    <cellStyle name="Normal 5 10 2 2 2 6" xfId="51671"/>
    <cellStyle name="Normal 5 10 2 2 2 7" xfId="52441"/>
    <cellStyle name="Normal 5 10 2 2 3" xfId="2319"/>
    <cellStyle name="Normal 5 10 2 2 3 10" xfId="52839"/>
    <cellStyle name="Normal 5 10 2 2 3 2" xfId="3485"/>
    <cellStyle name="Normal 5 10 2 2 3 2 2" xfId="5826"/>
    <cellStyle name="Normal 5 10 2 2 3 2 2 2" xfId="10704"/>
    <cellStyle name="Normal 5 10 2 2 3 2 2 2 2" xfId="22906"/>
    <cellStyle name="Normal 5 10 2 2 3 2 2 2 2 2" xfId="47203"/>
    <cellStyle name="Normal 5 10 2 2 3 2 2 2 3" xfId="35001"/>
    <cellStyle name="Normal 5 10 2 2 3 2 2 3" xfId="18028"/>
    <cellStyle name="Normal 5 10 2 2 3 2 2 3 2" xfId="42325"/>
    <cellStyle name="Normal 5 10 2 2 3 2 2 4" xfId="30123"/>
    <cellStyle name="Normal 5 10 2 2 3 2 3" xfId="7523"/>
    <cellStyle name="Normal 5 10 2 2 3 2 3 2" xfId="10705"/>
    <cellStyle name="Normal 5 10 2 2 3 2 3 2 2" xfId="22907"/>
    <cellStyle name="Normal 5 10 2 2 3 2 3 2 2 2" xfId="47204"/>
    <cellStyle name="Normal 5 10 2 2 3 2 3 2 3" xfId="35002"/>
    <cellStyle name="Normal 5 10 2 2 3 2 3 3" xfId="19725"/>
    <cellStyle name="Normal 5 10 2 2 3 2 3 3 2" xfId="44022"/>
    <cellStyle name="Normal 5 10 2 2 3 2 3 4" xfId="31820"/>
    <cellStyle name="Normal 5 10 2 2 3 2 4" xfId="10703"/>
    <cellStyle name="Normal 5 10 2 2 3 2 4 2" xfId="22905"/>
    <cellStyle name="Normal 5 10 2 2 3 2 4 2 2" xfId="47202"/>
    <cellStyle name="Normal 5 10 2 2 3 2 4 3" xfId="35000"/>
    <cellStyle name="Normal 5 10 2 2 3 2 5" xfId="15800"/>
    <cellStyle name="Normal 5 10 2 2 3 2 5 2" xfId="40097"/>
    <cellStyle name="Normal 5 10 2 2 3 2 6" xfId="27788"/>
    <cellStyle name="Normal 5 10 2 2 3 3" xfId="4017"/>
    <cellStyle name="Normal 5 10 2 2 3 3 2" xfId="10706"/>
    <cellStyle name="Normal 5 10 2 2 3 3 2 2" xfId="22908"/>
    <cellStyle name="Normal 5 10 2 2 3 3 2 2 2" xfId="47205"/>
    <cellStyle name="Normal 5 10 2 2 3 3 2 3" xfId="35003"/>
    <cellStyle name="Normal 5 10 2 2 3 3 3" xfId="16328"/>
    <cellStyle name="Normal 5 10 2 2 3 3 3 2" xfId="40625"/>
    <cellStyle name="Normal 5 10 2 2 3 3 4" xfId="28316"/>
    <cellStyle name="Normal 5 10 2 2 3 4" xfId="4657"/>
    <cellStyle name="Normal 5 10 2 2 3 4 2" xfId="10707"/>
    <cellStyle name="Normal 5 10 2 2 3 4 2 2" xfId="22909"/>
    <cellStyle name="Normal 5 10 2 2 3 4 2 2 2" xfId="47206"/>
    <cellStyle name="Normal 5 10 2 2 3 4 2 3" xfId="35004"/>
    <cellStyle name="Normal 5 10 2 2 3 4 3" xfId="16859"/>
    <cellStyle name="Normal 5 10 2 2 3 4 3 2" xfId="41156"/>
    <cellStyle name="Normal 5 10 2 2 3 4 4" xfId="28954"/>
    <cellStyle name="Normal 5 10 2 2 3 5" xfId="6354"/>
    <cellStyle name="Normal 5 10 2 2 3 5 2" xfId="10708"/>
    <cellStyle name="Normal 5 10 2 2 3 5 2 2" xfId="22910"/>
    <cellStyle name="Normal 5 10 2 2 3 5 2 2 2" xfId="47207"/>
    <cellStyle name="Normal 5 10 2 2 3 5 2 3" xfId="35005"/>
    <cellStyle name="Normal 5 10 2 2 3 5 3" xfId="18556"/>
    <cellStyle name="Normal 5 10 2 2 3 5 3 2" xfId="42853"/>
    <cellStyle name="Normal 5 10 2 2 3 5 4" xfId="30651"/>
    <cellStyle name="Normal 5 10 2 2 3 6" xfId="10702"/>
    <cellStyle name="Normal 5 10 2 2 3 6 2" xfId="22904"/>
    <cellStyle name="Normal 5 10 2 2 3 6 2 2" xfId="47201"/>
    <cellStyle name="Normal 5 10 2 2 3 6 3" xfId="34999"/>
    <cellStyle name="Normal 5 10 2 2 3 7" xfId="14631"/>
    <cellStyle name="Normal 5 10 2 2 3 7 2" xfId="38928"/>
    <cellStyle name="Normal 5 10 2 2 3 8" xfId="26619"/>
    <cellStyle name="Normal 5 10 2 2 3 9" xfId="51027"/>
    <cellStyle name="Normal 5 10 2 2 4" xfId="2847"/>
    <cellStyle name="Normal 5 10 2 2 4 2" xfId="5295"/>
    <cellStyle name="Normal 5 10 2 2 4 2 2" xfId="10710"/>
    <cellStyle name="Normal 5 10 2 2 4 2 2 2" xfId="22912"/>
    <cellStyle name="Normal 5 10 2 2 4 2 2 2 2" xfId="47209"/>
    <cellStyle name="Normal 5 10 2 2 4 2 2 3" xfId="35007"/>
    <cellStyle name="Normal 5 10 2 2 4 2 3" xfId="17497"/>
    <cellStyle name="Normal 5 10 2 2 4 2 3 2" xfId="41794"/>
    <cellStyle name="Normal 5 10 2 2 4 2 4" xfId="29592"/>
    <cellStyle name="Normal 5 10 2 2 4 3" xfId="6885"/>
    <cellStyle name="Normal 5 10 2 2 4 3 2" xfId="10711"/>
    <cellStyle name="Normal 5 10 2 2 4 3 2 2" xfId="22913"/>
    <cellStyle name="Normal 5 10 2 2 4 3 2 2 2" xfId="47210"/>
    <cellStyle name="Normal 5 10 2 2 4 3 2 3" xfId="35008"/>
    <cellStyle name="Normal 5 10 2 2 4 3 3" xfId="19087"/>
    <cellStyle name="Normal 5 10 2 2 4 3 3 2" xfId="43384"/>
    <cellStyle name="Normal 5 10 2 2 4 3 4" xfId="31182"/>
    <cellStyle name="Normal 5 10 2 2 4 4" xfId="10709"/>
    <cellStyle name="Normal 5 10 2 2 4 4 2" xfId="22911"/>
    <cellStyle name="Normal 5 10 2 2 4 4 2 2" xfId="47208"/>
    <cellStyle name="Normal 5 10 2 2 4 4 3" xfId="35006"/>
    <cellStyle name="Normal 5 10 2 2 4 5" xfId="15269"/>
    <cellStyle name="Normal 5 10 2 2 4 5 2" xfId="39566"/>
    <cellStyle name="Normal 5 10 2 2 4 6" xfId="27257"/>
    <cellStyle name="Normal 5 10 2 2 5" xfId="10690"/>
    <cellStyle name="Normal 5 10 2 2 5 2" xfId="22892"/>
    <cellStyle name="Normal 5 10 2 2 5 2 2" xfId="47189"/>
    <cellStyle name="Normal 5 10 2 2 5 3" xfId="34987"/>
    <cellStyle name="Normal 5 10 2 2 6" xfId="14097"/>
    <cellStyle name="Normal 5 10 2 2 6 2" xfId="26085"/>
    <cellStyle name="Normal 5 10 2 2 6 2 2" xfId="50382"/>
    <cellStyle name="Normal 5 10 2 2 6 3" xfId="38394"/>
    <cellStyle name="Normal 5 10 2 2 7" xfId="51478"/>
    <cellStyle name="Normal 5 10 2 2 8" xfId="52201"/>
    <cellStyle name="Normal 5 10 2 3" xfId="723"/>
    <cellStyle name="Normal 5 10 2 3 2" xfId="970"/>
    <cellStyle name="Normal 5 10 2 3 2 2" xfId="2463"/>
    <cellStyle name="Normal 5 10 2 3 2 2 10" xfId="52983"/>
    <cellStyle name="Normal 5 10 2 3 2 2 2" xfId="3629"/>
    <cellStyle name="Normal 5 10 2 3 2 2 2 2" xfId="5970"/>
    <cellStyle name="Normal 5 10 2 3 2 2 2 2 2" xfId="10716"/>
    <cellStyle name="Normal 5 10 2 3 2 2 2 2 2 2" xfId="22918"/>
    <cellStyle name="Normal 5 10 2 3 2 2 2 2 2 2 2" xfId="47215"/>
    <cellStyle name="Normal 5 10 2 3 2 2 2 2 2 3" xfId="35013"/>
    <cellStyle name="Normal 5 10 2 3 2 2 2 2 3" xfId="18172"/>
    <cellStyle name="Normal 5 10 2 3 2 2 2 2 3 2" xfId="42469"/>
    <cellStyle name="Normal 5 10 2 3 2 2 2 2 4" xfId="30267"/>
    <cellStyle name="Normal 5 10 2 3 2 2 2 3" xfId="7667"/>
    <cellStyle name="Normal 5 10 2 3 2 2 2 3 2" xfId="10717"/>
    <cellStyle name="Normal 5 10 2 3 2 2 2 3 2 2" xfId="22919"/>
    <cellStyle name="Normal 5 10 2 3 2 2 2 3 2 2 2" xfId="47216"/>
    <cellStyle name="Normal 5 10 2 3 2 2 2 3 2 3" xfId="35014"/>
    <cellStyle name="Normal 5 10 2 3 2 2 2 3 3" xfId="19869"/>
    <cellStyle name="Normal 5 10 2 3 2 2 2 3 3 2" xfId="44166"/>
    <cellStyle name="Normal 5 10 2 3 2 2 2 3 4" xfId="31964"/>
    <cellStyle name="Normal 5 10 2 3 2 2 2 4" xfId="10715"/>
    <cellStyle name="Normal 5 10 2 3 2 2 2 4 2" xfId="22917"/>
    <cellStyle name="Normal 5 10 2 3 2 2 2 4 2 2" xfId="47214"/>
    <cellStyle name="Normal 5 10 2 3 2 2 2 4 3" xfId="35012"/>
    <cellStyle name="Normal 5 10 2 3 2 2 2 5" xfId="15944"/>
    <cellStyle name="Normal 5 10 2 3 2 2 2 5 2" xfId="40241"/>
    <cellStyle name="Normal 5 10 2 3 2 2 2 6" xfId="27932"/>
    <cellStyle name="Normal 5 10 2 3 2 2 3" xfId="4161"/>
    <cellStyle name="Normal 5 10 2 3 2 2 3 2" xfId="10718"/>
    <cellStyle name="Normal 5 10 2 3 2 2 3 2 2" xfId="22920"/>
    <cellStyle name="Normal 5 10 2 3 2 2 3 2 2 2" xfId="47217"/>
    <cellStyle name="Normal 5 10 2 3 2 2 3 2 3" xfId="35015"/>
    <cellStyle name="Normal 5 10 2 3 2 2 3 3" xfId="16472"/>
    <cellStyle name="Normal 5 10 2 3 2 2 3 3 2" xfId="40769"/>
    <cellStyle name="Normal 5 10 2 3 2 2 3 4" xfId="28460"/>
    <cellStyle name="Normal 5 10 2 3 2 2 4" xfId="4801"/>
    <cellStyle name="Normal 5 10 2 3 2 2 4 2" xfId="10719"/>
    <cellStyle name="Normal 5 10 2 3 2 2 4 2 2" xfId="22921"/>
    <cellStyle name="Normal 5 10 2 3 2 2 4 2 2 2" xfId="47218"/>
    <cellStyle name="Normal 5 10 2 3 2 2 4 2 3" xfId="35016"/>
    <cellStyle name="Normal 5 10 2 3 2 2 4 3" xfId="17003"/>
    <cellStyle name="Normal 5 10 2 3 2 2 4 3 2" xfId="41300"/>
    <cellStyle name="Normal 5 10 2 3 2 2 4 4" xfId="29098"/>
    <cellStyle name="Normal 5 10 2 3 2 2 5" xfId="6498"/>
    <cellStyle name="Normal 5 10 2 3 2 2 5 2" xfId="10720"/>
    <cellStyle name="Normal 5 10 2 3 2 2 5 2 2" xfId="22922"/>
    <cellStyle name="Normal 5 10 2 3 2 2 5 2 2 2" xfId="47219"/>
    <cellStyle name="Normal 5 10 2 3 2 2 5 2 3" xfId="35017"/>
    <cellStyle name="Normal 5 10 2 3 2 2 5 3" xfId="18700"/>
    <cellStyle name="Normal 5 10 2 3 2 2 5 3 2" xfId="42997"/>
    <cellStyle name="Normal 5 10 2 3 2 2 5 4" xfId="30795"/>
    <cellStyle name="Normal 5 10 2 3 2 2 6" xfId="10714"/>
    <cellStyle name="Normal 5 10 2 3 2 2 6 2" xfId="22916"/>
    <cellStyle name="Normal 5 10 2 3 2 2 6 2 2" xfId="47213"/>
    <cellStyle name="Normal 5 10 2 3 2 2 6 3" xfId="35011"/>
    <cellStyle name="Normal 5 10 2 3 2 2 7" xfId="14775"/>
    <cellStyle name="Normal 5 10 2 3 2 2 7 2" xfId="39072"/>
    <cellStyle name="Normal 5 10 2 3 2 2 8" xfId="26763"/>
    <cellStyle name="Normal 5 10 2 3 2 2 9" xfId="51171"/>
    <cellStyle name="Normal 5 10 2 3 2 3" xfId="2991"/>
    <cellStyle name="Normal 5 10 2 3 2 3 2" xfId="5439"/>
    <cellStyle name="Normal 5 10 2 3 2 3 2 2" xfId="10722"/>
    <cellStyle name="Normal 5 10 2 3 2 3 2 2 2" xfId="22924"/>
    <cellStyle name="Normal 5 10 2 3 2 3 2 2 2 2" xfId="47221"/>
    <cellStyle name="Normal 5 10 2 3 2 3 2 2 3" xfId="35019"/>
    <cellStyle name="Normal 5 10 2 3 2 3 2 3" xfId="17641"/>
    <cellStyle name="Normal 5 10 2 3 2 3 2 3 2" xfId="41938"/>
    <cellStyle name="Normal 5 10 2 3 2 3 2 4" xfId="29736"/>
    <cellStyle name="Normal 5 10 2 3 2 3 3" xfId="7029"/>
    <cellStyle name="Normal 5 10 2 3 2 3 3 2" xfId="10723"/>
    <cellStyle name="Normal 5 10 2 3 2 3 3 2 2" xfId="22925"/>
    <cellStyle name="Normal 5 10 2 3 2 3 3 2 2 2" xfId="47222"/>
    <cellStyle name="Normal 5 10 2 3 2 3 3 2 3" xfId="35020"/>
    <cellStyle name="Normal 5 10 2 3 2 3 3 3" xfId="19231"/>
    <cellStyle name="Normal 5 10 2 3 2 3 3 3 2" xfId="43528"/>
    <cellStyle name="Normal 5 10 2 3 2 3 3 4" xfId="31326"/>
    <cellStyle name="Normal 5 10 2 3 2 3 4" xfId="10721"/>
    <cellStyle name="Normal 5 10 2 3 2 3 4 2" xfId="22923"/>
    <cellStyle name="Normal 5 10 2 3 2 3 4 2 2" xfId="47220"/>
    <cellStyle name="Normal 5 10 2 3 2 3 4 3" xfId="35018"/>
    <cellStyle name="Normal 5 10 2 3 2 3 5" xfId="15413"/>
    <cellStyle name="Normal 5 10 2 3 2 3 5 2" xfId="39710"/>
    <cellStyle name="Normal 5 10 2 3 2 3 6" xfId="27401"/>
    <cellStyle name="Normal 5 10 2 3 2 4" xfId="10713"/>
    <cellStyle name="Normal 5 10 2 3 2 4 2" xfId="22915"/>
    <cellStyle name="Normal 5 10 2 3 2 4 2 2" xfId="47212"/>
    <cellStyle name="Normal 5 10 2 3 2 4 3" xfId="35010"/>
    <cellStyle name="Normal 5 10 2 3 2 5" xfId="14241"/>
    <cellStyle name="Normal 5 10 2 3 2 5 2" xfId="26229"/>
    <cellStyle name="Normal 5 10 2 3 2 5 2 2" xfId="50526"/>
    <cellStyle name="Normal 5 10 2 3 2 5 3" xfId="38538"/>
    <cellStyle name="Normal 5 10 2 3 2 6" xfId="51457"/>
    <cellStyle name="Normal 5 10 2 3 2 7" xfId="52345"/>
    <cellStyle name="Normal 5 10 2 3 3" xfId="2223"/>
    <cellStyle name="Normal 5 10 2 3 3 10" xfId="52743"/>
    <cellStyle name="Normal 5 10 2 3 3 2" xfId="3389"/>
    <cellStyle name="Normal 5 10 2 3 3 2 2" xfId="5730"/>
    <cellStyle name="Normal 5 10 2 3 3 2 2 2" xfId="10726"/>
    <cellStyle name="Normal 5 10 2 3 3 2 2 2 2" xfId="22928"/>
    <cellStyle name="Normal 5 10 2 3 3 2 2 2 2 2" xfId="47225"/>
    <cellStyle name="Normal 5 10 2 3 3 2 2 2 3" xfId="35023"/>
    <cellStyle name="Normal 5 10 2 3 3 2 2 3" xfId="17932"/>
    <cellStyle name="Normal 5 10 2 3 3 2 2 3 2" xfId="42229"/>
    <cellStyle name="Normal 5 10 2 3 3 2 2 4" xfId="30027"/>
    <cellStyle name="Normal 5 10 2 3 3 2 3" xfId="7427"/>
    <cellStyle name="Normal 5 10 2 3 3 2 3 2" xfId="10727"/>
    <cellStyle name="Normal 5 10 2 3 3 2 3 2 2" xfId="22929"/>
    <cellStyle name="Normal 5 10 2 3 3 2 3 2 2 2" xfId="47226"/>
    <cellStyle name="Normal 5 10 2 3 3 2 3 2 3" xfId="35024"/>
    <cellStyle name="Normal 5 10 2 3 3 2 3 3" xfId="19629"/>
    <cellStyle name="Normal 5 10 2 3 3 2 3 3 2" xfId="43926"/>
    <cellStyle name="Normal 5 10 2 3 3 2 3 4" xfId="31724"/>
    <cellStyle name="Normal 5 10 2 3 3 2 4" xfId="10725"/>
    <cellStyle name="Normal 5 10 2 3 3 2 4 2" xfId="22927"/>
    <cellStyle name="Normal 5 10 2 3 3 2 4 2 2" xfId="47224"/>
    <cellStyle name="Normal 5 10 2 3 3 2 4 3" xfId="35022"/>
    <cellStyle name="Normal 5 10 2 3 3 2 5" xfId="15704"/>
    <cellStyle name="Normal 5 10 2 3 3 2 5 2" xfId="40001"/>
    <cellStyle name="Normal 5 10 2 3 3 2 6" xfId="27692"/>
    <cellStyle name="Normal 5 10 2 3 3 3" xfId="3921"/>
    <cellStyle name="Normal 5 10 2 3 3 3 2" xfId="10728"/>
    <cellStyle name="Normal 5 10 2 3 3 3 2 2" xfId="22930"/>
    <cellStyle name="Normal 5 10 2 3 3 3 2 2 2" xfId="47227"/>
    <cellStyle name="Normal 5 10 2 3 3 3 2 3" xfId="35025"/>
    <cellStyle name="Normal 5 10 2 3 3 3 3" xfId="16232"/>
    <cellStyle name="Normal 5 10 2 3 3 3 3 2" xfId="40529"/>
    <cellStyle name="Normal 5 10 2 3 3 3 4" xfId="28220"/>
    <cellStyle name="Normal 5 10 2 3 3 4" xfId="4561"/>
    <cellStyle name="Normal 5 10 2 3 3 4 2" xfId="10729"/>
    <cellStyle name="Normal 5 10 2 3 3 4 2 2" xfId="22931"/>
    <cellStyle name="Normal 5 10 2 3 3 4 2 2 2" xfId="47228"/>
    <cellStyle name="Normal 5 10 2 3 3 4 2 3" xfId="35026"/>
    <cellStyle name="Normal 5 10 2 3 3 4 3" xfId="16763"/>
    <cellStyle name="Normal 5 10 2 3 3 4 3 2" xfId="41060"/>
    <cellStyle name="Normal 5 10 2 3 3 4 4" xfId="28858"/>
    <cellStyle name="Normal 5 10 2 3 3 5" xfId="6258"/>
    <cellStyle name="Normal 5 10 2 3 3 5 2" xfId="10730"/>
    <cellStyle name="Normal 5 10 2 3 3 5 2 2" xfId="22932"/>
    <cellStyle name="Normal 5 10 2 3 3 5 2 2 2" xfId="47229"/>
    <cellStyle name="Normal 5 10 2 3 3 5 2 3" xfId="35027"/>
    <cellStyle name="Normal 5 10 2 3 3 5 3" xfId="18460"/>
    <cellStyle name="Normal 5 10 2 3 3 5 3 2" xfId="42757"/>
    <cellStyle name="Normal 5 10 2 3 3 5 4" xfId="30555"/>
    <cellStyle name="Normal 5 10 2 3 3 6" xfId="10724"/>
    <cellStyle name="Normal 5 10 2 3 3 6 2" xfId="22926"/>
    <cellStyle name="Normal 5 10 2 3 3 6 2 2" xfId="47223"/>
    <cellStyle name="Normal 5 10 2 3 3 6 3" xfId="35021"/>
    <cellStyle name="Normal 5 10 2 3 3 7" xfId="14535"/>
    <cellStyle name="Normal 5 10 2 3 3 7 2" xfId="38832"/>
    <cellStyle name="Normal 5 10 2 3 3 8" xfId="26523"/>
    <cellStyle name="Normal 5 10 2 3 3 9" xfId="50931"/>
    <cellStyle name="Normal 5 10 2 3 4" xfId="2751"/>
    <cellStyle name="Normal 5 10 2 3 4 2" xfId="5199"/>
    <cellStyle name="Normal 5 10 2 3 4 2 2" xfId="10732"/>
    <cellStyle name="Normal 5 10 2 3 4 2 2 2" xfId="22934"/>
    <cellStyle name="Normal 5 10 2 3 4 2 2 2 2" xfId="47231"/>
    <cellStyle name="Normal 5 10 2 3 4 2 2 3" xfId="35029"/>
    <cellStyle name="Normal 5 10 2 3 4 2 3" xfId="17401"/>
    <cellStyle name="Normal 5 10 2 3 4 2 3 2" xfId="41698"/>
    <cellStyle name="Normal 5 10 2 3 4 2 4" xfId="29496"/>
    <cellStyle name="Normal 5 10 2 3 4 3" xfId="6789"/>
    <cellStyle name="Normal 5 10 2 3 4 3 2" xfId="10733"/>
    <cellStyle name="Normal 5 10 2 3 4 3 2 2" xfId="22935"/>
    <cellStyle name="Normal 5 10 2 3 4 3 2 2 2" xfId="47232"/>
    <cellStyle name="Normal 5 10 2 3 4 3 2 3" xfId="35030"/>
    <cellStyle name="Normal 5 10 2 3 4 3 3" xfId="18991"/>
    <cellStyle name="Normal 5 10 2 3 4 3 3 2" xfId="43288"/>
    <cellStyle name="Normal 5 10 2 3 4 3 4" xfId="31086"/>
    <cellStyle name="Normal 5 10 2 3 4 4" xfId="10731"/>
    <cellStyle name="Normal 5 10 2 3 4 4 2" xfId="22933"/>
    <cellStyle name="Normal 5 10 2 3 4 4 2 2" xfId="47230"/>
    <cellStyle name="Normal 5 10 2 3 4 4 3" xfId="35028"/>
    <cellStyle name="Normal 5 10 2 3 4 5" xfId="15173"/>
    <cellStyle name="Normal 5 10 2 3 4 5 2" xfId="39470"/>
    <cellStyle name="Normal 5 10 2 3 4 6" xfId="27161"/>
    <cellStyle name="Normal 5 10 2 3 5" xfId="10712"/>
    <cellStyle name="Normal 5 10 2 3 5 2" xfId="22914"/>
    <cellStyle name="Normal 5 10 2 3 5 2 2" xfId="47211"/>
    <cellStyle name="Normal 5 10 2 3 5 3" xfId="35009"/>
    <cellStyle name="Normal 5 10 2 3 6" xfId="14001"/>
    <cellStyle name="Normal 5 10 2 3 6 2" xfId="25989"/>
    <cellStyle name="Normal 5 10 2 3 6 2 2" xfId="50286"/>
    <cellStyle name="Normal 5 10 2 3 6 3" xfId="38298"/>
    <cellStyle name="Normal 5 10 2 3 7" xfId="51596"/>
    <cellStyle name="Normal 5 10 2 3 8" xfId="52105"/>
    <cellStyle name="Normal 5 10 2 4" xfId="898"/>
    <cellStyle name="Normal 5 10 2 4 2" xfId="2391"/>
    <cellStyle name="Normal 5 10 2 4 2 10" xfId="52911"/>
    <cellStyle name="Normal 5 10 2 4 2 2" xfId="3557"/>
    <cellStyle name="Normal 5 10 2 4 2 2 2" xfId="5898"/>
    <cellStyle name="Normal 5 10 2 4 2 2 2 2" xfId="10737"/>
    <cellStyle name="Normal 5 10 2 4 2 2 2 2 2" xfId="22939"/>
    <cellStyle name="Normal 5 10 2 4 2 2 2 2 2 2" xfId="47236"/>
    <cellStyle name="Normal 5 10 2 4 2 2 2 2 3" xfId="35034"/>
    <cellStyle name="Normal 5 10 2 4 2 2 2 3" xfId="18100"/>
    <cellStyle name="Normal 5 10 2 4 2 2 2 3 2" xfId="42397"/>
    <cellStyle name="Normal 5 10 2 4 2 2 2 4" xfId="30195"/>
    <cellStyle name="Normal 5 10 2 4 2 2 3" xfId="7595"/>
    <cellStyle name="Normal 5 10 2 4 2 2 3 2" xfId="10738"/>
    <cellStyle name="Normal 5 10 2 4 2 2 3 2 2" xfId="22940"/>
    <cellStyle name="Normal 5 10 2 4 2 2 3 2 2 2" xfId="47237"/>
    <cellStyle name="Normal 5 10 2 4 2 2 3 2 3" xfId="35035"/>
    <cellStyle name="Normal 5 10 2 4 2 2 3 3" xfId="19797"/>
    <cellStyle name="Normal 5 10 2 4 2 2 3 3 2" xfId="44094"/>
    <cellStyle name="Normal 5 10 2 4 2 2 3 4" xfId="31892"/>
    <cellStyle name="Normal 5 10 2 4 2 2 4" xfId="10736"/>
    <cellStyle name="Normal 5 10 2 4 2 2 4 2" xfId="22938"/>
    <cellStyle name="Normal 5 10 2 4 2 2 4 2 2" xfId="47235"/>
    <cellStyle name="Normal 5 10 2 4 2 2 4 3" xfId="35033"/>
    <cellStyle name="Normal 5 10 2 4 2 2 5" xfId="15872"/>
    <cellStyle name="Normal 5 10 2 4 2 2 5 2" xfId="40169"/>
    <cellStyle name="Normal 5 10 2 4 2 2 6" xfId="27860"/>
    <cellStyle name="Normal 5 10 2 4 2 3" xfId="4089"/>
    <cellStyle name="Normal 5 10 2 4 2 3 2" xfId="10739"/>
    <cellStyle name="Normal 5 10 2 4 2 3 2 2" xfId="22941"/>
    <cellStyle name="Normal 5 10 2 4 2 3 2 2 2" xfId="47238"/>
    <cellStyle name="Normal 5 10 2 4 2 3 2 3" xfId="35036"/>
    <cellStyle name="Normal 5 10 2 4 2 3 3" xfId="16400"/>
    <cellStyle name="Normal 5 10 2 4 2 3 3 2" xfId="40697"/>
    <cellStyle name="Normal 5 10 2 4 2 3 4" xfId="28388"/>
    <cellStyle name="Normal 5 10 2 4 2 4" xfId="4729"/>
    <cellStyle name="Normal 5 10 2 4 2 4 2" xfId="10740"/>
    <cellStyle name="Normal 5 10 2 4 2 4 2 2" xfId="22942"/>
    <cellStyle name="Normal 5 10 2 4 2 4 2 2 2" xfId="47239"/>
    <cellStyle name="Normal 5 10 2 4 2 4 2 3" xfId="35037"/>
    <cellStyle name="Normal 5 10 2 4 2 4 3" xfId="16931"/>
    <cellStyle name="Normal 5 10 2 4 2 4 3 2" xfId="41228"/>
    <cellStyle name="Normal 5 10 2 4 2 4 4" xfId="29026"/>
    <cellStyle name="Normal 5 10 2 4 2 5" xfId="6426"/>
    <cellStyle name="Normal 5 10 2 4 2 5 2" xfId="10741"/>
    <cellStyle name="Normal 5 10 2 4 2 5 2 2" xfId="22943"/>
    <cellStyle name="Normal 5 10 2 4 2 5 2 2 2" xfId="47240"/>
    <cellStyle name="Normal 5 10 2 4 2 5 2 3" xfId="35038"/>
    <cellStyle name="Normal 5 10 2 4 2 5 3" xfId="18628"/>
    <cellStyle name="Normal 5 10 2 4 2 5 3 2" xfId="42925"/>
    <cellStyle name="Normal 5 10 2 4 2 5 4" xfId="30723"/>
    <cellStyle name="Normal 5 10 2 4 2 6" xfId="10735"/>
    <cellStyle name="Normal 5 10 2 4 2 6 2" xfId="22937"/>
    <cellStyle name="Normal 5 10 2 4 2 6 2 2" xfId="47234"/>
    <cellStyle name="Normal 5 10 2 4 2 6 3" xfId="35032"/>
    <cellStyle name="Normal 5 10 2 4 2 7" xfId="14703"/>
    <cellStyle name="Normal 5 10 2 4 2 7 2" xfId="39000"/>
    <cellStyle name="Normal 5 10 2 4 2 8" xfId="26691"/>
    <cellStyle name="Normal 5 10 2 4 2 9" xfId="51099"/>
    <cellStyle name="Normal 5 10 2 4 3" xfId="2919"/>
    <cellStyle name="Normal 5 10 2 4 3 2" xfId="5367"/>
    <cellStyle name="Normal 5 10 2 4 3 2 2" xfId="10743"/>
    <cellStyle name="Normal 5 10 2 4 3 2 2 2" xfId="22945"/>
    <cellStyle name="Normal 5 10 2 4 3 2 2 2 2" xfId="47242"/>
    <cellStyle name="Normal 5 10 2 4 3 2 2 3" xfId="35040"/>
    <cellStyle name="Normal 5 10 2 4 3 2 3" xfId="17569"/>
    <cellStyle name="Normal 5 10 2 4 3 2 3 2" xfId="41866"/>
    <cellStyle name="Normal 5 10 2 4 3 2 4" xfId="29664"/>
    <cellStyle name="Normal 5 10 2 4 3 3" xfId="6957"/>
    <cellStyle name="Normal 5 10 2 4 3 3 2" xfId="10744"/>
    <cellStyle name="Normal 5 10 2 4 3 3 2 2" xfId="22946"/>
    <cellStyle name="Normal 5 10 2 4 3 3 2 2 2" xfId="47243"/>
    <cellStyle name="Normal 5 10 2 4 3 3 2 3" xfId="35041"/>
    <cellStyle name="Normal 5 10 2 4 3 3 3" xfId="19159"/>
    <cellStyle name="Normal 5 10 2 4 3 3 3 2" xfId="43456"/>
    <cellStyle name="Normal 5 10 2 4 3 3 4" xfId="31254"/>
    <cellStyle name="Normal 5 10 2 4 3 4" xfId="10742"/>
    <cellStyle name="Normal 5 10 2 4 3 4 2" xfId="22944"/>
    <cellStyle name="Normal 5 10 2 4 3 4 2 2" xfId="47241"/>
    <cellStyle name="Normal 5 10 2 4 3 4 3" xfId="35039"/>
    <cellStyle name="Normal 5 10 2 4 3 5" xfId="15341"/>
    <cellStyle name="Normal 5 10 2 4 3 5 2" xfId="39638"/>
    <cellStyle name="Normal 5 10 2 4 3 6" xfId="27329"/>
    <cellStyle name="Normal 5 10 2 4 4" xfId="10734"/>
    <cellStyle name="Normal 5 10 2 4 4 2" xfId="22936"/>
    <cellStyle name="Normal 5 10 2 4 4 2 2" xfId="47233"/>
    <cellStyle name="Normal 5 10 2 4 4 3" xfId="35031"/>
    <cellStyle name="Normal 5 10 2 4 5" xfId="14169"/>
    <cellStyle name="Normal 5 10 2 4 5 2" xfId="26157"/>
    <cellStyle name="Normal 5 10 2 4 5 2 2" xfId="50454"/>
    <cellStyle name="Normal 5 10 2 4 5 3" xfId="38466"/>
    <cellStyle name="Normal 5 10 2 4 6" xfId="51694"/>
    <cellStyle name="Normal 5 10 2 4 7" xfId="52273"/>
    <cellStyle name="Normal 5 10 2 5" xfId="2127"/>
    <cellStyle name="Normal 5 10 2 5 10" xfId="52647"/>
    <cellStyle name="Normal 5 10 2 5 2" xfId="3293"/>
    <cellStyle name="Normal 5 10 2 5 2 2" xfId="5634"/>
    <cellStyle name="Normal 5 10 2 5 2 2 2" xfId="10747"/>
    <cellStyle name="Normal 5 10 2 5 2 2 2 2" xfId="22949"/>
    <cellStyle name="Normal 5 10 2 5 2 2 2 2 2" xfId="47246"/>
    <cellStyle name="Normal 5 10 2 5 2 2 2 3" xfId="35044"/>
    <cellStyle name="Normal 5 10 2 5 2 2 3" xfId="17836"/>
    <cellStyle name="Normal 5 10 2 5 2 2 3 2" xfId="42133"/>
    <cellStyle name="Normal 5 10 2 5 2 2 4" xfId="29931"/>
    <cellStyle name="Normal 5 10 2 5 2 3" xfId="7331"/>
    <cellStyle name="Normal 5 10 2 5 2 3 2" xfId="10748"/>
    <cellStyle name="Normal 5 10 2 5 2 3 2 2" xfId="22950"/>
    <cellStyle name="Normal 5 10 2 5 2 3 2 2 2" xfId="47247"/>
    <cellStyle name="Normal 5 10 2 5 2 3 2 3" xfId="35045"/>
    <cellStyle name="Normal 5 10 2 5 2 3 3" xfId="19533"/>
    <cellStyle name="Normal 5 10 2 5 2 3 3 2" xfId="43830"/>
    <cellStyle name="Normal 5 10 2 5 2 3 4" xfId="31628"/>
    <cellStyle name="Normal 5 10 2 5 2 4" xfId="10746"/>
    <cellStyle name="Normal 5 10 2 5 2 4 2" xfId="22948"/>
    <cellStyle name="Normal 5 10 2 5 2 4 2 2" xfId="47245"/>
    <cellStyle name="Normal 5 10 2 5 2 4 3" xfId="35043"/>
    <cellStyle name="Normal 5 10 2 5 2 5" xfId="15608"/>
    <cellStyle name="Normal 5 10 2 5 2 5 2" xfId="39905"/>
    <cellStyle name="Normal 5 10 2 5 2 6" xfId="27596"/>
    <cellStyle name="Normal 5 10 2 5 3" xfId="3825"/>
    <cellStyle name="Normal 5 10 2 5 3 2" xfId="10749"/>
    <cellStyle name="Normal 5 10 2 5 3 2 2" xfId="22951"/>
    <cellStyle name="Normal 5 10 2 5 3 2 2 2" xfId="47248"/>
    <cellStyle name="Normal 5 10 2 5 3 2 3" xfId="35046"/>
    <cellStyle name="Normal 5 10 2 5 3 3" xfId="16136"/>
    <cellStyle name="Normal 5 10 2 5 3 3 2" xfId="40433"/>
    <cellStyle name="Normal 5 10 2 5 3 4" xfId="28124"/>
    <cellStyle name="Normal 5 10 2 5 4" xfId="4465"/>
    <cellStyle name="Normal 5 10 2 5 4 2" xfId="10750"/>
    <cellStyle name="Normal 5 10 2 5 4 2 2" xfId="22952"/>
    <cellStyle name="Normal 5 10 2 5 4 2 2 2" xfId="47249"/>
    <cellStyle name="Normal 5 10 2 5 4 2 3" xfId="35047"/>
    <cellStyle name="Normal 5 10 2 5 4 3" xfId="16667"/>
    <cellStyle name="Normal 5 10 2 5 4 3 2" xfId="40964"/>
    <cellStyle name="Normal 5 10 2 5 4 4" xfId="28762"/>
    <cellStyle name="Normal 5 10 2 5 5" xfId="6162"/>
    <cellStyle name="Normal 5 10 2 5 5 2" xfId="10751"/>
    <cellStyle name="Normal 5 10 2 5 5 2 2" xfId="22953"/>
    <cellStyle name="Normal 5 10 2 5 5 2 2 2" xfId="47250"/>
    <cellStyle name="Normal 5 10 2 5 5 2 3" xfId="35048"/>
    <cellStyle name="Normal 5 10 2 5 5 3" xfId="18364"/>
    <cellStyle name="Normal 5 10 2 5 5 3 2" xfId="42661"/>
    <cellStyle name="Normal 5 10 2 5 5 4" xfId="30459"/>
    <cellStyle name="Normal 5 10 2 5 6" xfId="10745"/>
    <cellStyle name="Normal 5 10 2 5 6 2" xfId="22947"/>
    <cellStyle name="Normal 5 10 2 5 6 2 2" xfId="47244"/>
    <cellStyle name="Normal 5 10 2 5 6 3" xfId="35042"/>
    <cellStyle name="Normal 5 10 2 5 7" xfId="14439"/>
    <cellStyle name="Normal 5 10 2 5 7 2" xfId="38736"/>
    <cellStyle name="Normal 5 10 2 5 8" xfId="26427"/>
    <cellStyle name="Normal 5 10 2 5 9" xfId="50835"/>
    <cellStyle name="Normal 5 10 2 6" xfId="2655"/>
    <cellStyle name="Normal 5 10 2 6 2" xfId="5103"/>
    <cellStyle name="Normal 5 10 2 6 2 2" xfId="10753"/>
    <cellStyle name="Normal 5 10 2 6 2 2 2" xfId="22955"/>
    <cellStyle name="Normal 5 10 2 6 2 2 2 2" xfId="47252"/>
    <cellStyle name="Normal 5 10 2 6 2 2 3" xfId="35050"/>
    <cellStyle name="Normal 5 10 2 6 2 3" xfId="17305"/>
    <cellStyle name="Normal 5 10 2 6 2 3 2" xfId="41602"/>
    <cellStyle name="Normal 5 10 2 6 2 4" xfId="29400"/>
    <cellStyle name="Normal 5 10 2 6 3" xfId="6693"/>
    <cellStyle name="Normal 5 10 2 6 3 2" xfId="10754"/>
    <cellStyle name="Normal 5 10 2 6 3 2 2" xfId="22956"/>
    <cellStyle name="Normal 5 10 2 6 3 2 2 2" xfId="47253"/>
    <cellStyle name="Normal 5 10 2 6 3 2 3" xfId="35051"/>
    <cellStyle name="Normal 5 10 2 6 3 3" xfId="18895"/>
    <cellStyle name="Normal 5 10 2 6 3 3 2" xfId="43192"/>
    <cellStyle name="Normal 5 10 2 6 3 4" xfId="30990"/>
    <cellStyle name="Normal 5 10 2 6 4" xfId="10752"/>
    <cellStyle name="Normal 5 10 2 6 4 2" xfId="22954"/>
    <cellStyle name="Normal 5 10 2 6 4 2 2" xfId="47251"/>
    <cellStyle name="Normal 5 10 2 6 4 3" xfId="35049"/>
    <cellStyle name="Normal 5 10 2 6 5" xfId="15077"/>
    <cellStyle name="Normal 5 10 2 6 5 2" xfId="39374"/>
    <cellStyle name="Normal 5 10 2 6 6" xfId="27065"/>
    <cellStyle name="Normal 5 10 2 7" xfId="10689"/>
    <cellStyle name="Normal 5 10 2 7 2" xfId="22891"/>
    <cellStyle name="Normal 5 10 2 7 2 2" xfId="47188"/>
    <cellStyle name="Normal 5 10 2 7 3" xfId="34986"/>
    <cellStyle name="Normal 5 10 2 8" xfId="13905"/>
    <cellStyle name="Normal 5 10 2 8 2" xfId="25893"/>
    <cellStyle name="Normal 5 10 2 8 2 2" xfId="50190"/>
    <cellStyle name="Normal 5 10 2 8 3" xfId="38202"/>
    <cellStyle name="Normal 5 10 2 9" xfId="51431"/>
    <cellStyle name="Normal 5 10 3" xfId="773"/>
    <cellStyle name="Normal 5 10 3 2" xfId="1018"/>
    <cellStyle name="Normal 5 10 3 2 2" xfId="2511"/>
    <cellStyle name="Normal 5 10 3 2 2 10" xfId="53031"/>
    <cellStyle name="Normal 5 10 3 2 2 2" xfId="3677"/>
    <cellStyle name="Normal 5 10 3 2 2 2 2" xfId="6018"/>
    <cellStyle name="Normal 5 10 3 2 2 2 2 2" xfId="10759"/>
    <cellStyle name="Normal 5 10 3 2 2 2 2 2 2" xfId="22961"/>
    <cellStyle name="Normal 5 10 3 2 2 2 2 2 2 2" xfId="47258"/>
    <cellStyle name="Normal 5 10 3 2 2 2 2 2 3" xfId="35056"/>
    <cellStyle name="Normal 5 10 3 2 2 2 2 3" xfId="18220"/>
    <cellStyle name="Normal 5 10 3 2 2 2 2 3 2" xfId="42517"/>
    <cellStyle name="Normal 5 10 3 2 2 2 2 4" xfId="30315"/>
    <cellStyle name="Normal 5 10 3 2 2 2 3" xfId="7715"/>
    <cellStyle name="Normal 5 10 3 2 2 2 3 2" xfId="10760"/>
    <cellStyle name="Normal 5 10 3 2 2 2 3 2 2" xfId="22962"/>
    <cellStyle name="Normal 5 10 3 2 2 2 3 2 2 2" xfId="47259"/>
    <cellStyle name="Normal 5 10 3 2 2 2 3 2 3" xfId="35057"/>
    <cellStyle name="Normal 5 10 3 2 2 2 3 3" xfId="19917"/>
    <cellStyle name="Normal 5 10 3 2 2 2 3 3 2" xfId="44214"/>
    <cellStyle name="Normal 5 10 3 2 2 2 3 4" xfId="32012"/>
    <cellStyle name="Normal 5 10 3 2 2 2 4" xfId="10758"/>
    <cellStyle name="Normal 5 10 3 2 2 2 4 2" xfId="22960"/>
    <cellStyle name="Normal 5 10 3 2 2 2 4 2 2" xfId="47257"/>
    <cellStyle name="Normal 5 10 3 2 2 2 4 3" xfId="35055"/>
    <cellStyle name="Normal 5 10 3 2 2 2 5" xfId="15992"/>
    <cellStyle name="Normal 5 10 3 2 2 2 5 2" xfId="40289"/>
    <cellStyle name="Normal 5 10 3 2 2 2 6" xfId="27980"/>
    <cellStyle name="Normal 5 10 3 2 2 3" xfId="4209"/>
    <cellStyle name="Normal 5 10 3 2 2 3 2" xfId="10761"/>
    <cellStyle name="Normal 5 10 3 2 2 3 2 2" xfId="22963"/>
    <cellStyle name="Normal 5 10 3 2 2 3 2 2 2" xfId="47260"/>
    <cellStyle name="Normal 5 10 3 2 2 3 2 3" xfId="35058"/>
    <cellStyle name="Normal 5 10 3 2 2 3 3" xfId="16520"/>
    <cellStyle name="Normal 5 10 3 2 2 3 3 2" xfId="40817"/>
    <cellStyle name="Normal 5 10 3 2 2 3 4" xfId="28508"/>
    <cellStyle name="Normal 5 10 3 2 2 4" xfId="4849"/>
    <cellStyle name="Normal 5 10 3 2 2 4 2" xfId="10762"/>
    <cellStyle name="Normal 5 10 3 2 2 4 2 2" xfId="22964"/>
    <cellStyle name="Normal 5 10 3 2 2 4 2 2 2" xfId="47261"/>
    <cellStyle name="Normal 5 10 3 2 2 4 2 3" xfId="35059"/>
    <cellStyle name="Normal 5 10 3 2 2 4 3" xfId="17051"/>
    <cellStyle name="Normal 5 10 3 2 2 4 3 2" xfId="41348"/>
    <cellStyle name="Normal 5 10 3 2 2 4 4" xfId="29146"/>
    <cellStyle name="Normal 5 10 3 2 2 5" xfId="6546"/>
    <cellStyle name="Normal 5 10 3 2 2 5 2" xfId="10763"/>
    <cellStyle name="Normal 5 10 3 2 2 5 2 2" xfId="22965"/>
    <cellStyle name="Normal 5 10 3 2 2 5 2 2 2" xfId="47262"/>
    <cellStyle name="Normal 5 10 3 2 2 5 2 3" xfId="35060"/>
    <cellStyle name="Normal 5 10 3 2 2 5 3" xfId="18748"/>
    <cellStyle name="Normal 5 10 3 2 2 5 3 2" xfId="43045"/>
    <cellStyle name="Normal 5 10 3 2 2 5 4" xfId="30843"/>
    <cellStyle name="Normal 5 10 3 2 2 6" xfId="10757"/>
    <cellStyle name="Normal 5 10 3 2 2 6 2" xfId="22959"/>
    <cellStyle name="Normal 5 10 3 2 2 6 2 2" xfId="47256"/>
    <cellStyle name="Normal 5 10 3 2 2 6 3" xfId="35054"/>
    <cellStyle name="Normal 5 10 3 2 2 7" xfId="14823"/>
    <cellStyle name="Normal 5 10 3 2 2 7 2" xfId="39120"/>
    <cellStyle name="Normal 5 10 3 2 2 8" xfId="26811"/>
    <cellStyle name="Normal 5 10 3 2 2 9" xfId="51219"/>
    <cellStyle name="Normal 5 10 3 2 3" xfId="3039"/>
    <cellStyle name="Normal 5 10 3 2 3 2" xfId="5487"/>
    <cellStyle name="Normal 5 10 3 2 3 2 2" xfId="10765"/>
    <cellStyle name="Normal 5 10 3 2 3 2 2 2" xfId="22967"/>
    <cellStyle name="Normal 5 10 3 2 3 2 2 2 2" xfId="47264"/>
    <cellStyle name="Normal 5 10 3 2 3 2 2 3" xfId="35062"/>
    <cellStyle name="Normal 5 10 3 2 3 2 3" xfId="17689"/>
    <cellStyle name="Normal 5 10 3 2 3 2 3 2" xfId="41986"/>
    <cellStyle name="Normal 5 10 3 2 3 2 4" xfId="29784"/>
    <cellStyle name="Normal 5 10 3 2 3 3" xfId="7077"/>
    <cellStyle name="Normal 5 10 3 2 3 3 2" xfId="10766"/>
    <cellStyle name="Normal 5 10 3 2 3 3 2 2" xfId="22968"/>
    <cellStyle name="Normal 5 10 3 2 3 3 2 2 2" xfId="47265"/>
    <cellStyle name="Normal 5 10 3 2 3 3 2 3" xfId="35063"/>
    <cellStyle name="Normal 5 10 3 2 3 3 3" xfId="19279"/>
    <cellStyle name="Normal 5 10 3 2 3 3 3 2" xfId="43576"/>
    <cellStyle name="Normal 5 10 3 2 3 3 4" xfId="31374"/>
    <cellStyle name="Normal 5 10 3 2 3 4" xfId="10764"/>
    <cellStyle name="Normal 5 10 3 2 3 4 2" xfId="22966"/>
    <cellStyle name="Normal 5 10 3 2 3 4 2 2" xfId="47263"/>
    <cellStyle name="Normal 5 10 3 2 3 4 3" xfId="35061"/>
    <cellStyle name="Normal 5 10 3 2 3 5" xfId="15461"/>
    <cellStyle name="Normal 5 10 3 2 3 5 2" xfId="39758"/>
    <cellStyle name="Normal 5 10 3 2 3 6" xfId="27449"/>
    <cellStyle name="Normal 5 10 3 2 4" xfId="10756"/>
    <cellStyle name="Normal 5 10 3 2 4 2" xfId="22958"/>
    <cellStyle name="Normal 5 10 3 2 4 2 2" xfId="47255"/>
    <cellStyle name="Normal 5 10 3 2 4 3" xfId="35053"/>
    <cellStyle name="Normal 5 10 3 2 5" xfId="14289"/>
    <cellStyle name="Normal 5 10 3 2 5 2" xfId="26277"/>
    <cellStyle name="Normal 5 10 3 2 5 2 2" xfId="50574"/>
    <cellStyle name="Normal 5 10 3 2 5 3" xfId="38586"/>
    <cellStyle name="Normal 5 10 3 2 6" xfId="51615"/>
    <cellStyle name="Normal 5 10 3 2 7" xfId="52393"/>
    <cellStyle name="Normal 5 10 3 3" xfId="2271"/>
    <cellStyle name="Normal 5 10 3 3 10" xfId="52791"/>
    <cellStyle name="Normal 5 10 3 3 2" xfId="3437"/>
    <cellStyle name="Normal 5 10 3 3 2 2" xfId="5778"/>
    <cellStyle name="Normal 5 10 3 3 2 2 2" xfId="10769"/>
    <cellStyle name="Normal 5 10 3 3 2 2 2 2" xfId="22971"/>
    <cellStyle name="Normal 5 10 3 3 2 2 2 2 2" xfId="47268"/>
    <cellStyle name="Normal 5 10 3 3 2 2 2 3" xfId="35066"/>
    <cellStyle name="Normal 5 10 3 3 2 2 3" xfId="17980"/>
    <cellStyle name="Normal 5 10 3 3 2 2 3 2" xfId="42277"/>
    <cellStyle name="Normal 5 10 3 3 2 2 4" xfId="30075"/>
    <cellStyle name="Normal 5 10 3 3 2 3" xfId="7475"/>
    <cellStyle name="Normal 5 10 3 3 2 3 2" xfId="10770"/>
    <cellStyle name="Normal 5 10 3 3 2 3 2 2" xfId="22972"/>
    <cellStyle name="Normal 5 10 3 3 2 3 2 2 2" xfId="47269"/>
    <cellStyle name="Normal 5 10 3 3 2 3 2 3" xfId="35067"/>
    <cellStyle name="Normal 5 10 3 3 2 3 3" xfId="19677"/>
    <cellStyle name="Normal 5 10 3 3 2 3 3 2" xfId="43974"/>
    <cellStyle name="Normal 5 10 3 3 2 3 4" xfId="31772"/>
    <cellStyle name="Normal 5 10 3 3 2 4" xfId="10768"/>
    <cellStyle name="Normal 5 10 3 3 2 4 2" xfId="22970"/>
    <cellStyle name="Normal 5 10 3 3 2 4 2 2" xfId="47267"/>
    <cellStyle name="Normal 5 10 3 3 2 4 3" xfId="35065"/>
    <cellStyle name="Normal 5 10 3 3 2 5" xfId="15752"/>
    <cellStyle name="Normal 5 10 3 3 2 5 2" xfId="40049"/>
    <cellStyle name="Normal 5 10 3 3 2 6" xfId="27740"/>
    <cellStyle name="Normal 5 10 3 3 3" xfId="3969"/>
    <cellStyle name="Normal 5 10 3 3 3 2" xfId="10771"/>
    <cellStyle name="Normal 5 10 3 3 3 2 2" xfId="22973"/>
    <cellStyle name="Normal 5 10 3 3 3 2 2 2" xfId="47270"/>
    <cellStyle name="Normal 5 10 3 3 3 2 3" xfId="35068"/>
    <cellStyle name="Normal 5 10 3 3 3 3" xfId="16280"/>
    <cellStyle name="Normal 5 10 3 3 3 3 2" xfId="40577"/>
    <cellStyle name="Normal 5 10 3 3 3 4" xfId="28268"/>
    <cellStyle name="Normal 5 10 3 3 4" xfId="4609"/>
    <cellStyle name="Normal 5 10 3 3 4 2" xfId="10772"/>
    <cellStyle name="Normal 5 10 3 3 4 2 2" xfId="22974"/>
    <cellStyle name="Normal 5 10 3 3 4 2 2 2" xfId="47271"/>
    <cellStyle name="Normal 5 10 3 3 4 2 3" xfId="35069"/>
    <cellStyle name="Normal 5 10 3 3 4 3" xfId="16811"/>
    <cellStyle name="Normal 5 10 3 3 4 3 2" xfId="41108"/>
    <cellStyle name="Normal 5 10 3 3 4 4" xfId="28906"/>
    <cellStyle name="Normal 5 10 3 3 5" xfId="6306"/>
    <cellStyle name="Normal 5 10 3 3 5 2" xfId="10773"/>
    <cellStyle name="Normal 5 10 3 3 5 2 2" xfId="22975"/>
    <cellStyle name="Normal 5 10 3 3 5 2 2 2" xfId="47272"/>
    <cellStyle name="Normal 5 10 3 3 5 2 3" xfId="35070"/>
    <cellStyle name="Normal 5 10 3 3 5 3" xfId="18508"/>
    <cellStyle name="Normal 5 10 3 3 5 3 2" xfId="42805"/>
    <cellStyle name="Normal 5 10 3 3 5 4" xfId="30603"/>
    <cellStyle name="Normal 5 10 3 3 6" xfId="10767"/>
    <cellStyle name="Normal 5 10 3 3 6 2" xfId="22969"/>
    <cellStyle name="Normal 5 10 3 3 6 2 2" xfId="47266"/>
    <cellStyle name="Normal 5 10 3 3 6 3" xfId="35064"/>
    <cellStyle name="Normal 5 10 3 3 7" xfId="14583"/>
    <cellStyle name="Normal 5 10 3 3 7 2" xfId="38880"/>
    <cellStyle name="Normal 5 10 3 3 8" xfId="26571"/>
    <cellStyle name="Normal 5 10 3 3 9" xfId="50979"/>
    <cellStyle name="Normal 5 10 3 4" xfId="2799"/>
    <cellStyle name="Normal 5 10 3 4 2" xfId="5247"/>
    <cellStyle name="Normal 5 10 3 4 2 2" xfId="10775"/>
    <cellStyle name="Normal 5 10 3 4 2 2 2" xfId="22977"/>
    <cellStyle name="Normal 5 10 3 4 2 2 2 2" xfId="47274"/>
    <cellStyle name="Normal 5 10 3 4 2 2 3" xfId="35072"/>
    <cellStyle name="Normal 5 10 3 4 2 3" xfId="17449"/>
    <cellStyle name="Normal 5 10 3 4 2 3 2" xfId="41746"/>
    <cellStyle name="Normal 5 10 3 4 2 4" xfId="29544"/>
    <cellStyle name="Normal 5 10 3 4 3" xfId="6837"/>
    <cellStyle name="Normal 5 10 3 4 3 2" xfId="10776"/>
    <cellStyle name="Normal 5 10 3 4 3 2 2" xfId="22978"/>
    <cellStyle name="Normal 5 10 3 4 3 2 2 2" xfId="47275"/>
    <cellStyle name="Normal 5 10 3 4 3 2 3" xfId="35073"/>
    <cellStyle name="Normal 5 10 3 4 3 3" xfId="19039"/>
    <cellStyle name="Normal 5 10 3 4 3 3 2" xfId="43336"/>
    <cellStyle name="Normal 5 10 3 4 3 4" xfId="31134"/>
    <cellStyle name="Normal 5 10 3 4 4" xfId="10774"/>
    <cellStyle name="Normal 5 10 3 4 4 2" xfId="22976"/>
    <cellStyle name="Normal 5 10 3 4 4 2 2" xfId="47273"/>
    <cellStyle name="Normal 5 10 3 4 4 3" xfId="35071"/>
    <cellStyle name="Normal 5 10 3 4 5" xfId="15221"/>
    <cellStyle name="Normal 5 10 3 4 5 2" xfId="39518"/>
    <cellStyle name="Normal 5 10 3 4 6" xfId="27209"/>
    <cellStyle name="Normal 5 10 3 5" xfId="10755"/>
    <cellStyle name="Normal 5 10 3 5 2" xfId="22957"/>
    <cellStyle name="Normal 5 10 3 5 2 2" xfId="47254"/>
    <cellStyle name="Normal 5 10 3 5 3" xfId="35052"/>
    <cellStyle name="Normal 5 10 3 6" xfId="14049"/>
    <cellStyle name="Normal 5 10 3 6 2" xfId="26037"/>
    <cellStyle name="Normal 5 10 3 6 2 2" xfId="50334"/>
    <cellStyle name="Normal 5 10 3 6 3" xfId="38346"/>
    <cellStyle name="Normal 5 10 3 7" xfId="51597"/>
    <cellStyle name="Normal 5 10 3 8" xfId="52153"/>
    <cellStyle name="Normal 5 10 4" xfId="675"/>
    <cellStyle name="Normal 5 10 4 2" xfId="922"/>
    <cellStyle name="Normal 5 10 4 2 2" xfId="2415"/>
    <cellStyle name="Normal 5 10 4 2 2 10" xfId="52935"/>
    <cellStyle name="Normal 5 10 4 2 2 2" xfId="3581"/>
    <cellStyle name="Normal 5 10 4 2 2 2 2" xfId="5922"/>
    <cellStyle name="Normal 5 10 4 2 2 2 2 2" xfId="10781"/>
    <cellStyle name="Normal 5 10 4 2 2 2 2 2 2" xfId="22983"/>
    <cellStyle name="Normal 5 10 4 2 2 2 2 2 2 2" xfId="47280"/>
    <cellStyle name="Normal 5 10 4 2 2 2 2 2 3" xfId="35078"/>
    <cellStyle name="Normal 5 10 4 2 2 2 2 3" xfId="18124"/>
    <cellStyle name="Normal 5 10 4 2 2 2 2 3 2" xfId="42421"/>
    <cellStyle name="Normal 5 10 4 2 2 2 2 4" xfId="30219"/>
    <cellStyle name="Normal 5 10 4 2 2 2 3" xfId="7619"/>
    <cellStyle name="Normal 5 10 4 2 2 2 3 2" xfId="10782"/>
    <cellStyle name="Normal 5 10 4 2 2 2 3 2 2" xfId="22984"/>
    <cellStyle name="Normal 5 10 4 2 2 2 3 2 2 2" xfId="47281"/>
    <cellStyle name="Normal 5 10 4 2 2 2 3 2 3" xfId="35079"/>
    <cellStyle name="Normal 5 10 4 2 2 2 3 3" xfId="19821"/>
    <cellStyle name="Normal 5 10 4 2 2 2 3 3 2" xfId="44118"/>
    <cellStyle name="Normal 5 10 4 2 2 2 3 4" xfId="31916"/>
    <cellStyle name="Normal 5 10 4 2 2 2 4" xfId="10780"/>
    <cellStyle name="Normal 5 10 4 2 2 2 4 2" xfId="22982"/>
    <cellStyle name="Normal 5 10 4 2 2 2 4 2 2" xfId="47279"/>
    <cellStyle name="Normal 5 10 4 2 2 2 4 3" xfId="35077"/>
    <cellStyle name="Normal 5 10 4 2 2 2 5" xfId="15896"/>
    <cellStyle name="Normal 5 10 4 2 2 2 5 2" xfId="40193"/>
    <cellStyle name="Normal 5 10 4 2 2 2 6" xfId="27884"/>
    <cellStyle name="Normal 5 10 4 2 2 3" xfId="4113"/>
    <cellStyle name="Normal 5 10 4 2 2 3 2" xfId="10783"/>
    <cellStyle name="Normal 5 10 4 2 2 3 2 2" xfId="22985"/>
    <cellStyle name="Normal 5 10 4 2 2 3 2 2 2" xfId="47282"/>
    <cellStyle name="Normal 5 10 4 2 2 3 2 3" xfId="35080"/>
    <cellStyle name="Normal 5 10 4 2 2 3 3" xfId="16424"/>
    <cellStyle name="Normal 5 10 4 2 2 3 3 2" xfId="40721"/>
    <cellStyle name="Normal 5 10 4 2 2 3 4" xfId="28412"/>
    <cellStyle name="Normal 5 10 4 2 2 4" xfId="4753"/>
    <cellStyle name="Normal 5 10 4 2 2 4 2" xfId="10784"/>
    <cellStyle name="Normal 5 10 4 2 2 4 2 2" xfId="22986"/>
    <cellStyle name="Normal 5 10 4 2 2 4 2 2 2" xfId="47283"/>
    <cellStyle name="Normal 5 10 4 2 2 4 2 3" xfId="35081"/>
    <cellStyle name="Normal 5 10 4 2 2 4 3" xfId="16955"/>
    <cellStyle name="Normal 5 10 4 2 2 4 3 2" xfId="41252"/>
    <cellStyle name="Normal 5 10 4 2 2 4 4" xfId="29050"/>
    <cellStyle name="Normal 5 10 4 2 2 5" xfId="6450"/>
    <cellStyle name="Normal 5 10 4 2 2 5 2" xfId="10785"/>
    <cellStyle name="Normal 5 10 4 2 2 5 2 2" xfId="22987"/>
    <cellStyle name="Normal 5 10 4 2 2 5 2 2 2" xfId="47284"/>
    <cellStyle name="Normal 5 10 4 2 2 5 2 3" xfId="35082"/>
    <cellStyle name="Normal 5 10 4 2 2 5 3" xfId="18652"/>
    <cellStyle name="Normal 5 10 4 2 2 5 3 2" xfId="42949"/>
    <cellStyle name="Normal 5 10 4 2 2 5 4" xfId="30747"/>
    <cellStyle name="Normal 5 10 4 2 2 6" xfId="10779"/>
    <cellStyle name="Normal 5 10 4 2 2 6 2" xfId="22981"/>
    <cellStyle name="Normal 5 10 4 2 2 6 2 2" xfId="47278"/>
    <cellStyle name="Normal 5 10 4 2 2 6 3" xfId="35076"/>
    <cellStyle name="Normal 5 10 4 2 2 7" xfId="14727"/>
    <cellStyle name="Normal 5 10 4 2 2 7 2" xfId="39024"/>
    <cellStyle name="Normal 5 10 4 2 2 8" xfId="26715"/>
    <cellStyle name="Normal 5 10 4 2 2 9" xfId="51123"/>
    <cellStyle name="Normal 5 10 4 2 3" xfId="2943"/>
    <cellStyle name="Normal 5 10 4 2 3 2" xfId="5391"/>
    <cellStyle name="Normal 5 10 4 2 3 2 2" xfId="10787"/>
    <cellStyle name="Normal 5 10 4 2 3 2 2 2" xfId="22989"/>
    <cellStyle name="Normal 5 10 4 2 3 2 2 2 2" xfId="47286"/>
    <cellStyle name="Normal 5 10 4 2 3 2 2 3" xfId="35084"/>
    <cellStyle name="Normal 5 10 4 2 3 2 3" xfId="17593"/>
    <cellStyle name="Normal 5 10 4 2 3 2 3 2" xfId="41890"/>
    <cellStyle name="Normal 5 10 4 2 3 2 4" xfId="29688"/>
    <cellStyle name="Normal 5 10 4 2 3 3" xfId="6981"/>
    <cellStyle name="Normal 5 10 4 2 3 3 2" xfId="10788"/>
    <cellStyle name="Normal 5 10 4 2 3 3 2 2" xfId="22990"/>
    <cellStyle name="Normal 5 10 4 2 3 3 2 2 2" xfId="47287"/>
    <cellStyle name="Normal 5 10 4 2 3 3 2 3" xfId="35085"/>
    <cellStyle name="Normal 5 10 4 2 3 3 3" xfId="19183"/>
    <cellStyle name="Normal 5 10 4 2 3 3 3 2" xfId="43480"/>
    <cellStyle name="Normal 5 10 4 2 3 3 4" xfId="31278"/>
    <cellStyle name="Normal 5 10 4 2 3 4" xfId="10786"/>
    <cellStyle name="Normal 5 10 4 2 3 4 2" xfId="22988"/>
    <cellStyle name="Normal 5 10 4 2 3 4 2 2" xfId="47285"/>
    <cellStyle name="Normal 5 10 4 2 3 4 3" xfId="35083"/>
    <cellStyle name="Normal 5 10 4 2 3 5" xfId="15365"/>
    <cellStyle name="Normal 5 10 4 2 3 5 2" xfId="39662"/>
    <cellStyle name="Normal 5 10 4 2 3 6" xfId="27353"/>
    <cellStyle name="Normal 5 10 4 2 4" xfId="10778"/>
    <cellStyle name="Normal 5 10 4 2 4 2" xfId="22980"/>
    <cellStyle name="Normal 5 10 4 2 4 2 2" xfId="47277"/>
    <cellStyle name="Normal 5 10 4 2 4 3" xfId="35075"/>
    <cellStyle name="Normal 5 10 4 2 5" xfId="14193"/>
    <cellStyle name="Normal 5 10 4 2 5 2" xfId="26181"/>
    <cellStyle name="Normal 5 10 4 2 5 2 2" xfId="50478"/>
    <cellStyle name="Normal 5 10 4 2 5 3" xfId="38490"/>
    <cellStyle name="Normal 5 10 4 2 6" xfId="51412"/>
    <cellStyle name="Normal 5 10 4 2 7" xfId="52297"/>
    <cellStyle name="Normal 5 10 4 3" xfId="2175"/>
    <cellStyle name="Normal 5 10 4 3 10" xfId="52695"/>
    <cellStyle name="Normal 5 10 4 3 2" xfId="3341"/>
    <cellStyle name="Normal 5 10 4 3 2 2" xfId="5682"/>
    <cellStyle name="Normal 5 10 4 3 2 2 2" xfId="10791"/>
    <cellStyle name="Normal 5 10 4 3 2 2 2 2" xfId="22993"/>
    <cellStyle name="Normal 5 10 4 3 2 2 2 2 2" xfId="47290"/>
    <cellStyle name="Normal 5 10 4 3 2 2 2 3" xfId="35088"/>
    <cellStyle name="Normal 5 10 4 3 2 2 3" xfId="17884"/>
    <cellStyle name="Normal 5 10 4 3 2 2 3 2" xfId="42181"/>
    <cellStyle name="Normal 5 10 4 3 2 2 4" xfId="29979"/>
    <cellStyle name="Normal 5 10 4 3 2 3" xfId="7379"/>
    <cellStyle name="Normal 5 10 4 3 2 3 2" xfId="10792"/>
    <cellStyle name="Normal 5 10 4 3 2 3 2 2" xfId="22994"/>
    <cellStyle name="Normal 5 10 4 3 2 3 2 2 2" xfId="47291"/>
    <cellStyle name="Normal 5 10 4 3 2 3 2 3" xfId="35089"/>
    <cellStyle name="Normal 5 10 4 3 2 3 3" xfId="19581"/>
    <cellStyle name="Normal 5 10 4 3 2 3 3 2" xfId="43878"/>
    <cellStyle name="Normal 5 10 4 3 2 3 4" xfId="31676"/>
    <cellStyle name="Normal 5 10 4 3 2 4" xfId="10790"/>
    <cellStyle name="Normal 5 10 4 3 2 4 2" xfId="22992"/>
    <cellStyle name="Normal 5 10 4 3 2 4 2 2" xfId="47289"/>
    <cellStyle name="Normal 5 10 4 3 2 4 3" xfId="35087"/>
    <cellStyle name="Normal 5 10 4 3 2 5" xfId="15656"/>
    <cellStyle name="Normal 5 10 4 3 2 5 2" xfId="39953"/>
    <cellStyle name="Normal 5 10 4 3 2 6" xfId="27644"/>
    <cellStyle name="Normal 5 10 4 3 3" xfId="3873"/>
    <cellStyle name="Normal 5 10 4 3 3 2" xfId="10793"/>
    <cellStyle name="Normal 5 10 4 3 3 2 2" xfId="22995"/>
    <cellStyle name="Normal 5 10 4 3 3 2 2 2" xfId="47292"/>
    <cellStyle name="Normal 5 10 4 3 3 2 3" xfId="35090"/>
    <cellStyle name="Normal 5 10 4 3 3 3" xfId="16184"/>
    <cellStyle name="Normal 5 10 4 3 3 3 2" xfId="40481"/>
    <cellStyle name="Normal 5 10 4 3 3 4" xfId="28172"/>
    <cellStyle name="Normal 5 10 4 3 4" xfId="4513"/>
    <cellStyle name="Normal 5 10 4 3 4 2" xfId="10794"/>
    <cellStyle name="Normal 5 10 4 3 4 2 2" xfId="22996"/>
    <cellStyle name="Normal 5 10 4 3 4 2 2 2" xfId="47293"/>
    <cellStyle name="Normal 5 10 4 3 4 2 3" xfId="35091"/>
    <cellStyle name="Normal 5 10 4 3 4 3" xfId="16715"/>
    <cellStyle name="Normal 5 10 4 3 4 3 2" xfId="41012"/>
    <cellStyle name="Normal 5 10 4 3 4 4" xfId="28810"/>
    <cellStyle name="Normal 5 10 4 3 5" xfId="6210"/>
    <cellStyle name="Normal 5 10 4 3 5 2" xfId="10795"/>
    <cellStyle name="Normal 5 10 4 3 5 2 2" xfId="22997"/>
    <cellStyle name="Normal 5 10 4 3 5 2 2 2" xfId="47294"/>
    <cellStyle name="Normal 5 10 4 3 5 2 3" xfId="35092"/>
    <cellStyle name="Normal 5 10 4 3 5 3" xfId="18412"/>
    <cellStyle name="Normal 5 10 4 3 5 3 2" xfId="42709"/>
    <cellStyle name="Normal 5 10 4 3 5 4" xfId="30507"/>
    <cellStyle name="Normal 5 10 4 3 6" xfId="10789"/>
    <cellStyle name="Normal 5 10 4 3 6 2" xfId="22991"/>
    <cellStyle name="Normal 5 10 4 3 6 2 2" xfId="47288"/>
    <cellStyle name="Normal 5 10 4 3 6 3" xfId="35086"/>
    <cellStyle name="Normal 5 10 4 3 7" xfId="14487"/>
    <cellStyle name="Normal 5 10 4 3 7 2" xfId="38784"/>
    <cellStyle name="Normal 5 10 4 3 8" xfId="26475"/>
    <cellStyle name="Normal 5 10 4 3 9" xfId="50883"/>
    <cellStyle name="Normal 5 10 4 4" xfId="2703"/>
    <cellStyle name="Normal 5 10 4 4 2" xfId="5151"/>
    <cellStyle name="Normal 5 10 4 4 2 2" xfId="10797"/>
    <cellStyle name="Normal 5 10 4 4 2 2 2" xfId="22999"/>
    <cellStyle name="Normal 5 10 4 4 2 2 2 2" xfId="47296"/>
    <cellStyle name="Normal 5 10 4 4 2 2 3" xfId="35094"/>
    <cellStyle name="Normal 5 10 4 4 2 3" xfId="17353"/>
    <cellStyle name="Normal 5 10 4 4 2 3 2" xfId="41650"/>
    <cellStyle name="Normal 5 10 4 4 2 4" xfId="29448"/>
    <cellStyle name="Normal 5 10 4 4 3" xfId="6741"/>
    <cellStyle name="Normal 5 10 4 4 3 2" xfId="10798"/>
    <cellStyle name="Normal 5 10 4 4 3 2 2" xfId="23000"/>
    <cellStyle name="Normal 5 10 4 4 3 2 2 2" xfId="47297"/>
    <cellStyle name="Normal 5 10 4 4 3 2 3" xfId="35095"/>
    <cellStyle name="Normal 5 10 4 4 3 3" xfId="18943"/>
    <cellStyle name="Normal 5 10 4 4 3 3 2" xfId="43240"/>
    <cellStyle name="Normal 5 10 4 4 3 4" xfId="31038"/>
    <cellStyle name="Normal 5 10 4 4 4" xfId="10796"/>
    <cellStyle name="Normal 5 10 4 4 4 2" xfId="22998"/>
    <cellStyle name="Normal 5 10 4 4 4 2 2" xfId="47295"/>
    <cellStyle name="Normal 5 10 4 4 4 3" xfId="35093"/>
    <cellStyle name="Normal 5 10 4 4 5" xfId="15125"/>
    <cellStyle name="Normal 5 10 4 4 5 2" xfId="39422"/>
    <cellStyle name="Normal 5 10 4 4 6" xfId="27113"/>
    <cellStyle name="Normal 5 10 4 5" xfId="10777"/>
    <cellStyle name="Normal 5 10 4 5 2" xfId="22979"/>
    <cellStyle name="Normal 5 10 4 5 2 2" xfId="47276"/>
    <cellStyle name="Normal 5 10 4 5 3" xfId="35074"/>
    <cellStyle name="Normal 5 10 4 6" xfId="13953"/>
    <cellStyle name="Normal 5 10 4 6 2" xfId="25941"/>
    <cellStyle name="Normal 5 10 4 6 2 2" xfId="50238"/>
    <cellStyle name="Normal 5 10 4 6 3" xfId="38250"/>
    <cellStyle name="Normal 5 10 4 7" xfId="51783"/>
    <cellStyle name="Normal 5 10 4 8" xfId="52057"/>
    <cellStyle name="Normal 5 10 5" xfId="850"/>
    <cellStyle name="Normal 5 10 5 2" xfId="2343"/>
    <cellStyle name="Normal 5 10 5 2 10" xfId="52863"/>
    <cellStyle name="Normal 5 10 5 2 2" xfId="3509"/>
    <cellStyle name="Normal 5 10 5 2 2 2" xfId="5850"/>
    <cellStyle name="Normal 5 10 5 2 2 2 2" xfId="10802"/>
    <cellStyle name="Normal 5 10 5 2 2 2 2 2" xfId="23004"/>
    <cellStyle name="Normal 5 10 5 2 2 2 2 2 2" xfId="47301"/>
    <cellStyle name="Normal 5 10 5 2 2 2 2 3" xfId="35099"/>
    <cellStyle name="Normal 5 10 5 2 2 2 3" xfId="18052"/>
    <cellStyle name="Normal 5 10 5 2 2 2 3 2" xfId="42349"/>
    <cellStyle name="Normal 5 10 5 2 2 2 4" xfId="30147"/>
    <cellStyle name="Normal 5 10 5 2 2 3" xfId="7547"/>
    <cellStyle name="Normal 5 10 5 2 2 3 2" xfId="10803"/>
    <cellStyle name="Normal 5 10 5 2 2 3 2 2" xfId="23005"/>
    <cellStyle name="Normal 5 10 5 2 2 3 2 2 2" xfId="47302"/>
    <cellStyle name="Normal 5 10 5 2 2 3 2 3" xfId="35100"/>
    <cellStyle name="Normal 5 10 5 2 2 3 3" xfId="19749"/>
    <cellStyle name="Normal 5 10 5 2 2 3 3 2" xfId="44046"/>
    <cellStyle name="Normal 5 10 5 2 2 3 4" xfId="31844"/>
    <cellStyle name="Normal 5 10 5 2 2 4" xfId="10801"/>
    <cellStyle name="Normal 5 10 5 2 2 4 2" xfId="23003"/>
    <cellStyle name="Normal 5 10 5 2 2 4 2 2" xfId="47300"/>
    <cellStyle name="Normal 5 10 5 2 2 4 3" xfId="35098"/>
    <cellStyle name="Normal 5 10 5 2 2 5" xfId="15824"/>
    <cellStyle name="Normal 5 10 5 2 2 5 2" xfId="40121"/>
    <cellStyle name="Normal 5 10 5 2 2 6" xfId="27812"/>
    <cellStyle name="Normal 5 10 5 2 3" xfId="4041"/>
    <cellStyle name="Normal 5 10 5 2 3 2" xfId="10804"/>
    <cellStyle name="Normal 5 10 5 2 3 2 2" xfId="23006"/>
    <cellStyle name="Normal 5 10 5 2 3 2 2 2" xfId="47303"/>
    <cellStyle name="Normal 5 10 5 2 3 2 3" xfId="35101"/>
    <cellStyle name="Normal 5 10 5 2 3 3" xfId="16352"/>
    <cellStyle name="Normal 5 10 5 2 3 3 2" xfId="40649"/>
    <cellStyle name="Normal 5 10 5 2 3 4" xfId="28340"/>
    <cellStyle name="Normal 5 10 5 2 4" xfId="4681"/>
    <cellStyle name="Normal 5 10 5 2 4 2" xfId="10805"/>
    <cellStyle name="Normal 5 10 5 2 4 2 2" xfId="23007"/>
    <cellStyle name="Normal 5 10 5 2 4 2 2 2" xfId="47304"/>
    <cellStyle name="Normal 5 10 5 2 4 2 3" xfId="35102"/>
    <cellStyle name="Normal 5 10 5 2 4 3" xfId="16883"/>
    <cellStyle name="Normal 5 10 5 2 4 3 2" xfId="41180"/>
    <cellStyle name="Normal 5 10 5 2 4 4" xfId="28978"/>
    <cellStyle name="Normal 5 10 5 2 5" xfId="6378"/>
    <cellStyle name="Normal 5 10 5 2 5 2" xfId="10806"/>
    <cellStyle name="Normal 5 10 5 2 5 2 2" xfId="23008"/>
    <cellStyle name="Normal 5 10 5 2 5 2 2 2" xfId="47305"/>
    <cellStyle name="Normal 5 10 5 2 5 2 3" xfId="35103"/>
    <cellStyle name="Normal 5 10 5 2 5 3" xfId="18580"/>
    <cellStyle name="Normal 5 10 5 2 5 3 2" xfId="42877"/>
    <cellStyle name="Normal 5 10 5 2 5 4" xfId="30675"/>
    <cellStyle name="Normal 5 10 5 2 6" xfId="10800"/>
    <cellStyle name="Normal 5 10 5 2 6 2" xfId="23002"/>
    <cellStyle name="Normal 5 10 5 2 6 2 2" xfId="47299"/>
    <cellStyle name="Normal 5 10 5 2 6 3" xfId="35097"/>
    <cellStyle name="Normal 5 10 5 2 7" xfId="14655"/>
    <cellStyle name="Normal 5 10 5 2 7 2" xfId="38952"/>
    <cellStyle name="Normal 5 10 5 2 8" xfId="26643"/>
    <cellStyle name="Normal 5 10 5 2 9" xfId="51051"/>
    <cellStyle name="Normal 5 10 5 3" xfId="2871"/>
    <cellStyle name="Normal 5 10 5 3 2" xfId="5319"/>
    <cellStyle name="Normal 5 10 5 3 2 2" xfId="10808"/>
    <cellStyle name="Normal 5 10 5 3 2 2 2" xfId="23010"/>
    <cellStyle name="Normal 5 10 5 3 2 2 2 2" xfId="47307"/>
    <cellStyle name="Normal 5 10 5 3 2 2 3" xfId="35105"/>
    <cellStyle name="Normal 5 10 5 3 2 3" xfId="17521"/>
    <cellStyle name="Normal 5 10 5 3 2 3 2" xfId="41818"/>
    <cellStyle name="Normal 5 10 5 3 2 4" xfId="29616"/>
    <cellStyle name="Normal 5 10 5 3 3" xfId="6909"/>
    <cellStyle name="Normal 5 10 5 3 3 2" xfId="10809"/>
    <cellStyle name="Normal 5 10 5 3 3 2 2" xfId="23011"/>
    <cellStyle name="Normal 5 10 5 3 3 2 2 2" xfId="47308"/>
    <cellStyle name="Normal 5 10 5 3 3 2 3" xfId="35106"/>
    <cellStyle name="Normal 5 10 5 3 3 3" xfId="19111"/>
    <cellStyle name="Normal 5 10 5 3 3 3 2" xfId="43408"/>
    <cellStyle name="Normal 5 10 5 3 3 4" xfId="31206"/>
    <cellStyle name="Normal 5 10 5 3 4" xfId="10807"/>
    <cellStyle name="Normal 5 10 5 3 4 2" xfId="23009"/>
    <cellStyle name="Normal 5 10 5 3 4 2 2" xfId="47306"/>
    <cellStyle name="Normal 5 10 5 3 4 3" xfId="35104"/>
    <cellStyle name="Normal 5 10 5 3 5" xfId="15293"/>
    <cellStyle name="Normal 5 10 5 3 5 2" xfId="39590"/>
    <cellStyle name="Normal 5 10 5 3 6" xfId="27281"/>
    <cellStyle name="Normal 5 10 5 4" xfId="10799"/>
    <cellStyle name="Normal 5 10 5 4 2" xfId="23001"/>
    <cellStyle name="Normal 5 10 5 4 2 2" xfId="47298"/>
    <cellStyle name="Normal 5 10 5 4 3" xfId="35096"/>
    <cellStyle name="Normal 5 10 5 5" xfId="14121"/>
    <cellStyle name="Normal 5 10 5 5 2" xfId="26109"/>
    <cellStyle name="Normal 5 10 5 5 2 2" xfId="50406"/>
    <cellStyle name="Normal 5 10 5 5 3" xfId="38418"/>
    <cellStyle name="Normal 5 10 5 6" xfId="51677"/>
    <cellStyle name="Normal 5 10 5 7" xfId="52225"/>
    <cellStyle name="Normal 5 10 6" xfId="2079"/>
    <cellStyle name="Normal 5 10 6 10" xfId="52599"/>
    <cellStyle name="Normal 5 10 6 2" xfId="3245"/>
    <cellStyle name="Normal 5 10 6 2 2" xfId="5586"/>
    <cellStyle name="Normal 5 10 6 2 2 2" xfId="10812"/>
    <cellStyle name="Normal 5 10 6 2 2 2 2" xfId="23014"/>
    <cellStyle name="Normal 5 10 6 2 2 2 2 2" xfId="47311"/>
    <cellStyle name="Normal 5 10 6 2 2 2 3" xfId="35109"/>
    <cellStyle name="Normal 5 10 6 2 2 3" xfId="17788"/>
    <cellStyle name="Normal 5 10 6 2 2 3 2" xfId="42085"/>
    <cellStyle name="Normal 5 10 6 2 2 4" xfId="29883"/>
    <cellStyle name="Normal 5 10 6 2 3" xfId="7283"/>
    <cellStyle name="Normal 5 10 6 2 3 2" xfId="10813"/>
    <cellStyle name="Normal 5 10 6 2 3 2 2" xfId="23015"/>
    <cellStyle name="Normal 5 10 6 2 3 2 2 2" xfId="47312"/>
    <cellStyle name="Normal 5 10 6 2 3 2 3" xfId="35110"/>
    <cellStyle name="Normal 5 10 6 2 3 3" xfId="19485"/>
    <cellStyle name="Normal 5 10 6 2 3 3 2" xfId="43782"/>
    <cellStyle name="Normal 5 10 6 2 3 4" xfId="31580"/>
    <cellStyle name="Normal 5 10 6 2 4" xfId="10811"/>
    <cellStyle name="Normal 5 10 6 2 4 2" xfId="23013"/>
    <cellStyle name="Normal 5 10 6 2 4 2 2" xfId="47310"/>
    <cellStyle name="Normal 5 10 6 2 4 3" xfId="35108"/>
    <cellStyle name="Normal 5 10 6 2 5" xfId="15560"/>
    <cellStyle name="Normal 5 10 6 2 5 2" xfId="39857"/>
    <cellStyle name="Normal 5 10 6 2 6" xfId="27548"/>
    <cellStyle name="Normal 5 10 6 3" xfId="3777"/>
    <cellStyle name="Normal 5 10 6 3 2" xfId="10814"/>
    <cellStyle name="Normal 5 10 6 3 2 2" xfId="23016"/>
    <cellStyle name="Normal 5 10 6 3 2 2 2" xfId="47313"/>
    <cellStyle name="Normal 5 10 6 3 2 3" xfId="35111"/>
    <cellStyle name="Normal 5 10 6 3 3" xfId="16088"/>
    <cellStyle name="Normal 5 10 6 3 3 2" xfId="40385"/>
    <cellStyle name="Normal 5 10 6 3 4" xfId="28076"/>
    <cellStyle name="Normal 5 10 6 4" xfId="4417"/>
    <cellStyle name="Normal 5 10 6 4 2" xfId="10815"/>
    <cellStyle name="Normal 5 10 6 4 2 2" xfId="23017"/>
    <cellStyle name="Normal 5 10 6 4 2 2 2" xfId="47314"/>
    <cellStyle name="Normal 5 10 6 4 2 3" xfId="35112"/>
    <cellStyle name="Normal 5 10 6 4 3" xfId="16619"/>
    <cellStyle name="Normal 5 10 6 4 3 2" xfId="40916"/>
    <cellStyle name="Normal 5 10 6 4 4" xfId="28714"/>
    <cellStyle name="Normal 5 10 6 5" xfId="6114"/>
    <cellStyle name="Normal 5 10 6 5 2" xfId="10816"/>
    <cellStyle name="Normal 5 10 6 5 2 2" xfId="23018"/>
    <cellStyle name="Normal 5 10 6 5 2 2 2" xfId="47315"/>
    <cellStyle name="Normal 5 10 6 5 2 3" xfId="35113"/>
    <cellStyle name="Normal 5 10 6 5 3" xfId="18316"/>
    <cellStyle name="Normal 5 10 6 5 3 2" xfId="42613"/>
    <cellStyle name="Normal 5 10 6 5 4" xfId="30411"/>
    <cellStyle name="Normal 5 10 6 6" xfId="10810"/>
    <cellStyle name="Normal 5 10 6 6 2" xfId="23012"/>
    <cellStyle name="Normal 5 10 6 6 2 2" xfId="47309"/>
    <cellStyle name="Normal 5 10 6 6 3" xfId="35107"/>
    <cellStyle name="Normal 5 10 6 7" xfId="14391"/>
    <cellStyle name="Normal 5 10 6 7 2" xfId="38688"/>
    <cellStyle name="Normal 5 10 6 8" xfId="26379"/>
    <cellStyle name="Normal 5 10 6 9" xfId="50787"/>
    <cellStyle name="Normal 5 10 7" xfId="2607"/>
    <cellStyle name="Normal 5 10 7 2" xfId="5055"/>
    <cellStyle name="Normal 5 10 7 2 2" xfId="10818"/>
    <cellStyle name="Normal 5 10 7 2 2 2" xfId="23020"/>
    <cellStyle name="Normal 5 10 7 2 2 2 2" xfId="47317"/>
    <cellStyle name="Normal 5 10 7 2 2 3" xfId="35115"/>
    <cellStyle name="Normal 5 10 7 2 3" xfId="17257"/>
    <cellStyle name="Normal 5 10 7 2 3 2" xfId="41554"/>
    <cellStyle name="Normal 5 10 7 2 4" xfId="29352"/>
    <cellStyle name="Normal 5 10 7 3" xfId="6645"/>
    <cellStyle name="Normal 5 10 7 3 2" xfId="10819"/>
    <cellStyle name="Normal 5 10 7 3 2 2" xfId="23021"/>
    <cellStyle name="Normal 5 10 7 3 2 2 2" xfId="47318"/>
    <cellStyle name="Normal 5 10 7 3 2 3" xfId="35116"/>
    <cellStyle name="Normal 5 10 7 3 3" xfId="18847"/>
    <cellStyle name="Normal 5 10 7 3 3 2" xfId="43144"/>
    <cellStyle name="Normal 5 10 7 3 4" xfId="30942"/>
    <cellStyle name="Normal 5 10 7 4" xfId="10817"/>
    <cellStyle name="Normal 5 10 7 4 2" xfId="23019"/>
    <cellStyle name="Normal 5 10 7 4 2 2" xfId="47316"/>
    <cellStyle name="Normal 5 10 7 4 3" xfId="35114"/>
    <cellStyle name="Normal 5 10 7 5" xfId="15029"/>
    <cellStyle name="Normal 5 10 7 5 2" xfId="39326"/>
    <cellStyle name="Normal 5 10 7 6" xfId="27017"/>
    <cellStyle name="Normal 5 10 8" xfId="10688"/>
    <cellStyle name="Normal 5 10 8 2" xfId="22890"/>
    <cellStyle name="Normal 5 10 8 2 2" xfId="47187"/>
    <cellStyle name="Normal 5 10 8 3" xfId="34985"/>
    <cellStyle name="Normal 5 10 9" xfId="13857"/>
    <cellStyle name="Normal 5 10 9 2" xfId="25845"/>
    <cellStyle name="Normal 5 10 9 2 2" xfId="50142"/>
    <cellStyle name="Normal 5 10 9 3" xfId="38154"/>
    <cellStyle name="Normal 5 11" xfId="602"/>
    <cellStyle name="Normal 5 11 10" xfId="51985"/>
    <cellStyle name="Normal 5 11 2" xfId="797"/>
    <cellStyle name="Normal 5 11 2 2" xfId="1042"/>
    <cellStyle name="Normal 5 11 2 2 2" xfId="2535"/>
    <cellStyle name="Normal 5 11 2 2 2 10" xfId="53055"/>
    <cellStyle name="Normal 5 11 2 2 2 2" xfId="3701"/>
    <cellStyle name="Normal 5 11 2 2 2 2 2" xfId="6042"/>
    <cellStyle name="Normal 5 11 2 2 2 2 2 2" xfId="10825"/>
    <cellStyle name="Normal 5 11 2 2 2 2 2 2 2" xfId="23027"/>
    <cellStyle name="Normal 5 11 2 2 2 2 2 2 2 2" xfId="47324"/>
    <cellStyle name="Normal 5 11 2 2 2 2 2 2 3" xfId="35122"/>
    <cellStyle name="Normal 5 11 2 2 2 2 2 3" xfId="18244"/>
    <cellStyle name="Normal 5 11 2 2 2 2 2 3 2" xfId="42541"/>
    <cellStyle name="Normal 5 11 2 2 2 2 2 4" xfId="30339"/>
    <cellStyle name="Normal 5 11 2 2 2 2 3" xfId="7739"/>
    <cellStyle name="Normal 5 11 2 2 2 2 3 2" xfId="10826"/>
    <cellStyle name="Normal 5 11 2 2 2 2 3 2 2" xfId="23028"/>
    <cellStyle name="Normal 5 11 2 2 2 2 3 2 2 2" xfId="47325"/>
    <cellStyle name="Normal 5 11 2 2 2 2 3 2 3" xfId="35123"/>
    <cellStyle name="Normal 5 11 2 2 2 2 3 3" xfId="19941"/>
    <cellStyle name="Normal 5 11 2 2 2 2 3 3 2" xfId="44238"/>
    <cellStyle name="Normal 5 11 2 2 2 2 3 4" xfId="32036"/>
    <cellStyle name="Normal 5 11 2 2 2 2 4" xfId="10824"/>
    <cellStyle name="Normal 5 11 2 2 2 2 4 2" xfId="23026"/>
    <cellStyle name="Normal 5 11 2 2 2 2 4 2 2" xfId="47323"/>
    <cellStyle name="Normal 5 11 2 2 2 2 4 3" xfId="35121"/>
    <cellStyle name="Normal 5 11 2 2 2 2 5" xfId="16016"/>
    <cellStyle name="Normal 5 11 2 2 2 2 5 2" xfId="40313"/>
    <cellStyle name="Normal 5 11 2 2 2 2 6" xfId="28004"/>
    <cellStyle name="Normal 5 11 2 2 2 3" xfId="4233"/>
    <cellStyle name="Normal 5 11 2 2 2 3 2" xfId="10827"/>
    <cellStyle name="Normal 5 11 2 2 2 3 2 2" xfId="23029"/>
    <cellStyle name="Normal 5 11 2 2 2 3 2 2 2" xfId="47326"/>
    <cellStyle name="Normal 5 11 2 2 2 3 2 3" xfId="35124"/>
    <cellStyle name="Normal 5 11 2 2 2 3 3" xfId="16544"/>
    <cellStyle name="Normal 5 11 2 2 2 3 3 2" xfId="40841"/>
    <cellStyle name="Normal 5 11 2 2 2 3 4" xfId="28532"/>
    <cellStyle name="Normal 5 11 2 2 2 4" xfId="4873"/>
    <cellStyle name="Normal 5 11 2 2 2 4 2" xfId="10828"/>
    <cellStyle name="Normal 5 11 2 2 2 4 2 2" xfId="23030"/>
    <cellStyle name="Normal 5 11 2 2 2 4 2 2 2" xfId="47327"/>
    <cellStyle name="Normal 5 11 2 2 2 4 2 3" xfId="35125"/>
    <cellStyle name="Normal 5 11 2 2 2 4 3" xfId="17075"/>
    <cellStyle name="Normal 5 11 2 2 2 4 3 2" xfId="41372"/>
    <cellStyle name="Normal 5 11 2 2 2 4 4" xfId="29170"/>
    <cellStyle name="Normal 5 11 2 2 2 5" xfId="6570"/>
    <cellStyle name="Normal 5 11 2 2 2 5 2" xfId="10829"/>
    <cellStyle name="Normal 5 11 2 2 2 5 2 2" xfId="23031"/>
    <cellStyle name="Normal 5 11 2 2 2 5 2 2 2" xfId="47328"/>
    <cellStyle name="Normal 5 11 2 2 2 5 2 3" xfId="35126"/>
    <cellStyle name="Normal 5 11 2 2 2 5 3" xfId="18772"/>
    <cellStyle name="Normal 5 11 2 2 2 5 3 2" xfId="43069"/>
    <cellStyle name="Normal 5 11 2 2 2 5 4" xfId="30867"/>
    <cellStyle name="Normal 5 11 2 2 2 6" xfId="10823"/>
    <cellStyle name="Normal 5 11 2 2 2 6 2" xfId="23025"/>
    <cellStyle name="Normal 5 11 2 2 2 6 2 2" xfId="47322"/>
    <cellStyle name="Normal 5 11 2 2 2 6 3" xfId="35120"/>
    <cellStyle name="Normal 5 11 2 2 2 7" xfId="14847"/>
    <cellStyle name="Normal 5 11 2 2 2 7 2" xfId="39144"/>
    <cellStyle name="Normal 5 11 2 2 2 8" xfId="26835"/>
    <cellStyle name="Normal 5 11 2 2 2 9" xfId="51243"/>
    <cellStyle name="Normal 5 11 2 2 3" xfId="3063"/>
    <cellStyle name="Normal 5 11 2 2 3 2" xfId="5511"/>
    <cellStyle name="Normal 5 11 2 2 3 2 2" xfId="10831"/>
    <cellStyle name="Normal 5 11 2 2 3 2 2 2" xfId="23033"/>
    <cellStyle name="Normal 5 11 2 2 3 2 2 2 2" xfId="47330"/>
    <cellStyle name="Normal 5 11 2 2 3 2 2 3" xfId="35128"/>
    <cellStyle name="Normal 5 11 2 2 3 2 3" xfId="17713"/>
    <cellStyle name="Normal 5 11 2 2 3 2 3 2" xfId="42010"/>
    <cellStyle name="Normal 5 11 2 2 3 2 4" xfId="29808"/>
    <cellStyle name="Normal 5 11 2 2 3 3" xfId="7101"/>
    <cellStyle name="Normal 5 11 2 2 3 3 2" xfId="10832"/>
    <cellStyle name="Normal 5 11 2 2 3 3 2 2" xfId="23034"/>
    <cellStyle name="Normal 5 11 2 2 3 3 2 2 2" xfId="47331"/>
    <cellStyle name="Normal 5 11 2 2 3 3 2 3" xfId="35129"/>
    <cellStyle name="Normal 5 11 2 2 3 3 3" xfId="19303"/>
    <cellStyle name="Normal 5 11 2 2 3 3 3 2" xfId="43600"/>
    <cellStyle name="Normal 5 11 2 2 3 3 4" xfId="31398"/>
    <cellStyle name="Normal 5 11 2 2 3 4" xfId="10830"/>
    <cellStyle name="Normal 5 11 2 2 3 4 2" xfId="23032"/>
    <cellStyle name="Normal 5 11 2 2 3 4 2 2" xfId="47329"/>
    <cellStyle name="Normal 5 11 2 2 3 4 3" xfId="35127"/>
    <cellStyle name="Normal 5 11 2 2 3 5" xfId="15485"/>
    <cellStyle name="Normal 5 11 2 2 3 5 2" xfId="39782"/>
    <cellStyle name="Normal 5 11 2 2 3 6" xfId="27473"/>
    <cellStyle name="Normal 5 11 2 2 4" xfId="10822"/>
    <cellStyle name="Normal 5 11 2 2 4 2" xfId="23024"/>
    <cellStyle name="Normal 5 11 2 2 4 2 2" xfId="47321"/>
    <cellStyle name="Normal 5 11 2 2 4 3" xfId="35119"/>
    <cellStyle name="Normal 5 11 2 2 5" xfId="14313"/>
    <cellStyle name="Normal 5 11 2 2 5 2" xfId="26301"/>
    <cellStyle name="Normal 5 11 2 2 5 2 2" xfId="50598"/>
    <cellStyle name="Normal 5 11 2 2 5 3" xfId="38610"/>
    <cellStyle name="Normal 5 11 2 2 6" xfId="51545"/>
    <cellStyle name="Normal 5 11 2 2 7" xfId="52417"/>
    <cellStyle name="Normal 5 11 2 3" xfId="2295"/>
    <cellStyle name="Normal 5 11 2 3 10" xfId="52815"/>
    <cellStyle name="Normal 5 11 2 3 2" xfId="3461"/>
    <cellStyle name="Normal 5 11 2 3 2 2" xfId="5802"/>
    <cellStyle name="Normal 5 11 2 3 2 2 2" xfId="10835"/>
    <cellStyle name="Normal 5 11 2 3 2 2 2 2" xfId="23037"/>
    <cellStyle name="Normal 5 11 2 3 2 2 2 2 2" xfId="47334"/>
    <cellStyle name="Normal 5 11 2 3 2 2 2 3" xfId="35132"/>
    <cellStyle name="Normal 5 11 2 3 2 2 3" xfId="18004"/>
    <cellStyle name="Normal 5 11 2 3 2 2 3 2" xfId="42301"/>
    <cellStyle name="Normal 5 11 2 3 2 2 4" xfId="30099"/>
    <cellStyle name="Normal 5 11 2 3 2 3" xfId="7499"/>
    <cellStyle name="Normal 5 11 2 3 2 3 2" xfId="10836"/>
    <cellStyle name="Normal 5 11 2 3 2 3 2 2" xfId="23038"/>
    <cellStyle name="Normal 5 11 2 3 2 3 2 2 2" xfId="47335"/>
    <cellStyle name="Normal 5 11 2 3 2 3 2 3" xfId="35133"/>
    <cellStyle name="Normal 5 11 2 3 2 3 3" xfId="19701"/>
    <cellStyle name="Normal 5 11 2 3 2 3 3 2" xfId="43998"/>
    <cellStyle name="Normal 5 11 2 3 2 3 4" xfId="31796"/>
    <cellStyle name="Normal 5 11 2 3 2 4" xfId="10834"/>
    <cellStyle name="Normal 5 11 2 3 2 4 2" xfId="23036"/>
    <cellStyle name="Normal 5 11 2 3 2 4 2 2" xfId="47333"/>
    <cellStyle name="Normal 5 11 2 3 2 4 3" xfId="35131"/>
    <cellStyle name="Normal 5 11 2 3 2 5" xfId="15776"/>
    <cellStyle name="Normal 5 11 2 3 2 5 2" xfId="40073"/>
    <cellStyle name="Normal 5 11 2 3 2 6" xfId="27764"/>
    <cellStyle name="Normal 5 11 2 3 3" xfId="3993"/>
    <cellStyle name="Normal 5 11 2 3 3 2" xfId="10837"/>
    <cellStyle name="Normal 5 11 2 3 3 2 2" xfId="23039"/>
    <cellStyle name="Normal 5 11 2 3 3 2 2 2" xfId="47336"/>
    <cellStyle name="Normal 5 11 2 3 3 2 3" xfId="35134"/>
    <cellStyle name="Normal 5 11 2 3 3 3" xfId="16304"/>
    <cellStyle name="Normal 5 11 2 3 3 3 2" xfId="40601"/>
    <cellStyle name="Normal 5 11 2 3 3 4" xfId="28292"/>
    <cellStyle name="Normal 5 11 2 3 4" xfId="4633"/>
    <cellStyle name="Normal 5 11 2 3 4 2" xfId="10838"/>
    <cellStyle name="Normal 5 11 2 3 4 2 2" xfId="23040"/>
    <cellStyle name="Normal 5 11 2 3 4 2 2 2" xfId="47337"/>
    <cellStyle name="Normal 5 11 2 3 4 2 3" xfId="35135"/>
    <cellStyle name="Normal 5 11 2 3 4 3" xfId="16835"/>
    <cellStyle name="Normal 5 11 2 3 4 3 2" xfId="41132"/>
    <cellStyle name="Normal 5 11 2 3 4 4" xfId="28930"/>
    <cellStyle name="Normal 5 11 2 3 5" xfId="6330"/>
    <cellStyle name="Normal 5 11 2 3 5 2" xfId="10839"/>
    <cellStyle name="Normal 5 11 2 3 5 2 2" xfId="23041"/>
    <cellStyle name="Normal 5 11 2 3 5 2 2 2" xfId="47338"/>
    <cellStyle name="Normal 5 11 2 3 5 2 3" xfId="35136"/>
    <cellStyle name="Normal 5 11 2 3 5 3" xfId="18532"/>
    <cellStyle name="Normal 5 11 2 3 5 3 2" xfId="42829"/>
    <cellStyle name="Normal 5 11 2 3 5 4" xfId="30627"/>
    <cellStyle name="Normal 5 11 2 3 6" xfId="10833"/>
    <cellStyle name="Normal 5 11 2 3 6 2" xfId="23035"/>
    <cellStyle name="Normal 5 11 2 3 6 2 2" xfId="47332"/>
    <cellStyle name="Normal 5 11 2 3 6 3" xfId="35130"/>
    <cellStyle name="Normal 5 11 2 3 7" xfId="14607"/>
    <cellStyle name="Normal 5 11 2 3 7 2" xfId="38904"/>
    <cellStyle name="Normal 5 11 2 3 8" xfId="26595"/>
    <cellStyle name="Normal 5 11 2 3 9" xfId="51003"/>
    <cellStyle name="Normal 5 11 2 4" xfId="2823"/>
    <cellStyle name="Normal 5 11 2 4 2" xfId="5271"/>
    <cellStyle name="Normal 5 11 2 4 2 2" xfId="10841"/>
    <cellStyle name="Normal 5 11 2 4 2 2 2" xfId="23043"/>
    <cellStyle name="Normal 5 11 2 4 2 2 2 2" xfId="47340"/>
    <cellStyle name="Normal 5 11 2 4 2 2 3" xfId="35138"/>
    <cellStyle name="Normal 5 11 2 4 2 3" xfId="17473"/>
    <cellStyle name="Normal 5 11 2 4 2 3 2" xfId="41770"/>
    <cellStyle name="Normal 5 11 2 4 2 4" xfId="29568"/>
    <cellStyle name="Normal 5 11 2 4 3" xfId="6861"/>
    <cellStyle name="Normal 5 11 2 4 3 2" xfId="10842"/>
    <cellStyle name="Normal 5 11 2 4 3 2 2" xfId="23044"/>
    <cellStyle name="Normal 5 11 2 4 3 2 2 2" xfId="47341"/>
    <cellStyle name="Normal 5 11 2 4 3 2 3" xfId="35139"/>
    <cellStyle name="Normal 5 11 2 4 3 3" xfId="19063"/>
    <cellStyle name="Normal 5 11 2 4 3 3 2" xfId="43360"/>
    <cellStyle name="Normal 5 11 2 4 3 4" xfId="31158"/>
    <cellStyle name="Normal 5 11 2 4 4" xfId="10840"/>
    <cellStyle name="Normal 5 11 2 4 4 2" xfId="23042"/>
    <cellStyle name="Normal 5 11 2 4 4 2 2" xfId="47339"/>
    <cellStyle name="Normal 5 11 2 4 4 3" xfId="35137"/>
    <cellStyle name="Normal 5 11 2 4 5" xfId="15245"/>
    <cellStyle name="Normal 5 11 2 4 5 2" xfId="39542"/>
    <cellStyle name="Normal 5 11 2 4 6" xfId="27233"/>
    <cellStyle name="Normal 5 11 2 5" xfId="10821"/>
    <cellStyle name="Normal 5 11 2 5 2" xfId="23023"/>
    <cellStyle name="Normal 5 11 2 5 2 2" xfId="47320"/>
    <cellStyle name="Normal 5 11 2 5 3" xfId="35118"/>
    <cellStyle name="Normal 5 11 2 6" xfId="14073"/>
    <cellStyle name="Normal 5 11 2 6 2" xfId="26061"/>
    <cellStyle name="Normal 5 11 2 6 2 2" xfId="50358"/>
    <cellStyle name="Normal 5 11 2 6 3" xfId="38370"/>
    <cellStyle name="Normal 5 11 2 7" xfId="51871"/>
    <cellStyle name="Normal 5 11 2 8" xfId="52177"/>
    <cellStyle name="Normal 5 11 3" xfId="699"/>
    <cellStyle name="Normal 5 11 3 2" xfId="946"/>
    <cellStyle name="Normal 5 11 3 2 2" xfId="2439"/>
    <cellStyle name="Normal 5 11 3 2 2 10" xfId="52959"/>
    <cellStyle name="Normal 5 11 3 2 2 2" xfId="3605"/>
    <cellStyle name="Normal 5 11 3 2 2 2 2" xfId="5946"/>
    <cellStyle name="Normal 5 11 3 2 2 2 2 2" xfId="10847"/>
    <cellStyle name="Normal 5 11 3 2 2 2 2 2 2" xfId="23049"/>
    <cellStyle name="Normal 5 11 3 2 2 2 2 2 2 2" xfId="47346"/>
    <cellStyle name="Normal 5 11 3 2 2 2 2 2 3" xfId="35144"/>
    <cellStyle name="Normal 5 11 3 2 2 2 2 3" xfId="18148"/>
    <cellStyle name="Normal 5 11 3 2 2 2 2 3 2" xfId="42445"/>
    <cellStyle name="Normal 5 11 3 2 2 2 2 4" xfId="30243"/>
    <cellStyle name="Normal 5 11 3 2 2 2 3" xfId="7643"/>
    <cellStyle name="Normal 5 11 3 2 2 2 3 2" xfId="10848"/>
    <cellStyle name="Normal 5 11 3 2 2 2 3 2 2" xfId="23050"/>
    <cellStyle name="Normal 5 11 3 2 2 2 3 2 2 2" xfId="47347"/>
    <cellStyle name="Normal 5 11 3 2 2 2 3 2 3" xfId="35145"/>
    <cellStyle name="Normal 5 11 3 2 2 2 3 3" xfId="19845"/>
    <cellStyle name="Normal 5 11 3 2 2 2 3 3 2" xfId="44142"/>
    <cellStyle name="Normal 5 11 3 2 2 2 3 4" xfId="31940"/>
    <cellStyle name="Normal 5 11 3 2 2 2 4" xfId="10846"/>
    <cellStyle name="Normal 5 11 3 2 2 2 4 2" xfId="23048"/>
    <cellStyle name="Normal 5 11 3 2 2 2 4 2 2" xfId="47345"/>
    <cellStyle name="Normal 5 11 3 2 2 2 4 3" xfId="35143"/>
    <cellStyle name="Normal 5 11 3 2 2 2 5" xfId="15920"/>
    <cellStyle name="Normal 5 11 3 2 2 2 5 2" xfId="40217"/>
    <cellStyle name="Normal 5 11 3 2 2 2 6" xfId="27908"/>
    <cellStyle name="Normal 5 11 3 2 2 3" xfId="4137"/>
    <cellStyle name="Normal 5 11 3 2 2 3 2" xfId="10849"/>
    <cellStyle name="Normal 5 11 3 2 2 3 2 2" xfId="23051"/>
    <cellStyle name="Normal 5 11 3 2 2 3 2 2 2" xfId="47348"/>
    <cellStyle name="Normal 5 11 3 2 2 3 2 3" xfId="35146"/>
    <cellStyle name="Normal 5 11 3 2 2 3 3" xfId="16448"/>
    <cellStyle name="Normal 5 11 3 2 2 3 3 2" xfId="40745"/>
    <cellStyle name="Normal 5 11 3 2 2 3 4" xfId="28436"/>
    <cellStyle name="Normal 5 11 3 2 2 4" xfId="4777"/>
    <cellStyle name="Normal 5 11 3 2 2 4 2" xfId="10850"/>
    <cellStyle name="Normal 5 11 3 2 2 4 2 2" xfId="23052"/>
    <cellStyle name="Normal 5 11 3 2 2 4 2 2 2" xfId="47349"/>
    <cellStyle name="Normal 5 11 3 2 2 4 2 3" xfId="35147"/>
    <cellStyle name="Normal 5 11 3 2 2 4 3" xfId="16979"/>
    <cellStyle name="Normal 5 11 3 2 2 4 3 2" xfId="41276"/>
    <cellStyle name="Normal 5 11 3 2 2 4 4" xfId="29074"/>
    <cellStyle name="Normal 5 11 3 2 2 5" xfId="6474"/>
    <cellStyle name="Normal 5 11 3 2 2 5 2" xfId="10851"/>
    <cellStyle name="Normal 5 11 3 2 2 5 2 2" xfId="23053"/>
    <cellStyle name="Normal 5 11 3 2 2 5 2 2 2" xfId="47350"/>
    <cellStyle name="Normal 5 11 3 2 2 5 2 3" xfId="35148"/>
    <cellStyle name="Normal 5 11 3 2 2 5 3" xfId="18676"/>
    <cellStyle name="Normal 5 11 3 2 2 5 3 2" xfId="42973"/>
    <cellStyle name="Normal 5 11 3 2 2 5 4" xfId="30771"/>
    <cellStyle name="Normal 5 11 3 2 2 6" xfId="10845"/>
    <cellStyle name="Normal 5 11 3 2 2 6 2" xfId="23047"/>
    <cellStyle name="Normal 5 11 3 2 2 6 2 2" xfId="47344"/>
    <cellStyle name="Normal 5 11 3 2 2 6 3" xfId="35142"/>
    <cellStyle name="Normal 5 11 3 2 2 7" xfId="14751"/>
    <cellStyle name="Normal 5 11 3 2 2 7 2" xfId="39048"/>
    <cellStyle name="Normal 5 11 3 2 2 8" xfId="26739"/>
    <cellStyle name="Normal 5 11 3 2 2 9" xfId="51147"/>
    <cellStyle name="Normal 5 11 3 2 3" xfId="2967"/>
    <cellStyle name="Normal 5 11 3 2 3 2" xfId="5415"/>
    <cellStyle name="Normal 5 11 3 2 3 2 2" xfId="10853"/>
    <cellStyle name="Normal 5 11 3 2 3 2 2 2" xfId="23055"/>
    <cellStyle name="Normal 5 11 3 2 3 2 2 2 2" xfId="47352"/>
    <cellStyle name="Normal 5 11 3 2 3 2 2 3" xfId="35150"/>
    <cellStyle name="Normal 5 11 3 2 3 2 3" xfId="17617"/>
    <cellStyle name="Normal 5 11 3 2 3 2 3 2" xfId="41914"/>
    <cellStyle name="Normal 5 11 3 2 3 2 4" xfId="29712"/>
    <cellStyle name="Normal 5 11 3 2 3 3" xfId="7005"/>
    <cellStyle name="Normal 5 11 3 2 3 3 2" xfId="10854"/>
    <cellStyle name="Normal 5 11 3 2 3 3 2 2" xfId="23056"/>
    <cellStyle name="Normal 5 11 3 2 3 3 2 2 2" xfId="47353"/>
    <cellStyle name="Normal 5 11 3 2 3 3 2 3" xfId="35151"/>
    <cellStyle name="Normal 5 11 3 2 3 3 3" xfId="19207"/>
    <cellStyle name="Normal 5 11 3 2 3 3 3 2" xfId="43504"/>
    <cellStyle name="Normal 5 11 3 2 3 3 4" xfId="31302"/>
    <cellStyle name="Normal 5 11 3 2 3 4" xfId="10852"/>
    <cellStyle name="Normal 5 11 3 2 3 4 2" xfId="23054"/>
    <cellStyle name="Normal 5 11 3 2 3 4 2 2" xfId="47351"/>
    <cellStyle name="Normal 5 11 3 2 3 4 3" xfId="35149"/>
    <cellStyle name="Normal 5 11 3 2 3 5" xfId="15389"/>
    <cellStyle name="Normal 5 11 3 2 3 5 2" xfId="39686"/>
    <cellStyle name="Normal 5 11 3 2 3 6" xfId="27377"/>
    <cellStyle name="Normal 5 11 3 2 4" xfId="10844"/>
    <cellStyle name="Normal 5 11 3 2 4 2" xfId="23046"/>
    <cellStyle name="Normal 5 11 3 2 4 2 2" xfId="47343"/>
    <cellStyle name="Normal 5 11 3 2 4 3" xfId="35141"/>
    <cellStyle name="Normal 5 11 3 2 5" xfId="14217"/>
    <cellStyle name="Normal 5 11 3 2 5 2" xfId="26205"/>
    <cellStyle name="Normal 5 11 3 2 5 2 2" xfId="50502"/>
    <cellStyle name="Normal 5 11 3 2 5 3" xfId="38514"/>
    <cellStyle name="Normal 5 11 3 2 6" xfId="51400"/>
    <cellStyle name="Normal 5 11 3 2 7" xfId="52321"/>
    <cellStyle name="Normal 5 11 3 3" xfId="2199"/>
    <cellStyle name="Normal 5 11 3 3 10" xfId="52719"/>
    <cellStyle name="Normal 5 11 3 3 2" xfId="3365"/>
    <cellStyle name="Normal 5 11 3 3 2 2" xfId="5706"/>
    <cellStyle name="Normal 5 11 3 3 2 2 2" xfId="10857"/>
    <cellStyle name="Normal 5 11 3 3 2 2 2 2" xfId="23059"/>
    <cellStyle name="Normal 5 11 3 3 2 2 2 2 2" xfId="47356"/>
    <cellStyle name="Normal 5 11 3 3 2 2 2 3" xfId="35154"/>
    <cellStyle name="Normal 5 11 3 3 2 2 3" xfId="17908"/>
    <cellStyle name="Normal 5 11 3 3 2 2 3 2" xfId="42205"/>
    <cellStyle name="Normal 5 11 3 3 2 2 4" xfId="30003"/>
    <cellStyle name="Normal 5 11 3 3 2 3" xfId="7403"/>
    <cellStyle name="Normal 5 11 3 3 2 3 2" xfId="10858"/>
    <cellStyle name="Normal 5 11 3 3 2 3 2 2" xfId="23060"/>
    <cellStyle name="Normal 5 11 3 3 2 3 2 2 2" xfId="47357"/>
    <cellStyle name="Normal 5 11 3 3 2 3 2 3" xfId="35155"/>
    <cellStyle name="Normal 5 11 3 3 2 3 3" xfId="19605"/>
    <cellStyle name="Normal 5 11 3 3 2 3 3 2" xfId="43902"/>
    <cellStyle name="Normal 5 11 3 3 2 3 4" xfId="31700"/>
    <cellStyle name="Normal 5 11 3 3 2 4" xfId="10856"/>
    <cellStyle name="Normal 5 11 3 3 2 4 2" xfId="23058"/>
    <cellStyle name="Normal 5 11 3 3 2 4 2 2" xfId="47355"/>
    <cellStyle name="Normal 5 11 3 3 2 4 3" xfId="35153"/>
    <cellStyle name="Normal 5 11 3 3 2 5" xfId="15680"/>
    <cellStyle name="Normal 5 11 3 3 2 5 2" xfId="39977"/>
    <cellStyle name="Normal 5 11 3 3 2 6" xfId="27668"/>
    <cellStyle name="Normal 5 11 3 3 3" xfId="3897"/>
    <cellStyle name="Normal 5 11 3 3 3 2" xfId="10859"/>
    <cellStyle name="Normal 5 11 3 3 3 2 2" xfId="23061"/>
    <cellStyle name="Normal 5 11 3 3 3 2 2 2" xfId="47358"/>
    <cellStyle name="Normal 5 11 3 3 3 2 3" xfId="35156"/>
    <cellStyle name="Normal 5 11 3 3 3 3" xfId="16208"/>
    <cellStyle name="Normal 5 11 3 3 3 3 2" xfId="40505"/>
    <cellStyle name="Normal 5 11 3 3 3 4" xfId="28196"/>
    <cellStyle name="Normal 5 11 3 3 4" xfId="4537"/>
    <cellStyle name="Normal 5 11 3 3 4 2" xfId="10860"/>
    <cellStyle name="Normal 5 11 3 3 4 2 2" xfId="23062"/>
    <cellStyle name="Normal 5 11 3 3 4 2 2 2" xfId="47359"/>
    <cellStyle name="Normal 5 11 3 3 4 2 3" xfId="35157"/>
    <cellStyle name="Normal 5 11 3 3 4 3" xfId="16739"/>
    <cellStyle name="Normal 5 11 3 3 4 3 2" xfId="41036"/>
    <cellStyle name="Normal 5 11 3 3 4 4" xfId="28834"/>
    <cellStyle name="Normal 5 11 3 3 5" xfId="6234"/>
    <cellStyle name="Normal 5 11 3 3 5 2" xfId="10861"/>
    <cellStyle name="Normal 5 11 3 3 5 2 2" xfId="23063"/>
    <cellStyle name="Normal 5 11 3 3 5 2 2 2" xfId="47360"/>
    <cellStyle name="Normal 5 11 3 3 5 2 3" xfId="35158"/>
    <cellStyle name="Normal 5 11 3 3 5 3" xfId="18436"/>
    <cellStyle name="Normal 5 11 3 3 5 3 2" xfId="42733"/>
    <cellStyle name="Normal 5 11 3 3 5 4" xfId="30531"/>
    <cellStyle name="Normal 5 11 3 3 6" xfId="10855"/>
    <cellStyle name="Normal 5 11 3 3 6 2" xfId="23057"/>
    <cellStyle name="Normal 5 11 3 3 6 2 2" xfId="47354"/>
    <cellStyle name="Normal 5 11 3 3 6 3" xfId="35152"/>
    <cellStyle name="Normal 5 11 3 3 7" xfId="14511"/>
    <cellStyle name="Normal 5 11 3 3 7 2" xfId="38808"/>
    <cellStyle name="Normal 5 11 3 3 8" xfId="26499"/>
    <cellStyle name="Normal 5 11 3 3 9" xfId="50907"/>
    <cellStyle name="Normal 5 11 3 4" xfId="2727"/>
    <cellStyle name="Normal 5 11 3 4 2" xfId="5175"/>
    <cellStyle name="Normal 5 11 3 4 2 2" xfId="10863"/>
    <cellStyle name="Normal 5 11 3 4 2 2 2" xfId="23065"/>
    <cellStyle name="Normal 5 11 3 4 2 2 2 2" xfId="47362"/>
    <cellStyle name="Normal 5 11 3 4 2 2 3" xfId="35160"/>
    <cellStyle name="Normal 5 11 3 4 2 3" xfId="17377"/>
    <cellStyle name="Normal 5 11 3 4 2 3 2" xfId="41674"/>
    <cellStyle name="Normal 5 11 3 4 2 4" xfId="29472"/>
    <cellStyle name="Normal 5 11 3 4 3" xfId="6765"/>
    <cellStyle name="Normal 5 11 3 4 3 2" xfId="10864"/>
    <cellStyle name="Normal 5 11 3 4 3 2 2" xfId="23066"/>
    <cellStyle name="Normal 5 11 3 4 3 2 2 2" xfId="47363"/>
    <cellStyle name="Normal 5 11 3 4 3 2 3" xfId="35161"/>
    <cellStyle name="Normal 5 11 3 4 3 3" xfId="18967"/>
    <cellStyle name="Normal 5 11 3 4 3 3 2" xfId="43264"/>
    <cellStyle name="Normal 5 11 3 4 3 4" xfId="31062"/>
    <cellStyle name="Normal 5 11 3 4 4" xfId="10862"/>
    <cellStyle name="Normal 5 11 3 4 4 2" xfId="23064"/>
    <cellStyle name="Normal 5 11 3 4 4 2 2" xfId="47361"/>
    <cellStyle name="Normal 5 11 3 4 4 3" xfId="35159"/>
    <cellStyle name="Normal 5 11 3 4 5" xfId="15149"/>
    <cellStyle name="Normal 5 11 3 4 5 2" xfId="39446"/>
    <cellStyle name="Normal 5 11 3 4 6" xfId="27137"/>
    <cellStyle name="Normal 5 11 3 5" xfId="10843"/>
    <cellStyle name="Normal 5 11 3 5 2" xfId="23045"/>
    <cellStyle name="Normal 5 11 3 5 2 2" xfId="47342"/>
    <cellStyle name="Normal 5 11 3 5 3" xfId="35140"/>
    <cellStyle name="Normal 5 11 3 6" xfId="13977"/>
    <cellStyle name="Normal 5 11 3 6 2" xfId="25965"/>
    <cellStyle name="Normal 5 11 3 6 2 2" xfId="50262"/>
    <cellStyle name="Normal 5 11 3 6 3" xfId="38274"/>
    <cellStyle name="Normal 5 11 3 7" xfId="51417"/>
    <cellStyle name="Normal 5 11 3 8" xfId="52081"/>
    <cellStyle name="Normal 5 11 4" xfId="874"/>
    <cellStyle name="Normal 5 11 4 2" xfId="2367"/>
    <cellStyle name="Normal 5 11 4 2 10" xfId="52887"/>
    <cellStyle name="Normal 5 11 4 2 2" xfId="3533"/>
    <cellStyle name="Normal 5 11 4 2 2 2" xfId="5874"/>
    <cellStyle name="Normal 5 11 4 2 2 2 2" xfId="10868"/>
    <cellStyle name="Normal 5 11 4 2 2 2 2 2" xfId="23070"/>
    <cellStyle name="Normal 5 11 4 2 2 2 2 2 2" xfId="47367"/>
    <cellStyle name="Normal 5 11 4 2 2 2 2 3" xfId="35165"/>
    <cellStyle name="Normal 5 11 4 2 2 2 3" xfId="18076"/>
    <cellStyle name="Normal 5 11 4 2 2 2 3 2" xfId="42373"/>
    <cellStyle name="Normal 5 11 4 2 2 2 4" xfId="30171"/>
    <cellStyle name="Normal 5 11 4 2 2 3" xfId="7571"/>
    <cellStyle name="Normal 5 11 4 2 2 3 2" xfId="10869"/>
    <cellStyle name="Normal 5 11 4 2 2 3 2 2" xfId="23071"/>
    <cellStyle name="Normal 5 11 4 2 2 3 2 2 2" xfId="47368"/>
    <cellStyle name="Normal 5 11 4 2 2 3 2 3" xfId="35166"/>
    <cellStyle name="Normal 5 11 4 2 2 3 3" xfId="19773"/>
    <cellStyle name="Normal 5 11 4 2 2 3 3 2" xfId="44070"/>
    <cellStyle name="Normal 5 11 4 2 2 3 4" xfId="31868"/>
    <cellStyle name="Normal 5 11 4 2 2 4" xfId="10867"/>
    <cellStyle name="Normal 5 11 4 2 2 4 2" xfId="23069"/>
    <cellStyle name="Normal 5 11 4 2 2 4 2 2" xfId="47366"/>
    <cellStyle name="Normal 5 11 4 2 2 4 3" xfId="35164"/>
    <cellStyle name="Normal 5 11 4 2 2 5" xfId="15848"/>
    <cellStyle name="Normal 5 11 4 2 2 5 2" xfId="40145"/>
    <cellStyle name="Normal 5 11 4 2 2 6" xfId="27836"/>
    <cellStyle name="Normal 5 11 4 2 3" xfId="4065"/>
    <cellStyle name="Normal 5 11 4 2 3 2" xfId="10870"/>
    <cellStyle name="Normal 5 11 4 2 3 2 2" xfId="23072"/>
    <cellStyle name="Normal 5 11 4 2 3 2 2 2" xfId="47369"/>
    <cellStyle name="Normal 5 11 4 2 3 2 3" xfId="35167"/>
    <cellStyle name="Normal 5 11 4 2 3 3" xfId="16376"/>
    <cellStyle name="Normal 5 11 4 2 3 3 2" xfId="40673"/>
    <cellStyle name="Normal 5 11 4 2 3 4" xfId="28364"/>
    <cellStyle name="Normal 5 11 4 2 4" xfId="4705"/>
    <cellStyle name="Normal 5 11 4 2 4 2" xfId="10871"/>
    <cellStyle name="Normal 5 11 4 2 4 2 2" xfId="23073"/>
    <cellStyle name="Normal 5 11 4 2 4 2 2 2" xfId="47370"/>
    <cellStyle name="Normal 5 11 4 2 4 2 3" xfId="35168"/>
    <cellStyle name="Normal 5 11 4 2 4 3" xfId="16907"/>
    <cellStyle name="Normal 5 11 4 2 4 3 2" xfId="41204"/>
    <cellStyle name="Normal 5 11 4 2 4 4" xfId="29002"/>
    <cellStyle name="Normal 5 11 4 2 5" xfId="6402"/>
    <cellStyle name="Normal 5 11 4 2 5 2" xfId="10872"/>
    <cellStyle name="Normal 5 11 4 2 5 2 2" xfId="23074"/>
    <cellStyle name="Normal 5 11 4 2 5 2 2 2" xfId="47371"/>
    <cellStyle name="Normal 5 11 4 2 5 2 3" xfId="35169"/>
    <cellStyle name="Normal 5 11 4 2 5 3" xfId="18604"/>
    <cellStyle name="Normal 5 11 4 2 5 3 2" xfId="42901"/>
    <cellStyle name="Normal 5 11 4 2 5 4" xfId="30699"/>
    <cellStyle name="Normal 5 11 4 2 6" xfId="10866"/>
    <cellStyle name="Normal 5 11 4 2 6 2" xfId="23068"/>
    <cellStyle name="Normal 5 11 4 2 6 2 2" xfId="47365"/>
    <cellStyle name="Normal 5 11 4 2 6 3" xfId="35163"/>
    <cellStyle name="Normal 5 11 4 2 7" xfId="14679"/>
    <cellStyle name="Normal 5 11 4 2 7 2" xfId="38976"/>
    <cellStyle name="Normal 5 11 4 2 8" xfId="26667"/>
    <cellStyle name="Normal 5 11 4 2 9" xfId="51075"/>
    <cellStyle name="Normal 5 11 4 3" xfId="2895"/>
    <cellStyle name="Normal 5 11 4 3 2" xfId="5343"/>
    <cellStyle name="Normal 5 11 4 3 2 2" xfId="10874"/>
    <cellStyle name="Normal 5 11 4 3 2 2 2" xfId="23076"/>
    <cellStyle name="Normal 5 11 4 3 2 2 2 2" xfId="47373"/>
    <cellStyle name="Normal 5 11 4 3 2 2 3" xfId="35171"/>
    <cellStyle name="Normal 5 11 4 3 2 3" xfId="17545"/>
    <cellStyle name="Normal 5 11 4 3 2 3 2" xfId="41842"/>
    <cellStyle name="Normal 5 11 4 3 2 4" xfId="29640"/>
    <cellStyle name="Normal 5 11 4 3 3" xfId="6933"/>
    <cellStyle name="Normal 5 11 4 3 3 2" xfId="10875"/>
    <cellStyle name="Normal 5 11 4 3 3 2 2" xfId="23077"/>
    <cellStyle name="Normal 5 11 4 3 3 2 2 2" xfId="47374"/>
    <cellStyle name="Normal 5 11 4 3 3 2 3" xfId="35172"/>
    <cellStyle name="Normal 5 11 4 3 3 3" xfId="19135"/>
    <cellStyle name="Normal 5 11 4 3 3 3 2" xfId="43432"/>
    <cellStyle name="Normal 5 11 4 3 3 4" xfId="31230"/>
    <cellStyle name="Normal 5 11 4 3 4" xfId="10873"/>
    <cellStyle name="Normal 5 11 4 3 4 2" xfId="23075"/>
    <cellStyle name="Normal 5 11 4 3 4 2 2" xfId="47372"/>
    <cellStyle name="Normal 5 11 4 3 4 3" xfId="35170"/>
    <cellStyle name="Normal 5 11 4 3 5" xfId="15317"/>
    <cellStyle name="Normal 5 11 4 3 5 2" xfId="39614"/>
    <cellStyle name="Normal 5 11 4 3 6" xfId="27305"/>
    <cellStyle name="Normal 5 11 4 4" xfId="10865"/>
    <cellStyle name="Normal 5 11 4 4 2" xfId="23067"/>
    <cellStyle name="Normal 5 11 4 4 2 2" xfId="47364"/>
    <cellStyle name="Normal 5 11 4 4 3" xfId="35162"/>
    <cellStyle name="Normal 5 11 4 5" xfId="14145"/>
    <cellStyle name="Normal 5 11 4 5 2" xfId="26133"/>
    <cellStyle name="Normal 5 11 4 5 2 2" xfId="50430"/>
    <cellStyle name="Normal 5 11 4 5 3" xfId="38442"/>
    <cellStyle name="Normal 5 11 4 6" xfId="51688"/>
    <cellStyle name="Normal 5 11 4 7" xfId="52249"/>
    <cellStyle name="Normal 5 11 5" xfId="2103"/>
    <cellStyle name="Normal 5 11 5 10" xfId="52623"/>
    <cellStyle name="Normal 5 11 5 2" xfId="3269"/>
    <cellStyle name="Normal 5 11 5 2 2" xfId="5610"/>
    <cellStyle name="Normal 5 11 5 2 2 2" xfId="10878"/>
    <cellStyle name="Normal 5 11 5 2 2 2 2" xfId="23080"/>
    <cellStyle name="Normal 5 11 5 2 2 2 2 2" xfId="47377"/>
    <cellStyle name="Normal 5 11 5 2 2 2 3" xfId="35175"/>
    <cellStyle name="Normal 5 11 5 2 2 3" xfId="17812"/>
    <cellStyle name="Normal 5 11 5 2 2 3 2" xfId="42109"/>
    <cellStyle name="Normal 5 11 5 2 2 4" xfId="29907"/>
    <cellStyle name="Normal 5 11 5 2 3" xfId="7307"/>
    <cellStyle name="Normal 5 11 5 2 3 2" xfId="10879"/>
    <cellStyle name="Normal 5 11 5 2 3 2 2" xfId="23081"/>
    <cellStyle name="Normal 5 11 5 2 3 2 2 2" xfId="47378"/>
    <cellStyle name="Normal 5 11 5 2 3 2 3" xfId="35176"/>
    <cellStyle name="Normal 5 11 5 2 3 3" xfId="19509"/>
    <cellStyle name="Normal 5 11 5 2 3 3 2" xfId="43806"/>
    <cellStyle name="Normal 5 11 5 2 3 4" xfId="31604"/>
    <cellStyle name="Normal 5 11 5 2 4" xfId="10877"/>
    <cellStyle name="Normal 5 11 5 2 4 2" xfId="23079"/>
    <cellStyle name="Normal 5 11 5 2 4 2 2" xfId="47376"/>
    <cellStyle name="Normal 5 11 5 2 4 3" xfId="35174"/>
    <cellStyle name="Normal 5 11 5 2 5" xfId="15584"/>
    <cellStyle name="Normal 5 11 5 2 5 2" xfId="39881"/>
    <cellStyle name="Normal 5 11 5 2 6" xfId="27572"/>
    <cellStyle name="Normal 5 11 5 3" xfId="3801"/>
    <cellStyle name="Normal 5 11 5 3 2" xfId="10880"/>
    <cellStyle name="Normal 5 11 5 3 2 2" xfId="23082"/>
    <cellStyle name="Normal 5 11 5 3 2 2 2" xfId="47379"/>
    <cellStyle name="Normal 5 11 5 3 2 3" xfId="35177"/>
    <cellStyle name="Normal 5 11 5 3 3" xfId="16112"/>
    <cellStyle name="Normal 5 11 5 3 3 2" xfId="40409"/>
    <cellStyle name="Normal 5 11 5 3 4" xfId="28100"/>
    <cellStyle name="Normal 5 11 5 4" xfId="4441"/>
    <cellStyle name="Normal 5 11 5 4 2" xfId="10881"/>
    <cellStyle name="Normal 5 11 5 4 2 2" xfId="23083"/>
    <cellStyle name="Normal 5 11 5 4 2 2 2" xfId="47380"/>
    <cellStyle name="Normal 5 11 5 4 2 3" xfId="35178"/>
    <cellStyle name="Normal 5 11 5 4 3" xfId="16643"/>
    <cellStyle name="Normal 5 11 5 4 3 2" xfId="40940"/>
    <cellStyle name="Normal 5 11 5 4 4" xfId="28738"/>
    <cellStyle name="Normal 5 11 5 5" xfId="6138"/>
    <cellStyle name="Normal 5 11 5 5 2" xfId="10882"/>
    <cellStyle name="Normal 5 11 5 5 2 2" xfId="23084"/>
    <cellStyle name="Normal 5 11 5 5 2 2 2" xfId="47381"/>
    <cellStyle name="Normal 5 11 5 5 2 3" xfId="35179"/>
    <cellStyle name="Normal 5 11 5 5 3" xfId="18340"/>
    <cellStyle name="Normal 5 11 5 5 3 2" xfId="42637"/>
    <cellStyle name="Normal 5 11 5 5 4" xfId="30435"/>
    <cellStyle name="Normal 5 11 5 6" xfId="10876"/>
    <cellStyle name="Normal 5 11 5 6 2" xfId="23078"/>
    <cellStyle name="Normal 5 11 5 6 2 2" xfId="47375"/>
    <cellStyle name="Normal 5 11 5 6 3" xfId="35173"/>
    <cellStyle name="Normal 5 11 5 7" xfId="14415"/>
    <cellStyle name="Normal 5 11 5 7 2" xfId="38712"/>
    <cellStyle name="Normal 5 11 5 8" xfId="26403"/>
    <cellStyle name="Normal 5 11 5 9" xfId="50811"/>
    <cellStyle name="Normal 5 11 6" xfId="2631"/>
    <cellStyle name="Normal 5 11 6 2" xfId="5079"/>
    <cellStyle name="Normal 5 11 6 2 2" xfId="10884"/>
    <cellStyle name="Normal 5 11 6 2 2 2" xfId="23086"/>
    <cellStyle name="Normal 5 11 6 2 2 2 2" xfId="47383"/>
    <cellStyle name="Normal 5 11 6 2 2 3" xfId="35181"/>
    <cellStyle name="Normal 5 11 6 2 3" xfId="17281"/>
    <cellStyle name="Normal 5 11 6 2 3 2" xfId="41578"/>
    <cellStyle name="Normal 5 11 6 2 4" xfId="29376"/>
    <cellStyle name="Normal 5 11 6 3" xfId="6669"/>
    <cellStyle name="Normal 5 11 6 3 2" xfId="10885"/>
    <cellStyle name="Normal 5 11 6 3 2 2" xfId="23087"/>
    <cellStyle name="Normal 5 11 6 3 2 2 2" xfId="47384"/>
    <cellStyle name="Normal 5 11 6 3 2 3" xfId="35182"/>
    <cellStyle name="Normal 5 11 6 3 3" xfId="18871"/>
    <cellStyle name="Normal 5 11 6 3 3 2" xfId="43168"/>
    <cellStyle name="Normal 5 11 6 3 4" xfId="30966"/>
    <cellStyle name="Normal 5 11 6 4" xfId="10883"/>
    <cellStyle name="Normal 5 11 6 4 2" xfId="23085"/>
    <cellStyle name="Normal 5 11 6 4 2 2" xfId="47382"/>
    <cellStyle name="Normal 5 11 6 4 3" xfId="35180"/>
    <cellStyle name="Normal 5 11 6 5" xfId="15053"/>
    <cellStyle name="Normal 5 11 6 5 2" xfId="39350"/>
    <cellStyle name="Normal 5 11 6 6" xfId="27041"/>
    <cellStyle name="Normal 5 11 7" xfId="10820"/>
    <cellStyle name="Normal 5 11 7 2" xfId="23022"/>
    <cellStyle name="Normal 5 11 7 2 2" xfId="47319"/>
    <cellStyle name="Normal 5 11 7 3" xfId="35117"/>
    <cellStyle name="Normal 5 11 8" xfId="13881"/>
    <cellStyle name="Normal 5 11 8 2" xfId="25869"/>
    <cellStyle name="Normal 5 11 8 2 2" xfId="50166"/>
    <cellStyle name="Normal 5 11 8 3" xfId="38178"/>
    <cellStyle name="Normal 5 11 9" xfId="51880"/>
    <cellStyle name="Normal 5 12" xfId="749"/>
    <cellStyle name="Normal 5 12 2" xfId="994"/>
    <cellStyle name="Normal 5 12 2 2" xfId="2487"/>
    <cellStyle name="Normal 5 12 2 2 10" xfId="53007"/>
    <cellStyle name="Normal 5 12 2 2 2" xfId="3653"/>
    <cellStyle name="Normal 5 12 2 2 2 2" xfId="5994"/>
    <cellStyle name="Normal 5 12 2 2 2 2 2" xfId="10890"/>
    <cellStyle name="Normal 5 12 2 2 2 2 2 2" xfId="23092"/>
    <cellStyle name="Normal 5 12 2 2 2 2 2 2 2" xfId="47389"/>
    <cellStyle name="Normal 5 12 2 2 2 2 2 3" xfId="35187"/>
    <cellStyle name="Normal 5 12 2 2 2 2 3" xfId="18196"/>
    <cellStyle name="Normal 5 12 2 2 2 2 3 2" xfId="42493"/>
    <cellStyle name="Normal 5 12 2 2 2 2 4" xfId="30291"/>
    <cellStyle name="Normal 5 12 2 2 2 3" xfId="7691"/>
    <cellStyle name="Normal 5 12 2 2 2 3 2" xfId="10891"/>
    <cellStyle name="Normal 5 12 2 2 2 3 2 2" xfId="23093"/>
    <cellStyle name="Normal 5 12 2 2 2 3 2 2 2" xfId="47390"/>
    <cellStyle name="Normal 5 12 2 2 2 3 2 3" xfId="35188"/>
    <cellStyle name="Normal 5 12 2 2 2 3 3" xfId="19893"/>
    <cellStyle name="Normal 5 12 2 2 2 3 3 2" xfId="44190"/>
    <cellStyle name="Normal 5 12 2 2 2 3 4" xfId="31988"/>
    <cellStyle name="Normal 5 12 2 2 2 4" xfId="10889"/>
    <cellStyle name="Normal 5 12 2 2 2 4 2" xfId="23091"/>
    <cellStyle name="Normal 5 12 2 2 2 4 2 2" xfId="47388"/>
    <cellStyle name="Normal 5 12 2 2 2 4 3" xfId="35186"/>
    <cellStyle name="Normal 5 12 2 2 2 5" xfId="15968"/>
    <cellStyle name="Normal 5 12 2 2 2 5 2" xfId="40265"/>
    <cellStyle name="Normal 5 12 2 2 2 6" xfId="27956"/>
    <cellStyle name="Normal 5 12 2 2 3" xfId="4185"/>
    <cellStyle name="Normal 5 12 2 2 3 2" xfId="10892"/>
    <cellStyle name="Normal 5 12 2 2 3 2 2" xfId="23094"/>
    <cellStyle name="Normal 5 12 2 2 3 2 2 2" xfId="47391"/>
    <cellStyle name="Normal 5 12 2 2 3 2 3" xfId="35189"/>
    <cellStyle name="Normal 5 12 2 2 3 3" xfId="16496"/>
    <cellStyle name="Normal 5 12 2 2 3 3 2" xfId="40793"/>
    <cellStyle name="Normal 5 12 2 2 3 4" xfId="28484"/>
    <cellStyle name="Normal 5 12 2 2 4" xfId="4825"/>
    <cellStyle name="Normal 5 12 2 2 4 2" xfId="10893"/>
    <cellStyle name="Normal 5 12 2 2 4 2 2" xfId="23095"/>
    <cellStyle name="Normal 5 12 2 2 4 2 2 2" xfId="47392"/>
    <cellStyle name="Normal 5 12 2 2 4 2 3" xfId="35190"/>
    <cellStyle name="Normal 5 12 2 2 4 3" xfId="17027"/>
    <cellStyle name="Normal 5 12 2 2 4 3 2" xfId="41324"/>
    <cellStyle name="Normal 5 12 2 2 4 4" xfId="29122"/>
    <cellStyle name="Normal 5 12 2 2 5" xfId="6522"/>
    <cellStyle name="Normal 5 12 2 2 5 2" xfId="10894"/>
    <cellStyle name="Normal 5 12 2 2 5 2 2" xfId="23096"/>
    <cellStyle name="Normal 5 12 2 2 5 2 2 2" xfId="47393"/>
    <cellStyle name="Normal 5 12 2 2 5 2 3" xfId="35191"/>
    <cellStyle name="Normal 5 12 2 2 5 3" xfId="18724"/>
    <cellStyle name="Normal 5 12 2 2 5 3 2" xfId="43021"/>
    <cellStyle name="Normal 5 12 2 2 5 4" xfId="30819"/>
    <cellStyle name="Normal 5 12 2 2 6" xfId="10888"/>
    <cellStyle name="Normal 5 12 2 2 6 2" xfId="23090"/>
    <cellStyle name="Normal 5 12 2 2 6 2 2" xfId="47387"/>
    <cellStyle name="Normal 5 12 2 2 6 3" xfId="35185"/>
    <cellStyle name="Normal 5 12 2 2 7" xfId="14799"/>
    <cellStyle name="Normal 5 12 2 2 7 2" xfId="39096"/>
    <cellStyle name="Normal 5 12 2 2 8" xfId="26787"/>
    <cellStyle name="Normal 5 12 2 2 9" xfId="51195"/>
    <cellStyle name="Normal 5 12 2 3" xfId="3015"/>
    <cellStyle name="Normal 5 12 2 3 2" xfId="5463"/>
    <cellStyle name="Normal 5 12 2 3 2 2" xfId="10896"/>
    <cellStyle name="Normal 5 12 2 3 2 2 2" xfId="23098"/>
    <cellStyle name="Normal 5 12 2 3 2 2 2 2" xfId="47395"/>
    <cellStyle name="Normal 5 12 2 3 2 2 3" xfId="35193"/>
    <cellStyle name="Normal 5 12 2 3 2 3" xfId="17665"/>
    <cellStyle name="Normal 5 12 2 3 2 3 2" xfId="41962"/>
    <cellStyle name="Normal 5 12 2 3 2 4" xfId="29760"/>
    <cellStyle name="Normal 5 12 2 3 3" xfId="7053"/>
    <cellStyle name="Normal 5 12 2 3 3 2" xfId="10897"/>
    <cellStyle name="Normal 5 12 2 3 3 2 2" xfId="23099"/>
    <cellStyle name="Normal 5 12 2 3 3 2 2 2" xfId="47396"/>
    <cellStyle name="Normal 5 12 2 3 3 2 3" xfId="35194"/>
    <cellStyle name="Normal 5 12 2 3 3 3" xfId="19255"/>
    <cellStyle name="Normal 5 12 2 3 3 3 2" xfId="43552"/>
    <cellStyle name="Normal 5 12 2 3 3 4" xfId="31350"/>
    <cellStyle name="Normal 5 12 2 3 4" xfId="10895"/>
    <cellStyle name="Normal 5 12 2 3 4 2" xfId="23097"/>
    <cellStyle name="Normal 5 12 2 3 4 2 2" xfId="47394"/>
    <cellStyle name="Normal 5 12 2 3 4 3" xfId="35192"/>
    <cellStyle name="Normal 5 12 2 3 5" xfId="15437"/>
    <cellStyle name="Normal 5 12 2 3 5 2" xfId="39734"/>
    <cellStyle name="Normal 5 12 2 3 6" xfId="27425"/>
    <cellStyle name="Normal 5 12 2 4" xfId="10887"/>
    <cellStyle name="Normal 5 12 2 4 2" xfId="23089"/>
    <cellStyle name="Normal 5 12 2 4 2 2" xfId="47386"/>
    <cellStyle name="Normal 5 12 2 4 3" xfId="35184"/>
    <cellStyle name="Normal 5 12 2 5" xfId="14265"/>
    <cellStyle name="Normal 5 12 2 5 2" xfId="26253"/>
    <cellStyle name="Normal 5 12 2 5 2 2" xfId="50550"/>
    <cellStyle name="Normal 5 12 2 5 3" xfId="38562"/>
    <cellStyle name="Normal 5 12 2 6" xfId="51637"/>
    <cellStyle name="Normal 5 12 2 7" xfId="52369"/>
    <cellStyle name="Normal 5 12 3" xfId="2247"/>
    <cellStyle name="Normal 5 12 3 10" xfId="52767"/>
    <cellStyle name="Normal 5 12 3 2" xfId="3413"/>
    <cellStyle name="Normal 5 12 3 2 2" xfId="5754"/>
    <cellStyle name="Normal 5 12 3 2 2 2" xfId="10900"/>
    <cellStyle name="Normal 5 12 3 2 2 2 2" xfId="23102"/>
    <cellStyle name="Normal 5 12 3 2 2 2 2 2" xfId="47399"/>
    <cellStyle name="Normal 5 12 3 2 2 2 3" xfId="35197"/>
    <cellStyle name="Normal 5 12 3 2 2 3" xfId="17956"/>
    <cellStyle name="Normal 5 12 3 2 2 3 2" xfId="42253"/>
    <cellStyle name="Normal 5 12 3 2 2 4" xfId="30051"/>
    <cellStyle name="Normal 5 12 3 2 3" xfId="7451"/>
    <cellStyle name="Normal 5 12 3 2 3 2" xfId="10901"/>
    <cellStyle name="Normal 5 12 3 2 3 2 2" xfId="23103"/>
    <cellStyle name="Normal 5 12 3 2 3 2 2 2" xfId="47400"/>
    <cellStyle name="Normal 5 12 3 2 3 2 3" xfId="35198"/>
    <cellStyle name="Normal 5 12 3 2 3 3" xfId="19653"/>
    <cellStyle name="Normal 5 12 3 2 3 3 2" xfId="43950"/>
    <cellStyle name="Normal 5 12 3 2 3 4" xfId="31748"/>
    <cellStyle name="Normal 5 12 3 2 4" xfId="10899"/>
    <cellStyle name="Normal 5 12 3 2 4 2" xfId="23101"/>
    <cellStyle name="Normal 5 12 3 2 4 2 2" xfId="47398"/>
    <cellStyle name="Normal 5 12 3 2 4 3" xfId="35196"/>
    <cellStyle name="Normal 5 12 3 2 5" xfId="15728"/>
    <cellStyle name="Normal 5 12 3 2 5 2" xfId="40025"/>
    <cellStyle name="Normal 5 12 3 2 6" xfId="27716"/>
    <cellStyle name="Normal 5 12 3 3" xfId="3945"/>
    <cellStyle name="Normal 5 12 3 3 2" xfId="10902"/>
    <cellStyle name="Normal 5 12 3 3 2 2" xfId="23104"/>
    <cellStyle name="Normal 5 12 3 3 2 2 2" xfId="47401"/>
    <cellStyle name="Normal 5 12 3 3 2 3" xfId="35199"/>
    <cellStyle name="Normal 5 12 3 3 3" xfId="16256"/>
    <cellStyle name="Normal 5 12 3 3 3 2" xfId="40553"/>
    <cellStyle name="Normal 5 12 3 3 4" xfId="28244"/>
    <cellStyle name="Normal 5 12 3 4" xfId="4585"/>
    <cellStyle name="Normal 5 12 3 4 2" xfId="10903"/>
    <cellStyle name="Normal 5 12 3 4 2 2" xfId="23105"/>
    <cellStyle name="Normal 5 12 3 4 2 2 2" xfId="47402"/>
    <cellStyle name="Normal 5 12 3 4 2 3" xfId="35200"/>
    <cellStyle name="Normal 5 12 3 4 3" xfId="16787"/>
    <cellStyle name="Normal 5 12 3 4 3 2" xfId="41084"/>
    <cellStyle name="Normal 5 12 3 4 4" xfId="28882"/>
    <cellStyle name="Normal 5 12 3 5" xfId="6282"/>
    <cellStyle name="Normal 5 12 3 5 2" xfId="10904"/>
    <cellStyle name="Normal 5 12 3 5 2 2" xfId="23106"/>
    <cellStyle name="Normal 5 12 3 5 2 2 2" xfId="47403"/>
    <cellStyle name="Normal 5 12 3 5 2 3" xfId="35201"/>
    <cellStyle name="Normal 5 12 3 5 3" xfId="18484"/>
    <cellStyle name="Normal 5 12 3 5 3 2" xfId="42781"/>
    <cellStyle name="Normal 5 12 3 5 4" xfId="30579"/>
    <cellStyle name="Normal 5 12 3 6" xfId="10898"/>
    <cellStyle name="Normal 5 12 3 6 2" xfId="23100"/>
    <cellStyle name="Normal 5 12 3 6 2 2" xfId="47397"/>
    <cellStyle name="Normal 5 12 3 6 3" xfId="35195"/>
    <cellStyle name="Normal 5 12 3 7" xfId="14559"/>
    <cellStyle name="Normal 5 12 3 7 2" xfId="38856"/>
    <cellStyle name="Normal 5 12 3 8" xfId="26547"/>
    <cellStyle name="Normal 5 12 3 9" xfId="50955"/>
    <cellStyle name="Normal 5 12 4" xfId="2775"/>
    <cellStyle name="Normal 5 12 4 2" xfId="5223"/>
    <cellStyle name="Normal 5 12 4 2 2" xfId="10906"/>
    <cellStyle name="Normal 5 12 4 2 2 2" xfId="23108"/>
    <cellStyle name="Normal 5 12 4 2 2 2 2" xfId="47405"/>
    <cellStyle name="Normal 5 12 4 2 2 3" xfId="35203"/>
    <cellStyle name="Normal 5 12 4 2 3" xfId="17425"/>
    <cellStyle name="Normal 5 12 4 2 3 2" xfId="41722"/>
    <cellStyle name="Normal 5 12 4 2 4" xfId="29520"/>
    <cellStyle name="Normal 5 12 4 3" xfId="6813"/>
    <cellStyle name="Normal 5 12 4 3 2" xfId="10907"/>
    <cellStyle name="Normal 5 12 4 3 2 2" xfId="23109"/>
    <cellStyle name="Normal 5 12 4 3 2 2 2" xfId="47406"/>
    <cellStyle name="Normal 5 12 4 3 2 3" xfId="35204"/>
    <cellStyle name="Normal 5 12 4 3 3" xfId="19015"/>
    <cellStyle name="Normal 5 12 4 3 3 2" xfId="43312"/>
    <cellStyle name="Normal 5 12 4 3 4" xfId="31110"/>
    <cellStyle name="Normal 5 12 4 4" xfId="10905"/>
    <cellStyle name="Normal 5 12 4 4 2" xfId="23107"/>
    <cellStyle name="Normal 5 12 4 4 2 2" xfId="47404"/>
    <cellStyle name="Normal 5 12 4 4 3" xfId="35202"/>
    <cellStyle name="Normal 5 12 4 5" xfId="15197"/>
    <cellStyle name="Normal 5 12 4 5 2" xfId="39494"/>
    <cellStyle name="Normal 5 12 4 6" xfId="27185"/>
    <cellStyle name="Normal 5 12 5" xfId="10886"/>
    <cellStyle name="Normal 5 12 5 2" xfId="23088"/>
    <cellStyle name="Normal 5 12 5 2 2" xfId="47385"/>
    <cellStyle name="Normal 5 12 5 3" xfId="35183"/>
    <cellStyle name="Normal 5 12 6" xfId="14025"/>
    <cellStyle name="Normal 5 12 6 2" xfId="26013"/>
    <cellStyle name="Normal 5 12 6 2 2" xfId="50310"/>
    <cellStyle name="Normal 5 12 6 3" xfId="38322"/>
    <cellStyle name="Normal 5 12 7" xfId="51810"/>
    <cellStyle name="Normal 5 12 8" xfId="52129"/>
    <cellStyle name="Normal 5 13" xfId="670"/>
    <cellStyle name="Normal 5 13 2" xfId="2171"/>
    <cellStyle name="Normal 5 13 2 10" xfId="52691"/>
    <cellStyle name="Normal 5 13 2 2" xfId="3337"/>
    <cellStyle name="Normal 5 13 2 2 2" xfId="5678"/>
    <cellStyle name="Normal 5 13 2 2 2 2" xfId="10911"/>
    <cellStyle name="Normal 5 13 2 2 2 2 2" xfId="23113"/>
    <cellStyle name="Normal 5 13 2 2 2 2 2 2" xfId="47410"/>
    <cellStyle name="Normal 5 13 2 2 2 2 3" xfId="35208"/>
    <cellStyle name="Normal 5 13 2 2 2 3" xfId="17880"/>
    <cellStyle name="Normal 5 13 2 2 2 3 2" xfId="42177"/>
    <cellStyle name="Normal 5 13 2 2 2 4" xfId="29975"/>
    <cellStyle name="Normal 5 13 2 2 3" xfId="7375"/>
    <cellStyle name="Normal 5 13 2 2 3 2" xfId="10912"/>
    <cellStyle name="Normal 5 13 2 2 3 2 2" xfId="23114"/>
    <cellStyle name="Normal 5 13 2 2 3 2 2 2" xfId="47411"/>
    <cellStyle name="Normal 5 13 2 2 3 2 3" xfId="35209"/>
    <cellStyle name="Normal 5 13 2 2 3 3" xfId="19577"/>
    <cellStyle name="Normal 5 13 2 2 3 3 2" xfId="43874"/>
    <cellStyle name="Normal 5 13 2 2 3 4" xfId="31672"/>
    <cellStyle name="Normal 5 13 2 2 4" xfId="10910"/>
    <cellStyle name="Normal 5 13 2 2 4 2" xfId="23112"/>
    <cellStyle name="Normal 5 13 2 2 4 2 2" xfId="47409"/>
    <cellStyle name="Normal 5 13 2 2 4 3" xfId="35207"/>
    <cellStyle name="Normal 5 13 2 2 5" xfId="15652"/>
    <cellStyle name="Normal 5 13 2 2 5 2" xfId="39949"/>
    <cellStyle name="Normal 5 13 2 2 6" xfId="27640"/>
    <cellStyle name="Normal 5 13 2 3" xfId="3869"/>
    <cellStyle name="Normal 5 13 2 3 2" xfId="10913"/>
    <cellStyle name="Normal 5 13 2 3 2 2" xfId="23115"/>
    <cellStyle name="Normal 5 13 2 3 2 2 2" xfId="47412"/>
    <cellStyle name="Normal 5 13 2 3 2 3" xfId="35210"/>
    <cellStyle name="Normal 5 13 2 3 3" xfId="16180"/>
    <cellStyle name="Normal 5 13 2 3 3 2" xfId="40477"/>
    <cellStyle name="Normal 5 13 2 3 4" xfId="28168"/>
    <cellStyle name="Normal 5 13 2 4" xfId="4509"/>
    <cellStyle name="Normal 5 13 2 4 2" xfId="10914"/>
    <cellStyle name="Normal 5 13 2 4 2 2" xfId="23116"/>
    <cellStyle name="Normal 5 13 2 4 2 2 2" xfId="47413"/>
    <cellStyle name="Normal 5 13 2 4 2 3" xfId="35211"/>
    <cellStyle name="Normal 5 13 2 4 3" xfId="16711"/>
    <cellStyle name="Normal 5 13 2 4 3 2" xfId="41008"/>
    <cellStyle name="Normal 5 13 2 4 4" xfId="28806"/>
    <cellStyle name="Normal 5 13 2 5" xfId="6206"/>
    <cellStyle name="Normal 5 13 2 5 2" xfId="10915"/>
    <cellStyle name="Normal 5 13 2 5 2 2" xfId="23117"/>
    <cellStyle name="Normal 5 13 2 5 2 2 2" xfId="47414"/>
    <cellStyle name="Normal 5 13 2 5 2 3" xfId="35212"/>
    <cellStyle name="Normal 5 13 2 5 3" xfId="18408"/>
    <cellStyle name="Normal 5 13 2 5 3 2" xfId="42705"/>
    <cellStyle name="Normal 5 13 2 5 4" xfId="30503"/>
    <cellStyle name="Normal 5 13 2 6" xfId="10909"/>
    <cellStyle name="Normal 5 13 2 6 2" xfId="23111"/>
    <cellStyle name="Normal 5 13 2 6 2 2" xfId="47408"/>
    <cellStyle name="Normal 5 13 2 6 3" xfId="35206"/>
    <cellStyle name="Normal 5 13 2 7" xfId="14483"/>
    <cellStyle name="Normal 5 13 2 7 2" xfId="38780"/>
    <cellStyle name="Normal 5 13 2 8" xfId="26471"/>
    <cellStyle name="Normal 5 13 2 9" xfId="50879"/>
    <cellStyle name="Normal 5 13 3" xfId="2699"/>
    <cellStyle name="Normal 5 13 3 2" xfId="5147"/>
    <cellStyle name="Normal 5 13 3 2 2" xfId="10917"/>
    <cellStyle name="Normal 5 13 3 2 2 2" xfId="23119"/>
    <cellStyle name="Normal 5 13 3 2 2 2 2" xfId="47416"/>
    <cellStyle name="Normal 5 13 3 2 2 3" xfId="35214"/>
    <cellStyle name="Normal 5 13 3 2 3" xfId="17349"/>
    <cellStyle name="Normal 5 13 3 2 3 2" xfId="41646"/>
    <cellStyle name="Normal 5 13 3 2 4" xfId="29444"/>
    <cellStyle name="Normal 5 13 3 3" xfId="6737"/>
    <cellStyle name="Normal 5 13 3 3 2" xfId="10918"/>
    <cellStyle name="Normal 5 13 3 3 2 2" xfId="23120"/>
    <cellStyle name="Normal 5 13 3 3 2 2 2" xfId="47417"/>
    <cellStyle name="Normal 5 13 3 3 2 3" xfId="35215"/>
    <cellStyle name="Normal 5 13 3 3 3" xfId="18939"/>
    <cellStyle name="Normal 5 13 3 3 3 2" xfId="43236"/>
    <cellStyle name="Normal 5 13 3 3 4" xfId="31034"/>
    <cellStyle name="Normal 5 13 3 4" xfId="10916"/>
    <cellStyle name="Normal 5 13 3 4 2" xfId="23118"/>
    <cellStyle name="Normal 5 13 3 4 2 2" xfId="47415"/>
    <cellStyle name="Normal 5 13 3 4 3" xfId="35213"/>
    <cellStyle name="Normal 5 13 3 5" xfId="15121"/>
    <cellStyle name="Normal 5 13 3 5 2" xfId="39418"/>
    <cellStyle name="Normal 5 13 3 6" xfId="27109"/>
    <cellStyle name="Normal 5 13 4" xfId="10908"/>
    <cellStyle name="Normal 5 13 4 2" xfId="23110"/>
    <cellStyle name="Normal 5 13 4 2 2" xfId="47407"/>
    <cellStyle name="Normal 5 13 4 3" xfId="35205"/>
    <cellStyle name="Normal 5 13 5" xfId="13949"/>
    <cellStyle name="Normal 5 13 5 2" xfId="25937"/>
    <cellStyle name="Normal 5 13 5 2 2" xfId="50234"/>
    <cellStyle name="Normal 5 13 5 3" xfId="38246"/>
    <cellStyle name="Normal 5 13 6" xfId="51485"/>
    <cellStyle name="Normal 5 13 7" xfId="52053"/>
    <cellStyle name="Normal 5 14" xfId="139"/>
    <cellStyle name="Normal 5 14 2" xfId="2055"/>
    <cellStyle name="Normal 5 14 2 10" xfId="52575"/>
    <cellStyle name="Normal 5 14 2 2" xfId="3221"/>
    <cellStyle name="Normal 5 14 2 2 2" xfId="5562"/>
    <cellStyle name="Normal 5 14 2 2 2 2" xfId="10922"/>
    <cellStyle name="Normal 5 14 2 2 2 2 2" xfId="23124"/>
    <cellStyle name="Normal 5 14 2 2 2 2 2 2" xfId="47421"/>
    <cellStyle name="Normal 5 14 2 2 2 2 3" xfId="35219"/>
    <cellStyle name="Normal 5 14 2 2 2 3" xfId="17764"/>
    <cellStyle name="Normal 5 14 2 2 2 3 2" xfId="42061"/>
    <cellStyle name="Normal 5 14 2 2 2 4" xfId="29859"/>
    <cellStyle name="Normal 5 14 2 2 3" xfId="7259"/>
    <cellStyle name="Normal 5 14 2 2 3 2" xfId="10923"/>
    <cellStyle name="Normal 5 14 2 2 3 2 2" xfId="23125"/>
    <cellStyle name="Normal 5 14 2 2 3 2 2 2" xfId="47422"/>
    <cellStyle name="Normal 5 14 2 2 3 2 3" xfId="35220"/>
    <cellStyle name="Normal 5 14 2 2 3 3" xfId="19461"/>
    <cellStyle name="Normal 5 14 2 2 3 3 2" xfId="43758"/>
    <cellStyle name="Normal 5 14 2 2 3 4" xfId="31556"/>
    <cellStyle name="Normal 5 14 2 2 4" xfId="10921"/>
    <cellStyle name="Normal 5 14 2 2 4 2" xfId="23123"/>
    <cellStyle name="Normal 5 14 2 2 4 2 2" xfId="47420"/>
    <cellStyle name="Normal 5 14 2 2 4 3" xfId="35218"/>
    <cellStyle name="Normal 5 14 2 2 5" xfId="15536"/>
    <cellStyle name="Normal 5 14 2 2 5 2" xfId="39833"/>
    <cellStyle name="Normal 5 14 2 2 6" xfId="27524"/>
    <cellStyle name="Normal 5 14 2 3" xfId="3753"/>
    <cellStyle name="Normal 5 14 2 3 2" xfId="10924"/>
    <cellStyle name="Normal 5 14 2 3 2 2" xfId="23126"/>
    <cellStyle name="Normal 5 14 2 3 2 2 2" xfId="47423"/>
    <cellStyle name="Normal 5 14 2 3 2 3" xfId="35221"/>
    <cellStyle name="Normal 5 14 2 3 3" xfId="16064"/>
    <cellStyle name="Normal 5 14 2 3 3 2" xfId="40361"/>
    <cellStyle name="Normal 5 14 2 3 4" xfId="28052"/>
    <cellStyle name="Normal 5 14 2 4" xfId="4393"/>
    <cellStyle name="Normal 5 14 2 4 2" xfId="10925"/>
    <cellStyle name="Normal 5 14 2 4 2 2" xfId="23127"/>
    <cellStyle name="Normal 5 14 2 4 2 2 2" xfId="47424"/>
    <cellStyle name="Normal 5 14 2 4 2 3" xfId="35222"/>
    <cellStyle name="Normal 5 14 2 4 3" xfId="16595"/>
    <cellStyle name="Normal 5 14 2 4 3 2" xfId="40892"/>
    <cellStyle name="Normal 5 14 2 4 4" xfId="28690"/>
    <cellStyle name="Normal 5 14 2 5" xfId="6090"/>
    <cellStyle name="Normal 5 14 2 5 2" xfId="10926"/>
    <cellStyle name="Normal 5 14 2 5 2 2" xfId="23128"/>
    <cellStyle name="Normal 5 14 2 5 2 2 2" xfId="47425"/>
    <cellStyle name="Normal 5 14 2 5 2 3" xfId="35223"/>
    <cellStyle name="Normal 5 14 2 5 3" xfId="18292"/>
    <cellStyle name="Normal 5 14 2 5 3 2" xfId="42589"/>
    <cellStyle name="Normal 5 14 2 5 4" xfId="30387"/>
    <cellStyle name="Normal 5 14 2 6" xfId="10920"/>
    <cellStyle name="Normal 5 14 2 6 2" xfId="23122"/>
    <cellStyle name="Normal 5 14 2 6 2 2" xfId="47419"/>
    <cellStyle name="Normal 5 14 2 6 3" xfId="35217"/>
    <cellStyle name="Normal 5 14 2 7" xfId="14367"/>
    <cellStyle name="Normal 5 14 2 7 2" xfId="38664"/>
    <cellStyle name="Normal 5 14 2 8" xfId="26355"/>
    <cellStyle name="Normal 5 14 2 9" xfId="50763"/>
    <cellStyle name="Normal 5 14 3" xfId="2583"/>
    <cellStyle name="Normal 5 14 3 2" xfId="5031"/>
    <cellStyle name="Normal 5 14 3 2 2" xfId="10928"/>
    <cellStyle name="Normal 5 14 3 2 2 2" xfId="23130"/>
    <cellStyle name="Normal 5 14 3 2 2 2 2" xfId="47427"/>
    <cellStyle name="Normal 5 14 3 2 2 3" xfId="35225"/>
    <cellStyle name="Normal 5 14 3 2 3" xfId="17233"/>
    <cellStyle name="Normal 5 14 3 2 3 2" xfId="41530"/>
    <cellStyle name="Normal 5 14 3 2 4" xfId="29328"/>
    <cellStyle name="Normal 5 14 3 3" xfId="6621"/>
    <cellStyle name="Normal 5 14 3 3 2" xfId="10929"/>
    <cellStyle name="Normal 5 14 3 3 2 2" xfId="23131"/>
    <cellStyle name="Normal 5 14 3 3 2 2 2" xfId="47428"/>
    <cellStyle name="Normal 5 14 3 3 2 3" xfId="35226"/>
    <cellStyle name="Normal 5 14 3 3 3" xfId="18823"/>
    <cellStyle name="Normal 5 14 3 3 3 2" xfId="43120"/>
    <cellStyle name="Normal 5 14 3 3 4" xfId="30918"/>
    <cellStyle name="Normal 5 14 3 4" xfId="10927"/>
    <cellStyle name="Normal 5 14 3 4 2" xfId="23129"/>
    <cellStyle name="Normal 5 14 3 4 2 2" xfId="47426"/>
    <cellStyle name="Normal 5 14 3 4 3" xfId="35224"/>
    <cellStyle name="Normal 5 14 3 5" xfId="15005"/>
    <cellStyle name="Normal 5 14 3 5 2" xfId="39302"/>
    <cellStyle name="Normal 5 14 3 6" xfId="26993"/>
    <cellStyle name="Normal 5 14 4" xfId="10919"/>
    <cellStyle name="Normal 5 14 4 2" xfId="23121"/>
    <cellStyle name="Normal 5 14 4 2 2" xfId="47418"/>
    <cellStyle name="Normal 5 14 4 3" xfId="35216"/>
    <cellStyle name="Normal 5 14 5" xfId="13833"/>
    <cellStyle name="Normal 5 14 5 2" xfId="25821"/>
    <cellStyle name="Normal 5 14 5 2 2" xfId="50118"/>
    <cellStyle name="Normal 5 14 5 3" xfId="38130"/>
    <cellStyle name="Normal 5 14 6" xfId="51919"/>
    <cellStyle name="Normal 5 14 7" xfId="51937"/>
    <cellStyle name="Normal 5 15" xfId="1096"/>
    <cellStyle name="Normal 5 16" xfId="1840"/>
    <cellStyle name="Normal 5 2" xfId="157"/>
    <cellStyle name="Normal 5 2 10" xfId="2060"/>
    <cellStyle name="Normal 5 2 10 10" xfId="52580"/>
    <cellStyle name="Normal 5 2 10 2" xfId="3226"/>
    <cellStyle name="Normal 5 2 10 2 2" xfId="5567"/>
    <cellStyle name="Normal 5 2 10 2 2 2" xfId="10933"/>
    <cellStyle name="Normal 5 2 10 2 2 2 2" xfId="23135"/>
    <cellStyle name="Normal 5 2 10 2 2 2 2 2" xfId="47432"/>
    <cellStyle name="Normal 5 2 10 2 2 2 3" xfId="35230"/>
    <cellStyle name="Normal 5 2 10 2 2 3" xfId="17769"/>
    <cellStyle name="Normal 5 2 10 2 2 3 2" xfId="42066"/>
    <cellStyle name="Normal 5 2 10 2 2 4" xfId="29864"/>
    <cellStyle name="Normal 5 2 10 2 3" xfId="7264"/>
    <cellStyle name="Normal 5 2 10 2 3 2" xfId="10934"/>
    <cellStyle name="Normal 5 2 10 2 3 2 2" xfId="23136"/>
    <cellStyle name="Normal 5 2 10 2 3 2 2 2" xfId="47433"/>
    <cellStyle name="Normal 5 2 10 2 3 2 3" xfId="35231"/>
    <cellStyle name="Normal 5 2 10 2 3 3" xfId="19466"/>
    <cellStyle name="Normal 5 2 10 2 3 3 2" xfId="43763"/>
    <cellStyle name="Normal 5 2 10 2 3 4" xfId="31561"/>
    <cellStyle name="Normal 5 2 10 2 4" xfId="10932"/>
    <cellStyle name="Normal 5 2 10 2 4 2" xfId="23134"/>
    <cellStyle name="Normal 5 2 10 2 4 2 2" xfId="47431"/>
    <cellStyle name="Normal 5 2 10 2 4 3" xfId="35229"/>
    <cellStyle name="Normal 5 2 10 2 5" xfId="15541"/>
    <cellStyle name="Normal 5 2 10 2 5 2" xfId="39838"/>
    <cellStyle name="Normal 5 2 10 2 6" xfId="27529"/>
    <cellStyle name="Normal 5 2 10 3" xfId="3758"/>
    <cellStyle name="Normal 5 2 10 3 2" xfId="10935"/>
    <cellStyle name="Normal 5 2 10 3 2 2" xfId="23137"/>
    <cellStyle name="Normal 5 2 10 3 2 2 2" xfId="47434"/>
    <cellStyle name="Normal 5 2 10 3 2 3" xfId="35232"/>
    <cellStyle name="Normal 5 2 10 3 3" xfId="16069"/>
    <cellStyle name="Normal 5 2 10 3 3 2" xfId="40366"/>
    <cellStyle name="Normal 5 2 10 3 4" xfId="28057"/>
    <cellStyle name="Normal 5 2 10 4" xfId="4398"/>
    <cellStyle name="Normal 5 2 10 4 2" xfId="10936"/>
    <cellStyle name="Normal 5 2 10 4 2 2" xfId="23138"/>
    <cellStyle name="Normal 5 2 10 4 2 2 2" xfId="47435"/>
    <cellStyle name="Normal 5 2 10 4 2 3" xfId="35233"/>
    <cellStyle name="Normal 5 2 10 4 3" xfId="16600"/>
    <cellStyle name="Normal 5 2 10 4 3 2" xfId="40897"/>
    <cellStyle name="Normal 5 2 10 4 4" xfId="28695"/>
    <cellStyle name="Normal 5 2 10 5" xfId="6095"/>
    <cellStyle name="Normal 5 2 10 5 2" xfId="10937"/>
    <cellStyle name="Normal 5 2 10 5 2 2" xfId="23139"/>
    <cellStyle name="Normal 5 2 10 5 2 2 2" xfId="47436"/>
    <cellStyle name="Normal 5 2 10 5 2 3" xfId="35234"/>
    <cellStyle name="Normal 5 2 10 5 3" xfId="18297"/>
    <cellStyle name="Normal 5 2 10 5 3 2" xfId="42594"/>
    <cellStyle name="Normal 5 2 10 5 4" xfId="30392"/>
    <cellStyle name="Normal 5 2 10 6" xfId="10931"/>
    <cellStyle name="Normal 5 2 10 6 2" xfId="23133"/>
    <cellStyle name="Normal 5 2 10 6 2 2" xfId="47430"/>
    <cellStyle name="Normal 5 2 10 6 3" xfId="35228"/>
    <cellStyle name="Normal 5 2 10 7" xfId="14372"/>
    <cellStyle name="Normal 5 2 10 7 2" xfId="38669"/>
    <cellStyle name="Normal 5 2 10 8" xfId="26360"/>
    <cellStyle name="Normal 5 2 10 9" xfId="50768"/>
    <cellStyle name="Normal 5 2 11" xfId="2588"/>
    <cellStyle name="Normal 5 2 11 2" xfId="5036"/>
    <cellStyle name="Normal 5 2 11 2 2" xfId="10939"/>
    <cellStyle name="Normal 5 2 11 2 2 2" xfId="23141"/>
    <cellStyle name="Normal 5 2 11 2 2 2 2" xfId="47438"/>
    <cellStyle name="Normal 5 2 11 2 2 3" xfId="35236"/>
    <cellStyle name="Normal 5 2 11 2 3" xfId="17238"/>
    <cellStyle name="Normal 5 2 11 2 3 2" xfId="41535"/>
    <cellStyle name="Normal 5 2 11 2 4" xfId="29333"/>
    <cellStyle name="Normal 5 2 11 3" xfId="6626"/>
    <cellStyle name="Normal 5 2 11 3 2" xfId="10940"/>
    <cellStyle name="Normal 5 2 11 3 2 2" xfId="23142"/>
    <cellStyle name="Normal 5 2 11 3 2 2 2" xfId="47439"/>
    <cellStyle name="Normal 5 2 11 3 2 3" xfId="35237"/>
    <cellStyle name="Normal 5 2 11 3 3" xfId="18828"/>
    <cellStyle name="Normal 5 2 11 3 3 2" xfId="43125"/>
    <cellStyle name="Normal 5 2 11 3 4" xfId="30923"/>
    <cellStyle name="Normal 5 2 11 4" xfId="10938"/>
    <cellStyle name="Normal 5 2 11 4 2" xfId="23140"/>
    <cellStyle name="Normal 5 2 11 4 2 2" xfId="47437"/>
    <cellStyle name="Normal 5 2 11 4 3" xfId="35235"/>
    <cellStyle name="Normal 5 2 11 5" xfId="15010"/>
    <cellStyle name="Normal 5 2 11 5 2" xfId="39307"/>
    <cellStyle name="Normal 5 2 11 6" xfId="26998"/>
    <cellStyle name="Normal 5 2 12" xfId="10930"/>
    <cellStyle name="Normal 5 2 12 2" xfId="23132"/>
    <cellStyle name="Normal 5 2 12 2 2" xfId="47429"/>
    <cellStyle name="Normal 5 2 12 3" xfId="35227"/>
    <cellStyle name="Normal 5 2 13" xfId="13838"/>
    <cellStyle name="Normal 5 2 13 2" xfId="25826"/>
    <cellStyle name="Normal 5 2 13 2 2" xfId="50123"/>
    <cellStyle name="Normal 5 2 13 3" xfId="38135"/>
    <cellStyle name="Normal 5 2 14" xfId="51916"/>
    <cellStyle name="Normal 5 2 15" xfId="51942"/>
    <cellStyle name="Normal 5 2 2" xfId="185"/>
    <cellStyle name="Normal 5 2 2 10" xfId="10941"/>
    <cellStyle name="Normal 5 2 2 10 2" xfId="23143"/>
    <cellStyle name="Normal 5 2 2 10 2 2" xfId="47440"/>
    <cellStyle name="Normal 5 2 2 10 3" xfId="35238"/>
    <cellStyle name="Normal 5 2 2 11" xfId="13850"/>
    <cellStyle name="Normal 5 2 2 11 2" xfId="25838"/>
    <cellStyle name="Normal 5 2 2 11 2 2" xfId="50135"/>
    <cellStyle name="Normal 5 2 2 11 3" xfId="38147"/>
    <cellStyle name="Normal 5 2 2 12" xfId="51926"/>
    <cellStyle name="Normal 5 2 2 13" xfId="51954"/>
    <cellStyle name="Normal 5 2 2 2" xfId="293"/>
    <cellStyle name="Normal 5 2 2 2 2" xfId="1852"/>
    <cellStyle name="Normal 5 2 2 3" xfId="595"/>
    <cellStyle name="Normal 5 2 2 3 10" xfId="51876"/>
    <cellStyle name="Normal 5 2 2 3 11" xfId="51978"/>
    <cellStyle name="Normal 5 2 2 3 2" xfId="643"/>
    <cellStyle name="Normal 5 2 2 3 2 10" xfId="52026"/>
    <cellStyle name="Normal 5 2 2 3 2 2" xfId="838"/>
    <cellStyle name="Normal 5 2 2 3 2 2 2" xfId="1083"/>
    <cellStyle name="Normal 5 2 2 3 2 2 2 2" xfId="2576"/>
    <cellStyle name="Normal 5 2 2 3 2 2 2 2 10" xfId="53096"/>
    <cellStyle name="Normal 5 2 2 3 2 2 2 2 2" xfId="3742"/>
    <cellStyle name="Normal 5 2 2 3 2 2 2 2 2 2" xfId="6083"/>
    <cellStyle name="Normal 5 2 2 3 2 2 2 2 2 2 2" xfId="10948"/>
    <cellStyle name="Normal 5 2 2 3 2 2 2 2 2 2 2 2" xfId="23150"/>
    <cellStyle name="Normal 5 2 2 3 2 2 2 2 2 2 2 2 2" xfId="47447"/>
    <cellStyle name="Normal 5 2 2 3 2 2 2 2 2 2 2 3" xfId="35245"/>
    <cellStyle name="Normal 5 2 2 3 2 2 2 2 2 2 3" xfId="18285"/>
    <cellStyle name="Normal 5 2 2 3 2 2 2 2 2 2 3 2" xfId="42582"/>
    <cellStyle name="Normal 5 2 2 3 2 2 2 2 2 2 4" xfId="30380"/>
    <cellStyle name="Normal 5 2 2 3 2 2 2 2 2 3" xfId="7780"/>
    <cellStyle name="Normal 5 2 2 3 2 2 2 2 2 3 2" xfId="10949"/>
    <cellStyle name="Normal 5 2 2 3 2 2 2 2 2 3 2 2" xfId="23151"/>
    <cellStyle name="Normal 5 2 2 3 2 2 2 2 2 3 2 2 2" xfId="47448"/>
    <cellStyle name="Normal 5 2 2 3 2 2 2 2 2 3 2 3" xfId="35246"/>
    <cellStyle name="Normal 5 2 2 3 2 2 2 2 2 3 3" xfId="19982"/>
    <cellStyle name="Normal 5 2 2 3 2 2 2 2 2 3 3 2" xfId="44279"/>
    <cellStyle name="Normal 5 2 2 3 2 2 2 2 2 3 4" xfId="32077"/>
    <cellStyle name="Normal 5 2 2 3 2 2 2 2 2 4" xfId="10947"/>
    <cellStyle name="Normal 5 2 2 3 2 2 2 2 2 4 2" xfId="23149"/>
    <cellStyle name="Normal 5 2 2 3 2 2 2 2 2 4 2 2" xfId="47446"/>
    <cellStyle name="Normal 5 2 2 3 2 2 2 2 2 4 3" xfId="35244"/>
    <cellStyle name="Normal 5 2 2 3 2 2 2 2 2 5" xfId="16057"/>
    <cellStyle name="Normal 5 2 2 3 2 2 2 2 2 5 2" xfId="40354"/>
    <cellStyle name="Normal 5 2 2 3 2 2 2 2 2 6" xfId="28045"/>
    <cellStyle name="Normal 5 2 2 3 2 2 2 2 3" xfId="4274"/>
    <cellStyle name="Normal 5 2 2 3 2 2 2 2 3 2" xfId="10950"/>
    <cellStyle name="Normal 5 2 2 3 2 2 2 2 3 2 2" xfId="23152"/>
    <cellStyle name="Normal 5 2 2 3 2 2 2 2 3 2 2 2" xfId="47449"/>
    <cellStyle name="Normal 5 2 2 3 2 2 2 2 3 2 3" xfId="35247"/>
    <cellStyle name="Normal 5 2 2 3 2 2 2 2 3 3" xfId="16585"/>
    <cellStyle name="Normal 5 2 2 3 2 2 2 2 3 3 2" xfId="40882"/>
    <cellStyle name="Normal 5 2 2 3 2 2 2 2 3 4" xfId="28573"/>
    <cellStyle name="Normal 5 2 2 3 2 2 2 2 4" xfId="4914"/>
    <cellStyle name="Normal 5 2 2 3 2 2 2 2 4 2" xfId="10951"/>
    <cellStyle name="Normal 5 2 2 3 2 2 2 2 4 2 2" xfId="23153"/>
    <cellStyle name="Normal 5 2 2 3 2 2 2 2 4 2 2 2" xfId="47450"/>
    <cellStyle name="Normal 5 2 2 3 2 2 2 2 4 2 3" xfId="35248"/>
    <cellStyle name="Normal 5 2 2 3 2 2 2 2 4 3" xfId="17116"/>
    <cellStyle name="Normal 5 2 2 3 2 2 2 2 4 3 2" xfId="41413"/>
    <cellStyle name="Normal 5 2 2 3 2 2 2 2 4 4" xfId="29211"/>
    <cellStyle name="Normal 5 2 2 3 2 2 2 2 5" xfId="6611"/>
    <cellStyle name="Normal 5 2 2 3 2 2 2 2 5 2" xfId="10952"/>
    <cellStyle name="Normal 5 2 2 3 2 2 2 2 5 2 2" xfId="23154"/>
    <cellStyle name="Normal 5 2 2 3 2 2 2 2 5 2 2 2" xfId="47451"/>
    <cellStyle name="Normal 5 2 2 3 2 2 2 2 5 2 3" xfId="35249"/>
    <cellStyle name="Normal 5 2 2 3 2 2 2 2 5 3" xfId="18813"/>
    <cellStyle name="Normal 5 2 2 3 2 2 2 2 5 3 2" xfId="43110"/>
    <cellStyle name="Normal 5 2 2 3 2 2 2 2 5 4" xfId="30908"/>
    <cellStyle name="Normal 5 2 2 3 2 2 2 2 6" xfId="10946"/>
    <cellStyle name="Normal 5 2 2 3 2 2 2 2 6 2" xfId="23148"/>
    <cellStyle name="Normal 5 2 2 3 2 2 2 2 6 2 2" xfId="47445"/>
    <cellStyle name="Normal 5 2 2 3 2 2 2 2 6 3" xfId="35243"/>
    <cellStyle name="Normal 5 2 2 3 2 2 2 2 7" xfId="14888"/>
    <cellStyle name="Normal 5 2 2 3 2 2 2 2 7 2" xfId="39185"/>
    <cellStyle name="Normal 5 2 2 3 2 2 2 2 8" xfId="26876"/>
    <cellStyle name="Normal 5 2 2 3 2 2 2 2 9" xfId="51284"/>
    <cellStyle name="Normal 5 2 2 3 2 2 2 3" xfId="3104"/>
    <cellStyle name="Normal 5 2 2 3 2 2 2 3 2" xfId="5552"/>
    <cellStyle name="Normal 5 2 2 3 2 2 2 3 2 2" xfId="10954"/>
    <cellStyle name="Normal 5 2 2 3 2 2 2 3 2 2 2" xfId="23156"/>
    <cellStyle name="Normal 5 2 2 3 2 2 2 3 2 2 2 2" xfId="47453"/>
    <cellStyle name="Normal 5 2 2 3 2 2 2 3 2 2 3" xfId="35251"/>
    <cellStyle name="Normal 5 2 2 3 2 2 2 3 2 3" xfId="17754"/>
    <cellStyle name="Normal 5 2 2 3 2 2 2 3 2 3 2" xfId="42051"/>
    <cellStyle name="Normal 5 2 2 3 2 2 2 3 2 4" xfId="29849"/>
    <cellStyle name="Normal 5 2 2 3 2 2 2 3 3" xfId="7142"/>
    <cellStyle name="Normal 5 2 2 3 2 2 2 3 3 2" xfId="10955"/>
    <cellStyle name="Normal 5 2 2 3 2 2 2 3 3 2 2" xfId="23157"/>
    <cellStyle name="Normal 5 2 2 3 2 2 2 3 3 2 2 2" xfId="47454"/>
    <cellStyle name="Normal 5 2 2 3 2 2 2 3 3 2 3" xfId="35252"/>
    <cellStyle name="Normal 5 2 2 3 2 2 2 3 3 3" xfId="19344"/>
    <cellStyle name="Normal 5 2 2 3 2 2 2 3 3 3 2" xfId="43641"/>
    <cellStyle name="Normal 5 2 2 3 2 2 2 3 3 4" xfId="31439"/>
    <cellStyle name="Normal 5 2 2 3 2 2 2 3 4" xfId="10953"/>
    <cellStyle name="Normal 5 2 2 3 2 2 2 3 4 2" xfId="23155"/>
    <cellStyle name="Normal 5 2 2 3 2 2 2 3 4 2 2" xfId="47452"/>
    <cellStyle name="Normal 5 2 2 3 2 2 2 3 4 3" xfId="35250"/>
    <cellStyle name="Normal 5 2 2 3 2 2 2 3 5" xfId="15526"/>
    <cellStyle name="Normal 5 2 2 3 2 2 2 3 5 2" xfId="39823"/>
    <cellStyle name="Normal 5 2 2 3 2 2 2 3 6" xfId="27514"/>
    <cellStyle name="Normal 5 2 2 3 2 2 2 4" xfId="10945"/>
    <cellStyle name="Normal 5 2 2 3 2 2 2 4 2" xfId="23147"/>
    <cellStyle name="Normal 5 2 2 3 2 2 2 4 2 2" xfId="47444"/>
    <cellStyle name="Normal 5 2 2 3 2 2 2 4 3" xfId="35242"/>
    <cellStyle name="Normal 5 2 2 3 2 2 2 5" xfId="14354"/>
    <cellStyle name="Normal 5 2 2 3 2 2 2 5 2" xfId="26342"/>
    <cellStyle name="Normal 5 2 2 3 2 2 2 5 2 2" xfId="50639"/>
    <cellStyle name="Normal 5 2 2 3 2 2 2 5 3" xfId="38651"/>
    <cellStyle name="Normal 5 2 2 3 2 2 2 6" xfId="51738"/>
    <cellStyle name="Normal 5 2 2 3 2 2 2 7" xfId="52458"/>
    <cellStyle name="Normal 5 2 2 3 2 2 3" xfId="2336"/>
    <cellStyle name="Normal 5 2 2 3 2 2 3 10" xfId="52856"/>
    <cellStyle name="Normal 5 2 2 3 2 2 3 2" xfId="3502"/>
    <cellStyle name="Normal 5 2 2 3 2 2 3 2 2" xfId="5843"/>
    <cellStyle name="Normal 5 2 2 3 2 2 3 2 2 2" xfId="10958"/>
    <cellStyle name="Normal 5 2 2 3 2 2 3 2 2 2 2" xfId="23160"/>
    <cellStyle name="Normal 5 2 2 3 2 2 3 2 2 2 2 2" xfId="47457"/>
    <cellStyle name="Normal 5 2 2 3 2 2 3 2 2 2 3" xfId="35255"/>
    <cellStyle name="Normal 5 2 2 3 2 2 3 2 2 3" xfId="18045"/>
    <cellStyle name="Normal 5 2 2 3 2 2 3 2 2 3 2" xfId="42342"/>
    <cellStyle name="Normal 5 2 2 3 2 2 3 2 2 4" xfId="30140"/>
    <cellStyle name="Normal 5 2 2 3 2 2 3 2 3" xfId="7540"/>
    <cellStyle name="Normal 5 2 2 3 2 2 3 2 3 2" xfId="10959"/>
    <cellStyle name="Normal 5 2 2 3 2 2 3 2 3 2 2" xfId="23161"/>
    <cellStyle name="Normal 5 2 2 3 2 2 3 2 3 2 2 2" xfId="47458"/>
    <cellStyle name="Normal 5 2 2 3 2 2 3 2 3 2 3" xfId="35256"/>
    <cellStyle name="Normal 5 2 2 3 2 2 3 2 3 3" xfId="19742"/>
    <cellStyle name="Normal 5 2 2 3 2 2 3 2 3 3 2" xfId="44039"/>
    <cellStyle name="Normal 5 2 2 3 2 2 3 2 3 4" xfId="31837"/>
    <cellStyle name="Normal 5 2 2 3 2 2 3 2 4" xfId="10957"/>
    <cellStyle name="Normal 5 2 2 3 2 2 3 2 4 2" xfId="23159"/>
    <cellStyle name="Normal 5 2 2 3 2 2 3 2 4 2 2" xfId="47456"/>
    <cellStyle name="Normal 5 2 2 3 2 2 3 2 4 3" xfId="35254"/>
    <cellStyle name="Normal 5 2 2 3 2 2 3 2 5" xfId="15817"/>
    <cellStyle name="Normal 5 2 2 3 2 2 3 2 5 2" xfId="40114"/>
    <cellStyle name="Normal 5 2 2 3 2 2 3 2 6" xfId="27805"/>
    <cellStyle name="Normal 5 2 2 3 2 2 3 3" xfId="4034"/>
    <cellStyle name="Normal 5 2 2 3 2 2 3 3 2" xfId="10960"/>
    <cellStyle name="Normal 5 2 2 3 2 2 3 3 2 2" xfId="23162"/>
    <cellStyle name="Normal 5 2 2 3 2 2 3 3 2 2 2" xfId="47459"/>
    <cellStyle name="Normal 5 2 2 3 2 2 3 3 2 3" xfId="35257"/>
    <cellStyle name="Normal 5 2 2 3 2 2 3 3 3" xfId="16345"/>
    <cellStyle name="Normal 5 2 2 3 2 2 3 3 3 2" xfId="40642"/>
    <cellStyle name="Normal 5 2 2 3 2 2 3 3 4" xfId="28333"/>
    <cellStyle name="Normal 5 2 2 3 2 2 3 4" xfId="4674"/>
    <cellStyle name="Normal 5 2 2 3 2 2 3 4 2" xfId="10961"/>
    <cellStyle name="Normal 5 2 2 3 2 2 3 4 2 2" xfId="23163"/>
    <cellStyle name="Normal 5 2 2 3 2 2 3 4 2 2 2" xfId="47460"/>
    <cellStyle name="Normal 5 2 2 3 2 2 3 4 2 3" xfId="35258"/>
    <cellStyle name="Normal 5 2 2 3 2 2 3 4 3" xfId="16876"/>
    <cellStyle name="Normal 5 2 2 3 2 2 3 4 3 2" xfId="41173"/>
    <cellStyle name="Normal 5 2 2 3 2 2 3 4 4" xfId="28971"/>
    <cellStyle name="Normal 5 2 2 3 2 2 3 5" xfId="6371"/>
    <cellStyle name="Normal 5 2 2 3 2 2 3 5 2" xfId="10962"/>
    <cellStyle name="Normal 5 2 2 3 2 2 3 5 2 2" xfId="23164"/>
    <cellStyle name="Normal 5 2 2 3 2 2 3 5 2 2 2" xfId="47461"/>
    <cellStyle name="Normal 5 2 2 3 2 2 3 5 2 3" xfId="35259"/>
    <cellStyle name="Normal 5 2 2 3 2 2 3 5 3" xfId="18573"/>
    <cellStyle name="Normal 5 2 2 3 2 2 3 5 3 2" xfId="42870"/>
    <cellStyle name="Normal 5 2 2 3 2 2 3 5 4" xfId="30668"/>
    <cellStyle name="Normal 5 2 2 3 2 2 3 6" xfId="10956"/>
    <cellStyle name="Normal 5 2 2 3 2 2 3 6 2" xfId="23158"/>
    <cellStyle name="Normal 5 2 2 3 2 2 3 6 2 2" xfId="47455"/>
    <cellStyle name="Normal 5 2 2 3 2 2 3 6 3" xfId="35253"/>
    <cellStyle name="Normal 5 2 2 3 2 2 3 7" xfId="14648"/>
    <cellStyle name="Normal 5 2 2 3 2 2 3 7 2" xfId="38945"/>
    <cellStyle name="Normal 5 2 2 3 2 2 3 8" xfId="26636"/>
    <cellStyle name="Normal 5 2 2 3 2 2 3 9" xfId="51044"/>
    <cellStyle name="Normal 5 2 2 3 2 2 4" xfId="2864"/>
    <cellStyle name="Normal 5 2 2 3 2 2 4 2" xfId="5312"/>
    <cellStyle name="Normal 5 2 2 3 2 2 4 2 2" xfId="10964"/>
    <cellStyle name="Normal 5 2 2 3 2 2 4 2 2 2" xfId="23166"/>
    <cellStyle name="Normal 5 2 2 3 2 2 4 2 2 2 2" xfId="47463"/>
    <cellStyle name="Normal 5 2 2 3 2 2 4 2 2 3" xfId="35261"/>
    <cellStyle name="Normal 5 2 2 3 2 2 4 2 3" xfId="17514"/>
    <cellStyle name="Normal 5 2 2 3 2 2 4 2 3 2" xfId="41811"/>
    <cellStyle name="Normal 5 2 2 3 2 2 4 2 4" xfId="29609"/>
    <cellStyle name="Normal 5 2 2 3 2 2 4 3" xfId="6902"/>
    <cellStyle name="Normal 5 2 2 3 2 2 4 3 2" xfId="10965"/>
    <cellStyle name="Normal 5 2 2 3 2 2 4 3 2 2" xfId="23167"/>
    <cellStyle name="Normal 5 2 2 3 2 2 4 3 2 2 2" xfId="47464"/>
    <cellStyle name="Normal 5 2 2 3 2 2 4 3 2 3" xfId="35262"/>
    <cellStyle name="Normal 5 2 2 3 2 2 4 3 3" xfId="19104"/>
    <cellStyle name="Normal 5 2 2 3 2 2 4 3 3 2" xfId="43401"/>
    <cellStyle name="Normal 5 2 2 3 2 2 4 3 4" xfId="31199"/>
    <cellStyle name="Normal 5 2 2 3 2 2 4 4" xfId="10963"/>
    <cellStyle name="Normal 5 2 2 3 2 2 4 4 2" xfId="23165"/>
    <cellStyle name="Normal 5 2 2 3 2 2 4 4 2 2" xfId="47462"/>
    <cellStyle name="Normal 5 2 2 3 2 2 4 4 3" xfId="35260"/>
    <cellStyle name="Normal 5 2 2 3 2 2 4 5" xfId="15286"/>
    <cellStyle name="Normal 5 2 2 3 2 2 4 5 2" xfId="39583"/>
    <cellStyle name="Normal 5 2 2 3 2 2 4 6" xfId="27274"/>
    <cellStyle name="Normal 5 2 2 3 2 2 5" xfId="10944"/>
    <cellStyle name="Normal 5 2 2 3 2 2 5 2" xfId="23146"/>
    <cellStyle name="Normal 5 2 2 3 2 2 5 2 2" xfId="47443"/>
    <cellStyle name="Normal 5 2 2 3 2 2 5 3" xfId="35241"/>
    <cellStyle name="Normal 5 2 2 3 2 2 6" xfId="14114"/>
    <cellStyle name="Normal 5 2 2 3 2 2 6 2" xfId="26102"/>
    <cellStyle name="Normal 5 2 2 3 2 2 6 2 2" xfId="50399"/>
    <cellStyle name="Normal 5 2 2 3 2 2 6 3" xfId="38411"/>
    <cellStyle name="Normal 5 2 2 3 2 2 7" xfId="51813"/>
    <cellStyle name="Normal 5 2 2 3 2 2 8" xfId="52218"/>
    <cellStyle name="Normal 5 2 2 3 2 3" xfId="740"/>
    <cellStyle name="Normal 5 2 2 3 2 3 2" xfId="987"/>
    <cellStyle name="Normal 5 2 2 3 2 3 2 2" xfId="2480"/>
    <cellStyle name="Normal 5 2 2 3 2 3 2 2 10" xfId="53000"/>
    <cellStyle name="Normal 5 2 2 3 2 3 2 2 2" xfId="3646"/>
    <cellStyle name="Normal 5 2 2 3 2 3 2 2 2 2" xfId="5987"/>
    <cellStyle name="Normal 5 2 2 3 2 3 2 2 2 2 2" xfId="10970"/>
    <cellStyle name="Normal 5 2 2 3 2 3 2 2 2 2 2 2" xfId="23172"/>
    <cellStyle name="Normal 5 2 2 3 2 3 2 2 2 2 2 2 2" xfId="47469"/>
    <cellStyle name="Normal 5 2 2 3 2 3 2 2 2 2 2 3" xfId="35267"/>
    <cellStyle name="Normal 5 2 2 3 2 3 2 2 2 2 3" xfId="18189"/>
    <cellStyle name="Normal 5 2 2 3 2 3 2 2 2 2 3 2" xfId="42486"/>
    <cellStyle name="Normal 5 2 2 3 2 3 2 2 2 2 4" xfId="30284"/>
    <cellStyle name="Normal 5 2 2 3 2 3 2 2 2 3" xfId="7684"/>
    <cellStyle name="Normal 5 2 2 3 2 3 2 2 2 3 2" xfId="10971"/>
    <cellStyle name="Normal 5 2 2 3 2 3 2 2 2 3 2 2" xfId="23173"/>
    <cellStyle name="Normal 5 2 2 3 2 3 2 2 2 3 2 2 2" xfId="47470"/>
    <cellStyle name="Normal 5 2 2 3 2 3 2 2 2 3 2 3" xfId="35268"/>
    <cellStyle name="Normal 5 2 2 3 2 3 2 2 2 3 3" xfId="19886"/>
    <cellStyle name="Normal 5 2 2 3 2 3 2 2 2 3 3 2" xfId="44183"/>
    <cellStyle name="Normal 5 2 2 3 2 3 2 2 2 3 4" xfId="31981"/>
    <cellStyle name="Normal 5 2 2 3 2 3 2 2 2 4" xfId="10969"/>
    <cellStyle name="Normal 5 2 2 3 2 3 2 2 2 4 2" xfId="23171"/>
    <cellStyle name="Normal 5 2 2 3 2 3 2 2 2 4 2 2" xfId="47468"/>
    <cellStyle name="Normal 5 2 2 3 2 3 2 2 2 4 3" xfId="35266"/>
    <cellStyle name="Normal 5 2 2 3 2 3 2 2 2 5" xfId="15961"/>
    <cellStyle name="Normal 5 2 2 3 2 3 2 2 2 5 2" xfId="40258"/>
    <cellStyle name="Normal 5 2 2 3 2 3 2 2 2 6" xfId="27949"/>
    <cellStyle name="Normal 5 2 2 3 2 3 2 2 3" xfId="4178"/>
    <cellStyle name="Normal 5 2 2 3 2 3 2 2 3 2" xfId="10972"/>
    <cellStyle name="Normal 5 2 2 3 2 3 2 2 3 2 2" xfId="23174"/>
    <cellStyle name="Normal 5 2 2 3 2 3 2 2 3 2 2 2" xfId="47471"/>
    <cellStyle name="Normal 5 2 2 3 2 3 2 2 3 2 3" xfId="35269"/>
    <cellStyle name="Normal 5 2 2 3 2 3 2 2 3 3" xfId="16489"/>
    <cellStyle name="Normal 5 2 2 3 2 3 2 2 3 3 2" xfId="40786"/>
    <cellStyle name="Normal 5 2 2 3 2 3 2 2 3 4" xfId="28477"/>
    <cellStyle name="Normal 5 2 2 3 2 3 2 2 4" xfId="4818"/>
    <cellStyle name="Normal 5 2 2 3 2 3 2 2 4 2" xfId="10973"/>
    <cellStyle name="Normal 5 2 2 3 2 3 2 2 4 2 2" xfId="23175"/>
    <cellStyle name="Normal 5 2 2 3 2 3 2 2 4 2 2 2" xfId="47472"/>
    <cellStyle name="Normal 5 2 2 3 2 3 2 2 4 2 3" xfId="35270"/>
    <cellStyle name="Normal 5 2 2 3 2 3 2 2 4 3" xfId="17020"/>
    <cellStyle name="Normal 5 2 2 3 2 3 2 2 4 3 2" xfId="41317"/>
    <cellStyle name="Normal 5 2 2 3 2 3 2 2 4 4" xfId="29115"/>
    <cellStyle name="Normal 5 2 2 3 2 3 2 2 5" xfId="6515"/>
    <cellStyle name="Normal 5 2 2 3 2 3 2 2 5 2" xfId="10974"/>
    <cellStyle name="Normal 5 2 2 3 2 3 2 2 5 2 2" xfId="23176"/>
    <cellStyle name="Normal 5 2 2 3 2 3 2 2 5 2 2 2" xfId="47473"/>
    <cellStyle name="Normal 5 2 2 3 2 3 2 2 5 2 3" xfId="35271"/>
    <cellStyle name="Normal 5 2 2 3 2 3 2 2 5 3" xfId="18717"/>
    <cellStyle name="Normal 5 2 2 3 2 3 2 2 5 3 2" xfId="43014"/>
    <cellStyle name="Normal 5 2 2 3 2 3 2 2 5 4" xfId="30812"/>
    <cellStyle name="Normal 5 2 2 3 2 3 2 2 6" xfId="10968"/>
    <cellStyle name="Normal 5 2 2 3 2 3 2 2 6 2" xfId="23170"/>
    <cellStyle name="Normal 5 2 2 3 2 3 2 2 6 2 2" xfId="47467"/>
    <cellStyle name="Normal 5 2 2 3 2 3 2 2 6 3" xfId="35265"/>
    <cellStyle name="Normal 5 2 2 3 2 3 2 2 7" xfId="14792"/>
    <cellStyle name="Normal 5 2 2 3 2 3 2 2 7 2" xfId="39089"/>
    <cellStyle name="Normal 5 2 2 3 2 3 2 2 8" xfId="26780"/>
    <cellStyle name="Normal 5 2 2 3 2 3 2 2 9" xfId="51188"/>
    <cellStyle name="Normal 5 2 2 3 2 3 2 3" xfId="3008"/>
    <cellStyle name="Normal 5 2 2 3 2 3 2 3 2" xfId="5456"/>
    <cellStyle name="Normal 5 2 2 3 2 3 2 3 2 2" xfId="10976"/>
    <cellStyle name="Normal 5 2 2 3 2 3 2 3 2 2 2" xfId="23178"/>
    <cellStyle name="Normal 5 2 2 3 2 3 2 3 2 2 2 2" xfId="47475"/>
    <cellStyle name="Normal 5 2 2 3 2 3 2 3 2 2 3" xfId="35273"/>
    <cellStyle name="Normal 5 2 2 3 2 3 2 3 2 3" xfId="17658"/>
    <cellStyle name="Normal 5 2 2 3 2 3 2 3 2 3 2" xfId="41955"/>
    <cellStyle name="Normal 5 2 2 3 2 3 2 3 2 4" xfId="29753"/>
    <cellStyle name="Normal 5 2 2 3 2 3 2 3 3" xfId="7046"/>
    <cellStyle name="Normal 5 2 2 3 2 3 2 3 3 2" xfId="10977"/>
    <cellStyle name="Normal 5 2 2 3 2 3 2 3 3 2 2" xfId="23179"/>
    <cellStyle name="Normal 5 2 2 3 2 3 2 3 3 2 2 2" xfId="47476"/>
    <cellStyle name="Normal 5 2 2 3 2 3 2 3 3 2 3" xfId="35274"/>
    <cellStyle name="Normal 5 2 2 3 2 3 2 3 3 3" xfId="19248"/>
    <cellStyle name="Normal 5 2 2 3 2 3 2 3 3 3 2" xfId="43545"/>
    <cellStyle name="Normal 5 2 2 3 2 3 2 3 3 4" xfId="31343"/>
    <cellStyle name="Normal 5 2 2 3 2 3 2 3 4" xfId="10975"/>
    <cellStyle name="Normal 5 2 2 3 2 3 2 3 4 2" xfId="23177"/>
    <cellStyle name="Normal 5 2 2 3 2 3 2 3 4 2 2" xfId="47474"/>
    <cellStyle name="Normal 5 2 2 3 2 3 2 3 4 3" xfId="35272"/>
    <cellStyle name="Normal 5 2 2 3 2 3 2 3 5" xfId="15430"/>
    <cellStyle name="Normal 5 2 2 3 2 3 2 3 5 2" xfId="39727"/>
    <cellStyle name="Normal 5 2 2 3 2 3 2 3 6" xfId="27418"/>
    <cellStyle name="Normal 5 2 2 3 2 3 2 4" xfId="10967"/>
    <cellStyle name="Normal 5 2 2 3 2 3 2 4 2" xfId="23169"/>
    <cellStyle name="Normal 5 2 2 3 2 3 2 4 2 2" xfId="47466"/>
    <cellStyle name="Normal 5 2 2 3 2 3 2 4 3" xfId="35264"/>
    <cellStyle name="Normal 5 2 2 3 2 3 2 5" xfId="14258"/>
    <cellStyle name="Normal 5 2 2 3 2 3 2 5 2" xfId="26246"/>
    <cellStyle name="Normal 5 2 2 3 2 3 2 5 2 2" xfId="50543"/>
    <cellStyle name="Normal 5 2 2 3 2 3 2 5 3" xfId="38555"/>
    <cellStyle name="Normal 5 2 2 3 2 3 2 6" xfId="51713"/>
    <cellStyle name="Normal 5 2 2 3 2 3 2 7" xfId="52362"/>
    <cellStyle name="Normal 5 2 2 3 2 3 3" xfId="2240"/>
    <cellStyle name="Normal 5 2 2 3 2 3 3 10" xfId="52760"/>
    <cellStyle name="Normal 5 2 2 3 2 3 3 2" xfId="3406"/>
    <cellStyle name="Normal 5 2 2 3 2 3 3 2 2" xfId="5747"/>
    <cellStyle name="Normal 5 2 2 3 2 3 3 2 2 2" xfId="10980"/>
    <cellStyle name="Normal 5 2 2 3 2 3 3 2 2 2 2" xfId="23182"/>
    <cellStyle name="Normal 5 2 2 3 2 3 3 2 2 2 2 2" xfId="47479"/>
    <cellStyle name="Normal 5 2 2 3 2 3 3 2 2 2 3" xfId="35277"/>
    <cellStyle name="Normal 5 2 2 3 2 3 3 2 2 3" xfId="17949"/>
    <cellStyle name="Normal 5 2 2 3 2 3 3 2 2 3 2" xfId="42246"/>
    <cellStyle name="Normal 5 2 2 3 2 3 3 2 2 4" xfId="30044"/>
    <cellStyle name="Normal 5 2 2 3 2 3 3 2 3" xfId="7444"/>
    <cellStyle name="Normal 5 2 2 3 2 3 3 2 3 2" xfId="10981"/>
    <cellStyle name="Normal 5 2 2 3 2 3 3 2 3 2 2" xfId="23183"/>
    <cellStyle name="Normal 5 2 2 3 2 3 3 2 3 2 2 2" xfId="47480"/>
    <cellStyle name="Normal 5 2 2 3 2 3 3 2 3 2 3" xfId="35278"/>
    <cellStyle name="Normal 5 2 2 3 2 3 3 2 3 3" xfId="19646"/>
    <cellStyle name="Normal 5 2 2 3 2 3 3 2 3 3 2" xfId="43943"/>
    <cellStyle name="Normal 5 2 2 3 2 3 3 2 3 4" xfId="31741"/>
    <cellStyle name="Normal 5 2 2 3 2 3 3 2 4" xfId="10979"/>
    <cellStyle name="Normal 5 2 2 3 2 3 3 2 4 2" xfId="23181"/>
    <cellStyle name="Normal 5 2 2 3 2 3 3 2 4 2 2" xfId="47478"/>
    <cellStyle name="Normal 5 2 2 3 2 3 3 2 4 3" xfId="35276"/>
    <cellStyle name="Normal 5 2 2 3 2 3 3 2 5" xfId="15721"/>
    <cellStyle name="Normal 5 2 2 3 2 3 3 2 5 2" xfId="40018"/>
    <cellStyle name="Normal 5 2 2 3 2 3 3 2 6" xfId="27709"/>
    <cellStyle name="Normal 5 2 2 3 2 3 3 3" xfId="3938"/>
    <cellStyle name="Normal 5 2 2 3 2 3 3 3 2" xfId="10982"/>
    <cellStyle name="Normal 5 2 2 3 2 3 3 3 2 2" xfId="23184"/>
    <cellStyle name="Normal 5 2 2 3 2 3 3 3 2 2 2" xfId="47481"/>
    <cellStyle name="Normal 5 2 2 3 2 3 3 3 2 3" xfId="35279"/>
    <cellStyle name="Normal 5 2 2 3 2 3 3 3 3" xfId="16249"/>
    <cellStyle name="Normal 5 2 2 3 2 3 3 3 3 2" xfId="40546"/>
    <cellStyle name="Normal 5 2 2 3 2 3 3 3 4" xfId="28237"/>
    <cellStyle name="Normal 5 2 2 3 2 3 3 4" xfId="4578"/>
    <cellStyle name="Normal 5 2 2 3 2 3 3 4 2" xfId="10983"/>
    <cellStyle name="Normal 5 2 2 3 2 3 3 4 2 2" xfId="23185"/>
    <cellStyle name="Normal 5 2 2 3 2 3 3 4 2 2 2" xfId="47482"/>
    <cellStyle name="Normal 5 2 2 3 2 3 3 4 2 3" xfId="35280"/>
    <cellStyle name="Normal 5 2 2 3 2 3 3 4 3" xfId="16780"/>
    <cellStyle name="Normal 5 2 2 3 2 3 3 4 3 2" xfId="41077"/>
    <cellStyle name="Normal 5 2 2 3 2 3 3 4 4" xfId="28875"/>
    <cellStyle name="Normal 5 2 2 3 2 3 3 5" xfId="6275"/>
    <cellStyle name="Normal 5 2 2 3 2 3 3 5 2" xfId="10984"/>
    <cellStyle name="Normal 5 2 2 3 2 3 3 5 2 2" xfId="23186"/>
    <cellStyle name="Normal 5 2 2 3 2 3 3 5 2 2 2" xfId="47483"/>
    <cellStyle name="Normal 5 2 2 3 2 3 3 5 2 3" xfId="35281"/>
    <cellStyle name="Normal 5 2 2 3 2 3 3 5 3" xfId="18477"/>
    <cellStyle name="Normal 5 2 2 3 2 3 3 5 3 2" xfId="42774"/>
    <cellStyle name="Normal 5 2 2 3 2 3 3 5 4" xfId="30572"/>
    <cellStyle name="Normal 5 2 2 3 2 3 3 6" xfId="10978"/>
    <cellStyle name="Normal 5 2 2 3 2 3 3 6 2" xfId="23180"/>
    <cellStyle name="Normal 5 2 2 3 2 3 3 6 2 2" xfId="47477"/>
    <cellStyle name="Normal 5 2 2 3 2 3 3 6 3" xfId="35275"/>
    <cellStyle name="Normal 5 2 2 3 2 3 3 7" xfId="14552"/>
    <cellStyle name="Normal 5 2 2 3 2 3 3 7 2" xfId="38849"/>
    <cellStyle name="Normal 5 2 2 3 2 3 3 8" xfId="26540"/>
    <cellStyle name="Normal 5 2 2 3 2 3 3 9" xfId="50948"/>
    <cellStyle name="Normal 5 2 2 3 2 3 4" xfId="2768"/>
    <cellStyle name="Normal 5 2 2 3 2 3 4 2" xfId="5216"/>
    <cellStyle name="Normal 5 2 2 3 2 3 4 2 2" xfId="10986"/>
    <cellStyle name="Normal 5 2 2 3 2 3 4 2 2 2" xfId="23188"/>
    <cellStyle name="Normal 5 2 2 3 2 3 4 2 2 2 2" xfId="47485"/>
    <cellStyle name="Normal 5 2 2 3 2 3 4 2 2 3" xfId="35283"/>
    <cellStyle name="Normal 5 2 2 3 2 3 4 2 3" xfId="17418"/>
    <cellStyle name="Normal 5 2 2 3 2 3 4 2 3 2" xfId="41715"/>
    <cellStyle name="Normal 5 2 2 3 2 3 4 2 4" xfId="29513"/>
    <cellStyle name="Normal 5 2 2 3 2 3 4 3" xfId="6806"/>
    <cellStyle name="Normal 5 2 2 3 2 3 4 3 2" xfId="10987"/>
    <cellStyle name="Normal 5 2 2 3 2 3 4 3 2 2" xfId="23189"/>
    <cellStyle name="Normal 5 2 2 3 2 3 4 3 2 2 2" xfId="47486"/>
    <cellStyle name="Normal 5 2 2 3 2 3 4 3 2 3" xfId="35284"/>
    <cellStyle name="Normal 5 2 2 3 2 3 4 3 3" xfId="19008"/>
    <cellStyle name="Normal 5 2 2 3 2 3 4 3 3 2" xfId="43305"/>
    <cellStyle name="Normal 5 2 2 3 2 3 4 3 4" xfId="31103"/>
    <cellStyle name="Normal 5 2 2 3 2 3 4 4" xfId="10985"/>
    <cellStyle name="Normal 5 2 2 3 2 3 4 4 2" xfId="23187"/>
    <cellStyle name="Normal 5 2 2 3 2 3 4 4 2 2" xfId="47484"/>
    <cellStyle name="Normal 5 2 2 3 2 3 4 4 3" xfId="35282"/>
    <cellStyle name="Normal 5 2 2 3 2 3 4 5" xfId="15190"/>
    <cellStyle name="Normal 5 2 2 3 2 3 4 5 2" xfId="39487"/>
    <cellStyle name="Normal 5 2 2 3 2 3 4 6" xfId="27178"/>
    <cellStyle name="Normal 5 2 2 3 2 3 5" xfId="10966"/>
    <cellStyle name="Normal 5 2 2 3 2 3 5 2" xfId="23168"/>
    <cellStyle name="Normal 5 2 2 3 2 3 5 2 2" xfId="47465"/>
    <cellStyle name="Normal 5 2 2 3 2 3 5 3" xfId="35263"/>
    <cellStyle name="Normal 5 2 2 3 2 3 6" xfId="14018"/>
    <cellStyle name="Normal 5 2 2 3 2 3 6 2" xfId="26006"/>
    <cellStyle name="Normal 5 2 2 3 2 3 6 2 2" xfId="50303"/>
    <cellStyle name="Normal 5 2 2 3 2 3 6 3" xfId="38315"/>
    <cellStyle name="Normal 5 2 2 3 2 3 7" xfId="51864"/>
    <cellStyle name="Normal 5 2 2 3 2 3 8" xfId="52122"/>
    <cellStyle name="Normal 5 2 2 3 2 4" xfId="915"/>
    <cellStyle name="Normal 5 2 2 3 2 4 2" xfId="2408"/>
    <cellStyle name="Normal 5 2 2 3 2 4 2 10" xfId="52928"/>
    <cellStyle name="Normal 5 2 2 3 2 4 2 2" xfId="3574"/>
    <cellStyle name="Normal 5 2 2 3 2 4 2 2 2" xfId="5915"/>
    <cellStyle name="Normal 5 2 2 3 2 4 2 2 2 2" xfId="10991"/>
    <cellStyle name="Normal 5 2 2 3 2 4 2 2 2 2 2" xfId="23193"/>
    <cellStyle name="Normal 5 2 2 3 2 4 2 2 2 2 2 2" xfId="47490"/>
    <cellStyle name="Normal 5 2 2 3 2 4 2 2 2 2 3" xfId="35288"/>
    <cellStyle name="Normal 5 2 2 3 2 4 2 2 2 3" xfId="18117"/>
    <cellStyle name="Normal 5 2 2 3 2 4 2 2 2 3 2" xfId="42414"/>
    <cellStyle name="Normal 5 2 2 3 2 4 2 2 2 4" xfId="30212"/>
    <cellStyle name="Normal 5 2 2 3 2 4 2 2 3" xfId="7612"/>
    <cellStyle name="Normal 5 2 2 3 2 4 2 2 3 2" xfId="10992"/>
    <cellStyle name="Normal 5 2 2 3 2 4 2 2 3 2 2" xfId="23194"/>
    <cellStyle name="Normal 5 2 2 3 2 4 2 2 3 2 2 2" xfId="47491"/>
    <cellStyle name="Normal 5 2 2 3 2 4 2 2 3 2 3" xfId="35289"/>
    <cellStyle name="Normal 5 2 2 3 2 4 2 2 3 3" xfId="19814"/>
    <cellStyle name="Normal 5 2 2 3 2 4 2 2 3 3 2" xfId="44111"/>
    <cellStyle name="Normal 5 2 2 3 2 4 2 2 3 4" xfId="31909"/>
    <cellStyle name="Normal 5 2 2 3 2 4 2 2 4" xfId="10990"/>
    <cellStyle name="Normal 5 2 2 3 2 4 2 2 4 2" xfId="23192"/>
    <cellStyle name="Normal 5 2 2 3 2 4 2 2 4 2 2" xfId="47489"/>
    <cellStyle name="Normal 5 2 2 3 2 4 2 2 4 3" xfId="35287"/>
    <cellStyle name="Normal 5 2 2 3 2 4 2 2 5" xfId="15889"/>
    <cellStyle name="Normal 5 2 2 3 2 4 2 2 5 2" xfId="40186"/>
    <cellStyle name="Normal 5 2 2 3 2 4 2 2 6" xfId="27877"/>
    <cellStyle name="Normal 5 2 2 3 2 4 2 3" xfId="4106"/>
    <cellStyle name="Normal 5 2 2 3 2 4 2 3 2" xfId="10993"/>
    <cellStyle name="Normal 5 2 2 3 2 4 2 3 2 2" xfId="23195"/>
    <cellStyle name="Normal 5 2 2 3 2 4 2 3 2 2 2" xfId="47492"/>
    <cellStyle name="Normal 5 2 2 3 2 4 2 3 2 3" xfId="35290"/>
    <cellStyle name="Normal 5 2 2 3 2 4 2 3 3" xfId="16417"/>
    <cellStyle name="Normal 5 2 2 3 2 4 2 3 3 2" xfId="40714"/>
    <cellStyle name="Normal 5 2 2 3 2 4 2 3 4" xfId="28405"/>
    <cellStyle name="Normal 5 2 2 3 2 4 2 4" xfId="4746"/>
    <cellStyle name="Normal 5 2 2 3 2 4 2 4 2" xfId="10994"/>
    <cellStyle name="Normal 5 2 2 3 2 4 2 4 2 2" xfId="23196"/>
    <cellStyle name="Normal 5 2 2 3 2 4 2 4 2 2 2" xfId="47493"/>
    <cellStyle name="Normal 5 2 2 3 2 4 2 4 2 3" xfId="35291"/>
    <cellStyle name="Normal 5 2 2 3 2 4 2 4 3" xfId="16948"/>
    <cellStyle name="Normal 5 2 2 3 2 4 2 4 3 2" xfId="41245"/>
    <cellStyle name="Normal 5 2 2 3 2 4 2 4 4" xfId="29043"/>
    <cellStyle name="Normal 5 2 2 3 2 4 2 5" xfId="6443"/>
    <cellStyle name="Normal 5 2 2 3 2 4 2 5 2" xfId="10995"/>
    <cellStyle name="Normal 5 2 2 3 2 4 2 5 2 2" xfId="23197"/>
    <cellStyle name="Normal 5 2 2 3 2 4 2 5 2 2 2" xfId="47494"/>
    <cellStyle name="Normal 5 2 2 3 2 4 2 5 2 3" xfId="35292"/>
    <cellStyle name="Normal 5 2 2 3 2 4 2 5 3" xfId="18645"/>
    <cellStyle name="Normal 5 2 2 3 2 4 2 5 3 2" xfId="42942"/>
    <cellStyle name="Normal 5 2 2 3 2 4 2 5 4" xfId="30740"/>
    <cellStyle name="Normal 5 2 2 3 2 4 2 6" xfId="10989"/>
    <cellStyle name="Normal 5 2 2 3 2 4 2 6 2" xfId="23191"/>
    <cellStyle name="Normal 5 2 2 3 2 4 2 6 2 2" xfId="47488"/>
    <cellStyle name="Normal 5 2 2 3 2 4 2 6 3" xfId="35286"/>
    <cellStyle name="Normal 5 2 2 3 2 4 2 7" xfId="14720"/>
    <cellStyle name="Normal 5 2 2 3 2 4 2 7 2" xfId="39017"/>
    <cellStyle name="Normal 5 2 2 3 2 4 2 8" xfId="26708"/>
    <cellStyle name="Normal 5 2 2 3 2 4 2 9" xfId="51116"/>
    <cellStyle name="Normal 5 2 2 3 2 4 3" xfId="2936"/>
    <cellStyle name="Normal 5 2 2 3 2 4 3 2" xfId="5384"/>
    <cellStyle name="Normal 5 2 2 3 2 4 3 2 2" xfId="10997"/>
    <cellStyle name="Normal 5 2 2 3 2 4 3 2 2 2" xfId="23199"/>
    <cellStyle name="Normal 5 2 2 3 2 4 3 2 2 2 2" xfId="47496"/>
    <cellStyle name="Normal 5 2 2 3 2 4 3 2 2 3" xfId="35294"/>
    <cellStyle name="Normal 5 2 2 3 2 4 3 2 3" xfId="17586"/>
    <cellStyle name="Normal 5 2 2 3 2 4 3 2 3 2" xfId="41883"/>
    <cellStyle name="Normal 5 2 2 3 2 4 3 2 4" xfId="29681"/>
    <cellStyle name="Normal 5 2 2 3 2 4 3 3" xfId="6974"/>
    <cellStyle name="Normal 5 2 2 3 2 4 3 3 2" xfId="10998"/>
    <cellStyle name="Normal 5 2 2 3 2 4 3 3 2 2" xfId="23200"/>
    <cellStyle name="Normal 5 2 2 3 2 4 3 3 2 2 2" xfId="47497"/>
    <cellStyle name="Normal 5 2 2 3 2 4 3 3 2 3" xfId="35295"/>
    <cellStyle name="Normal 5 2 2 3 2 4 3 3 3" xfId="19176"/>
    <cellStyle name="Normal 5 2 2 3 2 4 3 3 3 2" xfId="43473"/>
    <cellStyle name="Normal 5 2 2 3 2 4 3 3 4" xfId="31271"/>
    <cellStyle name="Normal 5 2 2 3 2 4 3 4" xfId="10996"/>
    <cellStyle name="Normal 5 2 2 3 2 4 3 4 2" xfId="23198"/>
    <cellStyle name="Normal 5 2 2 3 2 4 3 4 2 2" xfId="47495"/>
    <cellStyle name="Normal 5 2 2 3 2 4 3 4 3" xfId="35293"/>
    <cellStyle name="Normal 5 2 2 3 2 4 3 5" xfId="15358"/>
    <cellStyle name="Normal 5 2 2 3 2 4 3 5 2" xfId="39655"/>
    <cellStyle name="Normal 5 2 2 3 2 4 3 6" xfId="27346"/>
    <cellStyle name="Normal 5 2 2 3 2 4 4" xfId="10988"/>
    <cellStyle name="Normal 5 2 2 3 2 4 4 2" xfId="23190"/>
    <cellStyle name="Normal 5 2 2 3 2 4 4 2 2" xfId="47487"/>
    <cellStyle name="Normal 5 2 2 3 2 4 4 3" xfId="35285"/>
    <cellStyle name="Normal 5 2 2 3 2 4 5" xfId="14186"/>
    <cellStyle name="Normal 5 2 2 3 2 4 5 2" xfId="26174"/>
    <cellStyle name="Normal 5 2 2 3 2 4 5 2 2" xfId="50471"/>
    <cellStyle name="Normal 5 2 2 3 2 4 5 3" xfId="38483"/>
    <cellStyle name="Normal 5 2 2 3 2 4 6" xfId="51427"/>
    <cellStyle name="Normal 5 2 2 3 2 4 7" xfId="52290"/>
    <cellStyle name="Normal 5 2 2 3 2 5" xfId="2144"/>
    <cellStyle name="Normal 5 2 2 3 2 5 10" xfId="52664"/>
    <cellStyle name="Normal 5 2 2 3 2 5 2" xfId="3310"/>
    <cellStyle name="Normal 5 2 2 3 2 5 2 2" xfId="5651"/>
    <cellStyle name="Normal 5 2 2 3 2 5 2 2 2" xfId="11001"/>
    <cellStyle name="Normal 5 2 2 3 2 5 2 2 2 2" xfId="23203"/>
    <cellStyle name="Normal 5 2 2 3 2 5 2 2 2 2 2" xfId="47500"/>
    <cellStyle name="Normal 5 2 2 3 2 5 2 2 2 3" xfId="35298"/>
    <cellStyle name="Normal 5 2 2 3 2 5 2 2 3" xfId="17853"/>
    <cellStyle name="Normal 5 2 2 3 2 5 2 2 3 2" xfId="42150"/>
    <cellStyle name="Normal 5 2 2 3 2 5 2 2 4" xfId="29948"/>
    <cellStyle name="Normal 5 2 2 3 2 5 2 3" xfId="7348"/>
    <cellStyle name="Normal 5 2 2 3 2 5 2 3 2" xfId="11002"/>
    <cellStyle name="Normal 5 2 2 3 2 5 2 3 2 2" xfId="23204"/>
    <cellStyle name="Normal 5 2 2 3 2 5 2 3 2 2 2" xfId="47501"/>
    <cellStyle name="Normal 5 2 2 3 2 5 2 3 2 3" xfId="35299"/>
    <cellStyle name="Normal 5 2 2 3 2 5 2 3 3" xfId="19550"/>
    <cellStyle name="Normal 5 2 2 3 2 5 2 3 3 2" xfId="43847"/>
    <cellStyle name="Normal 5 2 2 3 2 5 2 3 4" xfId="31645"/>
    <cellStyle name="Normal 5 2 2 3 2 5 2 4" xfId="11000"/>
    <cellStyle name="Normal 5 2 2 3 2 5 2 4 2" xfId="23202"/>
    <cellStyle name="Normal 5 2 2 3 2 5 2 4 2 2" xfId="47499"/>
    <cellStyle name="Normal 5 2 2 3 2 5 2 4 3" xfId="35297"/>
    <cellStyle name="Normal 5 2 2 3 2 5 2 5" xfId="15625"/>
    <cellStyle name="Normal 5 2 2 3 2 5 2 5 2" xfId="39922"/>
    <cellStyle name="Normal 5 2 2 3 2 5 2 6" xfId="27613"/>
    <cellStyle name="Normal 5 2 2 3 2 5 3" xfId="3842"/>
    <cellStyle name="Normal 5 2 2 3 2 5 3 2" xfId="11003"/>
    <cellStyle name="Normal 5 2 2 3 2 5 3 2 2" xfId="23205"/>
    <cellStyle name="Normal 5 2 2 3 2 5 3 2 2 2" xfId="47502"/>
    <cellStyle name="Normal 5 2 2 3 2 5 3 2 3" xfId="35300"/>
    <cellStyle name="Normal 5 2 2 3 2 5 3 3" xfId="16153"/>
    <cellStyle name="Normal 5 2 2 3 2 5 3 3 2" xfId="40450"/>
    <cellStyle name="Normal 5 2 2 3 2 5 3 4" xfId="28141"/>
    <cellStyle name="Normal 5 2 2 3 2 5 4" xfId="4482"/>
    <cellStyle name="Normal 5 2 2 3 2 5 4 2" xfId="11004"/>
    <cellStyle name="Normal 5 2 2 3 2 5 4 2 2" xfId="23206"/>
    <cellStyle name="Normal 5 2 2 3 2 5 4 2 2 2" xfId="47503"/>
    <cellStyle name="Normal 5 2 2 3 2 5 4 2 3" xfId="35301"/>
    <cellStyle name="Normal 5 2 2 3 2 5 4 3" xfId="16684"/>
    <cellStyle name="Normal 5 2 2 3 2 5 4 3 2" xfId="40981"/>
    <cellStyle name="Normal 5 2 2 3 2 5 4 4" xfId="28779"/>
    <cellStyle name="Normal 5 2 2 3 2 5 5" xfId="6179"/>
    <cellStyle name="Normal 5 2 2 3 2 5 5 2" xfId="11005"/>
    <cellStyle name="Normal 5 2 2 3 2 5 5 2 2" xfId="23207"/>
    <cellStyle name="Normal 5 2 2 3 2 5 5 2 2 2" xfId="47504"/>
    <cellStyle name="Normal 5 2 2 3 2 5 5 2 3" xfId="35302"/>
    <cellStyle name="Normal 5 2 2 3 2 5 5 3" xfId="18381"/>
    <cellStyle name="Normal 5 2 2 3 2 5 5 3 2" xfId="42678"/>
    <cellStyle name="Normal 5 2 2 3 2 5 5 4" xfId="30476"/>
    <cellStyle name="Normal 5 2 2 3 2 5 6" xfId="10999"/>
    <cellStyle name="Normal 5 2 2 3 2 5 6 2" xfId="23201"/>
    <cellStyle name="Normal 5 2 2 3 2 5 6 2 2" xfId="47498"/>
    <cellStyle name="Normal 5 2 2 3 2 5 6 3" xfId="35296"/>
    <cellStyle name="Normal 5 2 2 3 2 5 7" xfId="14456"/>
    <cellStyle name="Normal 5 2 2 3 2 5 7 2" xfId="38753"/>
    <cellStyle name="Normal 5 2 2 3 2 5 8" xfId="26444"/>
    <cellStyle name="Normal 5 2 2 3 2 5 9" xfId="50852"/>
    <cellStyle name="Normal 5 2 2 3 2 6" xfId="2672"/>
    <cellStyle name="Normal 5 2 2 3 2 6 2" xfId="5120"/>
    <cellStyle name="Normal 5 2 2 3 2 6 2 2" xfId="11007"/>
    <cellStyle name="Normal 5 2 2 3 2 6 2 2 2" xfId="23209"/>
    <cellStyle name="Normal 5 2 2 3 2 6 2 2 2 2" xfId="47506"/>
    <cellStyle name="Normal 5 2 2 3 2 6 2 2 3" xfId="35304"/>
    <cellStyle name="Normal 5 2 2 3 2 6 2 3" xfId="17322"/>
    <cellStyle name="Normal 5 2 2 3 2 6 2 3 2" xfId="41619"/>
    <cellStyle name="Normal 5 2 2 3 2 6 2 4" xfId="29417"/>
    <cellStyle name="Normal 5 2 2 3 2 6 3" xfId="6710"/>
    <cellStyle name="Normal 5 2 2 3 2 6 3 2" xfId="11008"/>
    <cellStyle name="Normal 5 2 2 3 2 6 3 2 2" xfId="23210"/>
    <cellStyle name="Normal 5 2 2 3 2 6 3 2 2 2" xfId="47507"/>
    <cellStyle name="Normal 5 2 2 3 2 6 3 2 3" xfId="35305"/>
    <cellStyle name="Normal 5 2 2 3 2 6 3 3" xfId="18912"/>
    <cellStyle name="Normal 5 2 2 3 2 6 3 3 2" xfId="43209"/>
    <cellStyle name="Normal 5 2 2 3 2 6 3 4" xfId="31007"/>
    <cellStyle name="Normal 5 2 2 3 2 6 4" xfId="11006"/>
    <cellStyle name="Normal 5 2 2 3 2 6 4 2" xfId="23208"/>
    <cellStyle name="Normal 5 2 2 3 2 6 4 2 2" xfId="47505"/>
    <cellStyle name="Normal 5 2 2 3 2 6 4 3" xfId="35303"/>
    <cellStyle name="Normal 5 2 2 3 2 6 5" xfId="15094"/>
    <cellStyle name="Normal 5 2 2 3 2 6 5 2" xfId="39391"/>
    <cellStyle name="Normal 5 2 2 3 2 6 6" xfId="27082"/>
    <cellStyle name="Normal 5 2 2 3 2 7" xfId="10943"/>
    <cellStyle name="Normal 5 2 2 3 2 7 2" xfId="23145"/>
    <cellStyle name="Normal 5 2 2 3 2 7 2 2" xfId="47442"/>
    <cellStyle name="Normal 5 2 2 3 2 7 3" xfId="35240"/>
    <cellStyle name="Normal 5 2 2 3 2 8" xfId="13922"/>
    <cellStyle name="Normal 5 2 2 3 2 8 2" xfId="25910"/>
    <cellStyle name="Normal 5 2 2 3 2 8 2 2" xfId="50207"/>
    <cellStyle name="Normal 5 2 2 3 2 8 3" xfId="38219"/>
    <cellStyle name="Normal 5 2 2 3 2 9" xfId="51429"/>
    <cellStyle name="Normal 5 2 2 3 3" xfId="790"/>
    <cellStyle name="Normal 5 2 2 3 3 2" xfId="1035"/>
    <cellStyle name="Normal 5 2 2 3 3 2 2" xfId="2528"/>
    <cellStyle name="Normal 5 2 2 3 3 2 2 10" xfId="53048"/>
    <cellStyle name="Normal 5 2 2 3 3 2 2 2" xfId="3694"/>
    <cellStyle name="Normal 5 2 2 3 3 2 2 2 2" xfId="6035"/>
    <cellStyle name="Normal 5 2 2 3 3 2 2 2 2 2" xfId="11013"/>
    <cellStyle name="Normal 5 2 2 3 3 2 2 2 2 2 2" xfId="23215"/>
    <cellStyle name="Normal 5 2 2 3 3 2 2 2 2 2 2 2" xfId="47512"/>
    <cellStyle name="Normal 5 2 2 3 3 2 2 2 2 2 3" xfId="35310"/>
    <cellStyle name="Normal 5 2 2 3 3 2 2 2 2 3" xfId="18237"/>
    <cellStyle name="Normal 5 2 2 3 3 2 2 2 2 3 2" xfId="42534"/>
    <cellStyle name="Normal 5 2 2 3 3 2 2 2 2 4" xfId="30332"/>
    <cellStyle name="Normal 5 2 2 3 3 2 2 2 3" xfId="7732"/>
    <cellStyle name="Normal 5 2 2 3 3 2 2 2 3 2" xfId="11014"/>
    <cellStyle name="Normal 5 2 2 3 3 2 2 2 3 2 2" xfId="23216"/>
    <cellStyle name="Normal 5 2 2 3 3 2 2 2 3 2 2 2" xfId="47513"/>
    <cellStyle name="Normal 5 2 2 3 3 2 2 2 3 2 3" xfId="35311"/>
    <cellStyle name="Normal 5 2 2 3 3 2 2 2 3 3" xfId="19934"/>
    <cellStyle name="Normal 5 2 2 3 3 2 2 2 3 3 2" xfId="44231"/>
    <cellStyle name="Normal 5 2 2 3 3 2 2 2 3 4" xfId="32029"/>
    <cellStyle name="Normal 5 2 2 3 3 2 2 2 4" xfId="11012"/>
    <cellStyle name="Normal 5 2 2 3 3 2 2 2 4 2" xfId="23214"/>
    <cellStyle name="Normal 5 2 2 3 3 2 2 2 4 2 2" xfId="47511"/>
    <cellStyle name="Normal 5 2 2 3 3 2 2 2 4 3" xfId="35309"/>
    <cellStyle name="Normal 5 2 2 3 3 2 2 2 5" xfId="16009"/>
    <cellStyle name="Normal 5 2 2 3 3 2 2 2 5 2" xfId="40306"/>
    <cellStyle name="Normal 5 2 2 3 3 2 2 2 6" xfId="27997"/>
    <cellStyle name="Normal 5 2 2 3 3 2 2 3" xfId="4226"/>
    <cellStyle name="Normal 5 2 2 3 3 2 2 3 2" xfId="11015"/>
    <cellStyle name="Normal 5 2 2 3 3 2 2 3 2 2" xfId="23217"/>
    <cellStyle name="Normal 5 2 2 3 3 2 2 3 2 2 2" xfId="47514"/>
    <cellStyle name="Normal 5 2 2 3 3 2 2 3 2 3" xfId="35312"/>
    <cellStyle name="Normal 5 2 2 3 3 2 2 3 3" xfId="16537"/>
    <cellStyle name="Normal 5 2 2 3 3 2 2 3 3 2" xfId="40834"/>
    <cellStyle name="Normal 5 2 2 3 3 2 2 3 4" xfId="28525"/>
    <cellStyle name="Normal 5 2 2 3 3 2 2 4" xfId="4866"/>
    <cellStyle name="Normal 5 2 2 3 3 2 2 4 2" xfId="11016"/>
    <cellStyle name="Normal 5 2 2 3 3 2 2 4 2 2" xfId="23218"/>
    <cellStyle name="Normal 5 2 2 3 3 2 2 4 2 2 2" xfId="47515"/>
    <cellStyle name="Normal 5 2 2 3 3 2 2 4 2 3" xfId="35313"/>
    <cellStyle name="Normal 5 2 2 3 3 2 2 4 3" xfId="17068"/>
    <cellStyle name="Normal 5 2 2 3 3 2 2 4 3 2" xfId="41365"/>
    <cellStyle name="Normal 5 2 2 3 3 2 2 4 4" xfId="29163"/>
    <cellStyle name="Normal 5 2 2 3 3 2 2 5" xfId="6563"/>
    <cellStyle name="Normal 5 2 2 3 3 2 2 5 2" xfId="11017"/>
    <cellStyle name="Normal 5 2 2 3 3 2 2 5 2 2" xfId="23219"/>
    <cellStyle name="Normal 5 2 2 3 3 2 2 5 2 2 2" xfId="47516"/>
    <cellStyle name="Normal 5 2 2 3 3 2 2 5 2 3" xfId="35314"/>
    <cellStyle name="Normal 5 2 2 3 3 2 2 5 3" xfId="18765"/>
    <cellStyle name="Normal 5 2 2 3 3 2 2 5 3 2" xfId="43062"/>
    <cellStyle name="Normal 5 2 2 3 3 2 2 5 4" xfId="30860"/>
    <cellStyle name="Normal 5 2 2 3 3 2 2 6" xfId="11011"/>
    <cellStyle name="Normal 5 2 2 3 3 2 2 6 2" xfId="23213"/>
    <cellStyle name="Normal 5 2 2 3 3 2 2 6 2 2" xfId="47510"/>
    <cellStyle name="Normal 5 2 2 3 3 2 2 6 3" xfId="35308"/>
    <cellStyle name="Normal 5 2 2 3 3 2 2 7" xfId="14840"/>
    <cellStyle name="Normal 5 2 2 3 3 2 2 7 2" xfId="39137"/>
    <cellStyle name="Normal 5 2 2 3 3 2 2 8" xfId="26828"/>
    <cellStyle name="Normal 5 2 2 3 3 2 2 9" xfId="51236"/>
    <cellStyle name="Normal 5 2 2 3 3 2 3" xfId="3056"/>
    <cellStyle name="Normal 5 2 2 3 3 2 3 2" xfId="5504"/>
    <cellStyle name="Normal 5 2 2 3 3 2 3 2 2" xfId="11019"/>
    <cellStyle name="Normal 5 2 2 3 3 2 3 2 2 2" xfId="23221"/>
    <cellStyle name="Normal 5 2 2 3 3 2 3 2 2 2 2" xfId="47518"/>
    <cellStyle name="Normal 5 2 2 3 3 2 3 2 2 3" xfId="35316"/>
    <cellStyle name="Normal 5 2 2 3 3 2 3 2 3" xfId="17706"/>
    <cellStyle name="Normal 5 2 2 3 3 2 3 2 3 2" xfId="42003"/>
    <cellStyle name="Normal 5 2 2 3 3 2 3 2 4" xfId="29801"/>
    <cellStyle name="Normal 5 2 2 3 3 2 3 3" xfId="7094"/>
    <cellStyle name="Normal 5 2 2 3 3 2 3 3 2" xfId="11020"/>
    <cellStyle name="Normal 5 2 2 3 3 2 3 3 2 2" xfId="23222"/>
    <cellStyle name="Normal 5 2 2 3 3 2 3 3 2 2 2" xfId="47519"/>
    <cellStyle name="Normal 5 2 2 3 3 2 3 3 2 3" xfId="35317"/>
    <cellStyle name="Normal 5 2 2 3 3 2 3 3 3" xfId="19296"/>
    <cellStyle name="Normal 5 2 2 3 3 2 3 3 3 2" xfId="43593"/>
    <cellStyle name="Normal 5 2 2 3 3 2 3 3 4" xfId="31391"/>
    <cellStyle name="Normal 5 2 2 3 3 2 3 4" xfId="11018"/>
    <cellStyle name="Normal 5 2 2 3 3 2 3 4 2" xfId="23220"/>
    <cellStyle name="Normal 5 2 2 3 3 2 3 4 2 2" xfId="47517"/>
    <cellStyle name="Normal 5 2 2 3 3 2 3 4 3" xfId="35315"/>
    <cellStyle name="Normal 5 2 2 3 3 2 3 5" xfId="15478"/>
    <cellStyle name="Normal 5 2 2 3 3 2 3 5 2" xfId="39775"/>
    <cellStyle name="Normal 5 2 2 3 3 2 3 6" xfId="27466"/>
    <cellStyle name="Normal 5 2 2 3 3 2 4" xfId="11010"/>
    <cellStyle name="Normal 5 2 2 3 3 2 4 2" xfId="23212"/>
    <cellStyle name="Normal 5 2 2 3 3 2 4 2 2" xfId="47509"/>
    <cellStyle name="Normal 5 2 2 3 3 2 4 3" xfId="35307"/>
    <cellStyle name="Normal 5 2 2 3 3 2 5" xfId="14306"/>
    <cellStyle name="Normal 5 2 2 3 3 2 5 2" xfId="26294"/>
    <cellStyle name="Normal 5 2 2 3 3 2 5 2 2" xfId="50591"/>
    <cellStyle name="Normal 5 2 2 3 3 2 5 3" xfId="38603"/>
    <cellStyle name="Normal 5 2 2 3 3 2 6" xfId="51595"/>
    <cellStyle name="Normal 5 2 2 3 3 2 7" xfId="52410"/>
    <cellStyle name="Normal 5 2 2 3 3 3" xfId="2288"/>
    <cellStyle name="Normal 5 2 2 3 3 3 10" xfId="52808"/>
    <cellStyle name="Normal 5 2 2 3 3 3 2" xfId="3454"/>
    <cellStyle name="Normal 5 2 2 3 3 3 2 2" xfId="5795"/>
    <cellStyle name="Normal 5 2 2 3 3 3 2 2 2" xfId="11023"/>
    <cellStyle name="Normal 5 2 2 3 3 3 2 2 2 2" xfId="23225"/>
    <cellStyle name="Normal 5 2 2 3 3 3 2 2 2 2 2" xfId="47522"/>
    <cellStyle name="Normal 5 2 2 3 3 3 2 2 2 3" xfId="35320"/>
    <cellStyle name="Normal 5 2 2 3 3 3 2 2 3" xfId="17997"/>
    <cellStyle name="Normal 5 2 2 3 3 3 2 2 3 2" xfId="42294"/>
    <cellStyle name="Normal 5 2 2 3 3 3 2 2 4" xfId="30092"/>
    <cellStyle name="Normal 5 2 2 3 3 3 2 3" xfId="7492"/>
    <cellStyle name="Normal 5 2 2 3 3 3 2 3 2" xfId="11024"/>
    <cellStyle name="Normal 5 2 2 3 3 3 2 3 2 2" xfId="23226"/>
    <cellStyle name="Normal 5 2 2 3 3 3 2 3 2 2 2" xfId="47523"/>
    <cellStyle name="Normal 5 2 2 3 3 3 2 3 2 3" xfId="35321"/>
    <cellStyle name="Normal 5 2 2 3 3 3 2 3 3" xfId="19694"/>
    <cellStyle name="Normal 5 2 2 3 3 3 2 3 3 2" xfId="43991"/>
    <cellStyle name="Normal 5 2 2 3 3 3 2 3 4" xfId="31789"/>
    <cellStyle name="Normal 5 2 2 3 3 3 2 4" xfId="11022"/>
    <cellStyle name="Normal 5 2 2 3 3 3 2 4 2" xfId="23224"/>
    <cellStyle name="Normal 5 2 2 3 3 3 2 4 2 2" xfId="47521"/>
    <cellStyle name="Normal 5 2 2 3 3 3 2 4 3" xfId="35319"/>
    <cellStyle name="Normal 5 2 2 3 3 3 2 5" xfId="15769"/>
    <cellStyle name="Normal 5 2 2 3 3 3 2 5 2" xfId="40066"/>
    <cellStyle name="Normal 5 2 2 3 3 3 2 6" xfId="27757"/>
    <cellStyle name="Normal 5 2 2 3 3 3 3" xfId="3986"/>
    <cellStyle name="Normal 5 2 2 3 3 3 3 2" xfId="11025"/>
    <cellStyle name="Normal 5 2 2 3 3 3 3 2 2" xfId="23227"/>
    <cellStyle name="Normal 5 2 2 3 3 3 3 2 2 2" xfId="47524"/>
    <cellStyle name="Normal 5 2 2 3 3 3 3 2 3" xfId="35322"/>
    <cellStyle name="Normal 5 2 2 3 3 3 3 3" xfId="16297"/>
    <cellStyle name="Normal 5 2 2 3 3 3 3 3 2" xfId="40594"/>
    <cellStyle name="Normal 5 2 2 3 3 3 3 4" xfId="28285"/>
    <cellStyle name="Normal 5 2 2 3 3 3 4" xfId="4626"/>
    <cellStyle name="Normal 5 2 2 3 3 3 4 2" xfId="11026"/>
    <cellStyle name="Normal 5 2 2 3 3 3 4 2 2" xfId="23228"/>
    <cellStyle name="Normal 5 2 2 3 3 3 4 2 2 2" xfId="47525"/>
    <cellStyle name="Normal 5 2 2 3 3 3 4 2 3" xfId="35323"/>
    <cellStyle name="Normal 5 2 2 3 3 3 4 3" xfId="16828"/>
    <cellStyle name="Normal 5 2 2 3 3 3 4 3 2" xfId="41125"/>
    <cellStyle name="Normal 5 2 2 3 3 3 4 4" xfId="28923"/>
    <cellStyle name="Normal 5 2 2 3 3 3 5" xfId="6323"/>
    <cellStyle name="Normal 5 2 2 3 3 3 5 2" xfId="11027"/>
    <cellStyle name="Normal 5 2 2 3 3 3 5 2 2" xfId="23229"/>
    <cellStyle name="Normal 5 2 2 3 3 3 5 2 2 2" xfId="47526"/>
    <cellStyle name="Normal 5 2 2 3 3 3 5 2 3" xfId="35324"/>
    <cellStyle name="Normal 5 2 2 3 3 3 5 3" xfId="18525"/>
    <cellStyle name="Normal 5 2 2 3 3 3 5 3 2" xfId="42822"/>
    <cellStyle name="Normal 5 2 2 3 3 3 5 4" xfId="30620"/>
    <cellStyle name="Normal 5 2 2 3 3 3 6" xfId="11021"/>
    <cellStyle name="Normal 5 2 2 3 3 3 6 2" xfId="23223"/>
    <cellStyle name="Normal 5 2 2 3 3 3 6 2 2" xfId="47520"/>
    <cellStyle name="Normal 5 2 2 3 3 3 6 3" xfId="35318"/>
    <cellStyle name="Normal 5 2 2 3 3 3 7" xfId="14600"/>
    <cellStyle name="Normal 5 2 2 3 3 3 7 2" xfId="38897"/>
    <cellStyle name="Normal 5 2 2 3 3 3 8" xfId="26588"/>
    <cellStyle name="Normal 5 2 2 3 3 3 9" xfId="50996"/>
    <cellStyle name="Normal 5 2 2 3 3 4" xfId="2816"/>
    <cellStyle name="Normal 5 2 2 3 3 4 2" xfId="5264"/>
    <cellStyle name="Normal 5 2 2 3 3 4 2 2" xfId="11029"/>
    <cellStyle name="Normal 5 2 2 3 3 4 2 2 2" xfId="23231"/>
    <cellStyle name="Normal 5 2 2 3 3 4 2 2 2 2" xfId="47528"/>
    <cellStyle name="Normal 5 2 2 3 3 4 2 2 3" xfId="35326"/>
    <cellStyle name="Normal 5 2 2 3 3 4 2 3" xfId="17466"/>
    <cellStyle name="Normal 5 2 2 3 3 4 2 3 2" xfId="41763"/>
    <cellStyle name="Normal 5 2 2 3 3 4 2 4" xfId="29561"/>
    <cellStyle name="Normal 5 2 2 3 3 4 3" xfId="6854"/>
    <cellStyle name="Normal 5 2 2 3 3 4 3 2" xfId="11030"/>
    <cellStyle name="Normal 5 2 2 3 3 4 3 2 2" xfId="23232"/>
    <cellStyle name="Normal 5 2 2 3 3 4 3 2 2 2" xfId="47529"/>
    <cellStyle name="Normal 5 2 2 3 3 4 3 2 3" xfId="35327"/>
    <cellStyle name="Normal 5 2 2 3 3 4 3 3" xfId="19056"/>
    <cellStyle name="Normal 5 2 2 3 3 4 3 3 2" xfId="43353"/>
    <cellStyle name="Normal 5 2 2 3 3 4 3 4" xfId="31151"/>
    <cellStyle name="Normal 5 2 2 3 3 4 4" xfId="11028"/>
    <cellStyle name="Normal 5 2 2 3 3 4 4 2" xfId="23230"/>
    <cellStyle name="Normal 5 2 2 3 3 4 4 2 2" xfId="47527"/>
    <cellStyle name="Normal 5 2 2 3 3 4 4 3" xfId="35325"/>
    <cellStyle name="Normal 5 2 2 3 3 4 5" xfId="15238"/>
    <cellStyle name="Normal 5 2 2 3 3 4 5 2" xfId="39535"/>
    <cellStyle name="Normal 5 2 2 3 3 4 6" xfId="27226"/>
    <cellStyle name="Normal 5 2 2 3 3 5" xfId="11009"/>
    <cellStyle name="Normal 5 2 2 3 3 5 2" xfId="23211"/>
    <cellStyle name="Normal 5 2 2 3 3 5 2 2" xfId="47508"/>
    <cellStyle name="Normal 5 2 2 3 3 5 3" xfId="35306"/>
    <cellStyle name="Normal 5 2 2 3 3 6" xfId="14066"/>
    <cellStyle name="Normal 5 2 2 3 3 6 2" xfId="26054"/>
    <cellStyle name="Normal 5 2 2 3 3 6 2 2" xfId="50351"/>
    <cellStyle name="Normal 5 2 2 3 3 6 3" xfId="38363"/>
    <cellStyle name="Normal 5 2 2 3 3 7" xfId="51863"/>
    <cellStyle name="Normal 5 2 2 3 3 8" xfId="52170"/>
    <cellStyle name="Normal 5 2 2 3 4" xfId="692"/>
    <cellStyle name="Normal 5 2 2 3 4 2" xfId="939"/>
    <cellStyle name="Normal 5 2 2 3 4 2 2" xfId="2432"/>
    <cellStyle name="Normal 5 2 2 3 4 2 2 10" xfId="52952"/>
    <cellStyle name="Normal 5 2 2 3 4 2 2 2" xfId="3598"/>
    <cellStyle name="Normal 5 2 2 3 4 2 2 2 2" xfId="5939"/>
    <cellStyle name="Normal 5 2 2 3 4 2 2 2 2 2" xfId="11035"/>
    <cellStyle name="Normal 5 2 2 3 4 2 2 2 2 2 2" xfId="23237"/>
    <cellStyle name="Normal 5 2 2 3 4 2 2 2 2 2 2 2" xfId="47534"/>
    <cellStyle name="Normal 5 2 2 3 4 2 2 2 2 2 3" xfId="35332"/>
    <cellStyle name="Normal 5 2 2 3 4 2 2 2 2 3" xfId="18141"/>
    <cellStyle name="Normal 5 2 2 3 4 2 2 2 2 3 2" xfId="42438"/>
    <cellStyle name="Normal 5 2 2 3 4 2 2 2 2 4" xfId="30236"/>
    <cellStyle name="Normal 5 2 2 3 4 2 2 2 3" xfId="7636"/>
    <cellStyle name="Normal 5 2 2 3 4 2 2 2 3 2" xfId="11036"/>
    <cellStyle name="Normal 5 2 2 3 4 2 2 2 3 2 2" xfId="23238"/>
    <cellStyle name="Normal 5 2 2 3 4 2 2 2 3 2 2 2" xfId="47535"/>
    <cellStyle name="Normal 5 2 2 3 4 2 2 2 3 2 3" xfId="35333"/>
    <cellStyle name="Normal 5 2 2 3 4 2 2 2 3 3" xfId="19838"/>
    <cellStyle name="Normal 5 2 2 3 4 2 2 2 3 3 2" xfId="44135"/>
    <cellStyle name="Normal 5 2 2 3 4 2 2 2 3 4" xfId="31933"/>
    <cellStyle name="Normal 5 2 2 3 4 2 2 2 4" xfId="11034"/>
    <cellStyle name="Normal 5 2 2 3 4 2 2 2 4 2" xfId="23236"/>
    <cellStyle name="Normal 5 2 2 3 4 2 2 2 4 2 2" xfId="47533"/>
    <cellStyle name="Normal 5 2 2 3 4 2 2 2 4 3" xfId="35331"/>
    <cellStyle name="Normal 5 2 2 3 4 2 2 2 5" xfId="15913"/>
    <cellStyle name="Normal 5 2 2 3 4 2 2 2 5 2" xfId="40210"/>
    <cellStyle name="Normal 5 2 2 3 4 2 2 2 6" xfId="27901"/>
    <cellStyle name="Normal 5 2 2 3 4 2 2 3" xfId="4130"/>
    <cellStyle name="Normal 5 2 2 3 4 2 2 3 2" xfId="11037"/>
    <cellStyle name="Normal 5 2 2 3 4 2 2 3 2 2" xfId="23239"/>
    <cellStyle name="Normal 5 2 2 3 4 2 2 3 2 2 2" xfId="47536"/>
    <cellStyle name="Normal 5 2 2 3 4 2 2 3 2 3" xfId="35334"/>
    <cellStyle name="Normal 5 2 2 3 4 2 2 3 3" xfId="16441"/>
    <cellStyle name="Normal 5 2 2 3 4 2 2 3 3 2" xfId="40738"/>
    <cellStyle name="Normal 5 2 2 3 4 2 2 3 4" xfId="28429"/>
    <cellStyle name="Normal 5 2 2 3 4 2 2 4" xfId="4770"/>
    <cellStyle name="Normal 5 2 2 3 4 2 2 4 2" xfId="11038"/>
    <cellStyle name="Normal 5 2 2 3 4 2 2 4 2 2" xfId="23240"/>
    <cellStyle name="Normal 5 2 2 3 4 2 2 4 2 2 2" xfId="47537"/>
    <cellStyle name="Normal 5 2 2 3 4 2 2 4 2 3" xfId="35335"/>
    <cellStyle name="Normal 5 2 2 3 4 2 2 4 3" xfId="16972"/>
    <cellStyle name="Normal 5 2 2 3 4 2 2 4 3 2" xfId="41269"/>
    <cellStyle name="Normal 5 2 2 3 4 2 2 4 4" xfId="29067"/>
    <cellStyle name="Normal 5 2 2 3 4 2 2 5" xfId="6467"/>
    <cellStyle name="Normal 5 2 2 3 4 2 2 5 2" xfId="11039"/>
    <cellStyle name="Normal 5 2 2 3 4 2 2 5 2 2" xfId="23241"/>
    <cellStyle name="Normal 5 2 2 3 4 2 2 5 2 2 2" xfId="47538"/>
    <cellStyle name="Normal 5 2 2 3 4 2 2 5 2 3" xfId="35336"/>
    <cellStyle name="Normal 5 2 2 3 4 2 2 5 3" xfId="18669"/>
    <cellStyle name="Normal 5 2 2 3 4 2 2 5 3 2" xfId="42966"/>
    <cellStyle name="Normal 5 2 2 3 4 2 2 5 4" xfId="30764"/>
    <cellStyle name="Normal 5 2 2 3 4 2 2 6" xfId="11033"/>
    <cellStyle name="Normal 5 2 2 3 4 2 2 6 2" xfId="23235"/>
    <cellStyle name="Normal 5 2 2 3 4 2 2 6 2 2" xfId="47532"/>
    <cellStyle name="Normal 5 2 2 3 4 2 2 6 3" xfId="35330"/>
    <cellStyle name="Normal 5 2 2 3 4 2 2 7" xfId="14744"/>
    <cellStyle name="Normal 5 2 2 3 4 2 2 7 2" xfId="39041"/>
    <cellStyle name="Normal 5 2 2 3 4 2 2 8" xfId="26732"/>
    <cellStyle name="Normal 5 2 2 3 4 2 2 9" xfId="51140"/>
    <cellStyle name="Normal 5 2 2 3 4 2 3" xfId="2960"/>
    <cellStyle name="Normal 5 2 2 3 4 2 3 2" xfId="5408"/>
    <cellStyle name="Normal 5 2 2 3 4 2 3 2 2" xfId="11041"/>
    <cellStyle name="Normal 5 2 2 3 4 2 3 2 2 2" xfId="23243"/>
    <cellStyle name="Normal 5 2 2 3 4 2 3 2 2 2 2" xfId="47540"/>
    <cellStyle name="Normal 5 2 2 3 4 2 3 2 2 3" xfId="35338"/>
    <cellStyle name="Normal 5 2 2 3 4 2 3 2 3" xfId="17610"/>
    <cellStyle name="Normal 5 2 2 3 4 2 3 2 3 2" xfId="41907"/>
    <cellStyle name="Normal 5 2 2 3 4 2 3 2 4" xfId="29705"/>
    <cellStyle name="Normal 5 2 2 3 4 2 3 3" xfId="6998"/>
    <cellStyle name="Normal 5 2 2 3 4 2 3 3 2" xfId="11042"/>
    <cellStyle name="Normal 5 2 2 3 4 2 3 3 2 2" xfId="23244"/>
    <cellStyle name="Normal 5 2 2 3 4 2 3 3 2 2 2" xfId="47541"/>
    <cellStyle name="Normal 5 2 2 3 4 2 3 3 2 3" xfId="35339"/>
    <cellStyle name="Normal 5 2 2 3 4 2 3 3 3" xfId="19200"/>
    <cellStyle name="Normal 5 2 2 3 4 2 3 3 3 2" xfId="43497"/>
    <cellStyle name="Normal 5 2 2 3 4 2 3 3 4" xfId="31295"/>
    <cellStyle name="Normal 5 2 2 3 4 2 3 4" xfId="11040"/>
    <cellStyle name="Normal 5 2 2 3 4 2 3 4 2" xfId="23242"/>
    <cellStyle name="Normal 5 2 2 3 4 2 3 4 2 2" xfId="47539"/>
    <cellStyle name="Normal 5 2 2 3 4 2 3 4 3" xfId="35337"/>
    <cellStyle name="Normal 5 2 2 3 4 2 3 5" xfId="15382"/>
    <cellStyle name="Normal 5 2 2 3 4 2 3 5 2" xfId="39679"/>
    <cellStyle name="Normal 5 2 2 3 4 2 3 6" xfId="27370"/>
    <cellStyle name="Normal 5 2 2 3 4 2 4" xfId="11032"/>
    <cellStyle name="Normal 5 2 2 3 4 2 4 2" xfId="23234"/>
    <cellStyle name="Normal 5 2 2 3 4 2 4 2 2" xfId="47531"/>
    <cellStyle name="Normal 5 2 2 3 4 2 4 3" xfId="35329"/>
    <cellStyle name="Normal 5 2 2 3 4 2 5" xfId="14210"/>
    <cellStyle name="Normal 5 2 2 3 4 2 5 2" xfId="26198"/>
    <cellStyle name="Normal 5 2 2 3 4 2 5 2 2" xfId="50495"/>
    <cellStyle name="Normal 5 2 2 3 4 2 5 3" xfId="38507"/>
    <cellStyle name="Normal 5 2 2 3 4 2 6" xfId="51638"/>
    <cellStyle name="Normal 5 2 2 3 4 2 7" xfId="52314"/>
    <cellStyle name="Normal 5 2 2 3 4 3" xfId="2192"/>
    <cellStyle name="Normal 5 2 2 3 4 3 10" xfId="52712"/>
    <cellStyle name="Normal 5 2 2 3 4 3 2" xfId="3358"/>
    <cellStyle name="Normal 5 2 2 3 4 3 2 2" xfId="5699"/>
    <cellStyle name="Normal 5 2 2 3 4 3 2 2 2" xfId="11045"/>
    <cellStyle name="Normal 5 2 2 3 4 3 2 2 2 2" xfId="23247"/>
    <cellStyle name="Normal 5 2 2 3 4 3 2 2 2 2 2" xfId="47544"/>
    <cellStyle name="Normal 5 2 2 3 4 3 2 2 2 3" xfId="35342"/>
    <cellStyle name="Normal 5 2 2 3 4 3 2 2 3" xfId="17901"/>
    <cellStyle name="Normal 5 2 2 3 4 3 2 2 3 2" xfId="42198"/>
    <cellStyle name="Normal 5 2 2 3 4 3 2 2 4" xfId="29996"/>
    <cellStyle name="Normal 5 2 2 3 4 3 2 3" xfId="7396"/>
    <cellStyle name="Normal 5 2 2 3 4 3 2 3 2" xfId="11046"/>
    <cellStyle name="Normal 5 2 2 3 4 3 2 3 2 2" xfId="23248"/>
    <cellStyle name="Normal 5 2 2 3 4 3 2 3 2 2 2" xfId="47545"/>
    <cellStyle name="Normal 5 2 2 3 4 3 2 3 2 3" xfId="35343"/>
    <cellStyle name="Normal 5 2 2 3 4 3 2 3 3" xfId="19598"/>
    <cellStyle name="Normal 5 2 2 3 4 3 2 3 3 2" xfId="43895"/>
    <cellStyle name="Normal 5 2 2 3 4 3 2 3 4" xfId="31693"/>
    <cellStyle name="Normal 5 2 2 3 4 3 2 4" xfId="11044"/>
    <cellStyle name="Normal 5 2 2 3 4 3 2 4 2" xfId="23246"/>
    <cellStyle name="Normal 5 2 2 3 4 3 2 4 2 2" xfId="47543"/>
    <cellStyle name="Normal 5 2 2 3 4 3 2 4 3" xfId="35341"/>
    <cellStyle name="Normal 5 2 2 3 4 3 2 5" xfId="15673"/>
    <cellStyle name="Normal 5 2 2 3 4 3 2 5 2" xfId="39970"/>
    <cellStyle name="Normal 5 2 2 3 4 3 2 6" xfId="27661"/>
    <cellStyle name="Normal 5 2 2 3 4 3 3" xfId="3890"/>
    <cellStyle name="Normal 5 2 2 3 4 3 3 2" xfId="11047"/>
    <cellStyle name="Normal 5 2 2 3 4 3 3 2 2" xfId="23249"/>
    <cellStyle name="Normal 5 2 2 3 4 3 3 2 2 2" xfId="47546"/>
    <cellStyle name="Normal 5 2 2 3 4 3 3 2 3" xfId="35344"/>
    <cellStyle name="Normal 5 2 2 3 4 3 3 3" xfId="16201"/>
    <cellStyle name="Normal 5 2 2 3 4 3 3 3 2" xfId="40498"/>
    <cellStyle name="Normal 5 2 2 3 4 3 3 4" xfId="28189"/>
    <cellStyle name="Normal 5 2 2 3 4 3 4" xfId="4530"/>
    <cellStyle name="Normal 5 2 2 3 4 3 4 2" xfId="11048"/>
    <cellStyle name="Normal 5 2 2 3 4 3 4 2 2" xfId="23250"/>
    <cellStyle name="Normal 5 2 2 3 4 3 4 2 2 2" xfId="47547"/>
    <cellStyle name="Normal 5 2 2 3 4 3 4 2 3" xfId="35345"/>
    <cellStyle name="Normal 5 2 2 3 4 3 4 3" xfId="16732"/>
    <cellStyle name="Normal 5 2 2 3 4 3 4 3 2" xfId="41029"/>
    <cellStyle name="Normal 5 2 2 3 4 3 4 4" xfId="28827"/>
    <cellStyle name="Normal 5 2 2 3 4 3 5" xfId="6227"/>
    <cellStyle name="Normal 5 2 2 3 4 3 5 2" xfId="11049"/>
    <cellStyle name="Normal 5 2 2 3 4 3 5 2 2" xfId="23251"/>
    <cellStyle name="Normal 5 2 2 3 4 3 5 2 2 2" xfId="47548"/>
    <cellStyle name="Normal 5 2 2 3 4 3 5 2 3" xfId="35346"/>
    <cellStyle name="Normal 5 2 2 3 4 3 5 3" xfId="18429"/>
    <cellStyle name="Normal 5 2 2 3 4 3 5 3 2" xfId="42726"/>
    <cellStyle name="Normal 5 2 2 3 4 3 5 4" xfId="30524"/>
    <cellStyle name="Normal 5 2 2 3 4 3 6" xfId="11043"/>
    <cellStyle name="Normal 5 2 2 3 4 3 6 2" xfId="23245"/>
    <cellStyle name="Normal 5 2 2 3 4 3 6 2 2" xfId="47542"/>
    <cellStyle name="Normal 5 2 2 3 4 3 6 3" xfId="35340"/>
    <cellStyle name="Normal 5 2 2 3 4 3 7" xfId="14504"/>
    <cellStyle name="Normal 5 2 2 3 4 3 7 2" xfId="38801"/>
    <cellStyle name="Normal 5 2 2 3 4 3 8" xfId="26492"/>
    <cellStyle name="Normal 5 2 2 3 4 3 9" xfId="50900"/>
    <cellStyle name="Normal 5 2 2 3 4 4" xfId="2720"/>
    <cellStyle name="Normal 5 2 2 3 4 4 2" xfId="5168"/>
    <cellStyle name="Normal 5 2 2 3 4 4 2 2" xfId="11051"/>
    <cellStyle name="Normal 5 2 2 3 4 4 2 2 2" xfId="23253"/>
    <cellStyle name="Normal 5 2 2 3 4 4 2 2 2 2" xfId="47550"/>
    <cellStyle name="Normal 5 2 2 3 4 4 2 2 3" xfId="35348"/>
    <cellStyle name="Normal 5 2 2 3 4 4 2 3" xfId="17370"/>
    <cellStyle name="Normal 5 2 2 3 4 4 2 3 2" xfId="41667"/>
    <cellStyle name="Normal 5 2 2 3 4 4 2 4" xfId="29465"/>
    <cellStyle name="Normal 5 2 2 3 4 4 3" xfId="6758"/>
    <cellStyle name="Normal 5 2 2 3 4 4 3 2" xfId="11052"/>
    <cellStyle name="Normal 5 2 2 3 4 4 3 2 2" xfId="23254"/>
    <cellStyle name="Normal 5 2 2 3 4 4 3 2 2 2" xfId="47551"/>
    <cellStyle name="Normal 5 2 2 3 4 4 3 2 3" xfId="35349"/>
    <cellStyle name="Normal 5 2 2 3 4 4 3 3" xfId="18960"/>
    <cellStyle name="Normal 5 2 2 3 4 4 3 3 2" xfId="43257"/>
    <cellStyle name="Normal 5 2 2 3 4 4 3 4" xfId="31055"/>
    <cellStyle name="Normal 5 2 2 3 4 4 4" xfId="11050"/>
    <cellStyle name="Normal 5 2 2 3 4 4 4 2" xfId="23252"/>
    <cellStyle name="Normal 5 2 2 3 4 4 4 2 2" xfId="47549"/>
    <cellStyle name="Normal 5 2 2 3 4 4 4 3" xfId="35347"/>
    <cellStyle name="Normal 5 2 2 3 4 4 5" xfId="15142"/>
    <cellStyle name="Normal 5 2 2 3 4 4 5 2" xfId="39439"/>
    <cellStyle name="Normal 5 2 2 3 4 4 6" xfId="27130"/>
    <cellStyle name="Normal 5 2 2 3 4 5" xfId="11031"/>
    <cellStyle name="Normal 5 2 2 3 4 5 2" xfId="23233"/>
    <cellStyle name="Normal 5 2 2 3 4 5 2 2" xfId="47530"/>
    <cellStyle name="Normal 5 2 2 3 4 5 3" xfId="35328"/>
    <cellStyle name="Normal 5 2 2 3 4 6" xfId="13970"/>
    <cellStyle name="Normal 5 2 2 3 4 6 2" xfId="25958"/>
    <cellStyle name="Normal 5 2 2 3 4 6 2 2" xfId="50255"/>
    <cellStyle name="Normal 5 2 2 3 4 6 3" xfId="38267"/>
    <cellStyle name="Normal 5 2 2 3 4 7" xfId="51484"/>
    <cellStyle name="Normal 5 2 2 3 4 8" xfId="52074"/>
    <cellStyle name="Normal 5 2 2 3 5" xfId="867"/>
    <cellStyle name="Normal 5 2 2 3 5 2" xfId="2360"/>
    <cellStyle name="Normal 5 2 2 3 5 2 10" xfId="52880"/>
    <cellStyle name="Normal 5 2 2 3 5 2 2" xfId="3526"/>
    <cellStyle name="Normal 5 2 2 3 5 2 2 2" xfId="5867"/>
    <cellStyle name="Normal 5 2 2 3 5 2 2 2 2" xfId="11056"/>
    <cellStyle name="Normal 5 2 2 3 5 2 2 2 2 2" xfId="23258"/>
    <cellStyle name="Normal 5 2 2 3 5 2 2 2 2 2 2" xfId="47555"/>
    <cellStyle name="Normal 5 2 2 3 5 2 2 2 2 3" xfId="35353"/>
    <cellStyle name="Normal 5 2 2 3 5 2 2 2 3" xfId="18069"/>
    <cellStyle name="Normal 5 2 2 3 5 2 2 2 3 2" xfId="42366"/>
    <cellStyle name="Normal 5 2 2 3 5 2 2 2 4" xfId="30164"/>
    <cellStyle name="Normal 5 2 2 3 5 2 2 3" xfId="7564"/>
    <cellStyle name="Normal 5 2 2 3 5 2 2 3 2" xfId="11057"/>
    <cellStyle name="Normal 5 2 2 3 5 2 2 3 2 2" xfId="23259"/>
    <cellStyle name="Normal 5 2 2 3 5 2 2 3 2 2 2" xfId="47556"/>
    <cellStyle name="Normal 5 2 2 3 5 2 2 3 2 3" xfId="35354"/>
    <cellStyle name="Normal 5 2 2 3 5 2 2 3 3" xfId="19766"/>
    <cellStyle name="Normal 5 2 2 3 5 2 2 3 3 2" xfId="44063"/>
    <cellStyle name="Normal 5 2 2 3 5 2 2 3 4" xfId="31861"/>
    <cellStyle name="Normal 5 2 2 3 5 2 2 4" xfId="11055"/>
    <cellStyle name="Normal 5 2 2 3 5 2 2 4 2" xfId="23257"/>
    <cellStyle name="Normal 5 2 2 3 5 2 2 4 2 2" xfId="47554"/>
    <cellStyle name="Normal 5 2 2 3 5 2 2 4 3" xfId="35352"/>
    <cellStyle name="Normal 5 2 2 3 5 2 2 5" xfId="15841"/>
    <cellStyle name="Normal 5 2 2 3 5 2 2 5 2" xfId="40138"/>
    <cellStyle name="Normal 5 2 2 3 5 2 2 6" xfId="27829"/>
    <cellStyle name="Normal 5 2 2 3 5 2 3" xfId="4058"/>
    <cellStyle name="Normal 5 2 2 3 5 2 3 2" xfId="11058"/>
    <cellStyle name="Normal 5 2 2 3 5 2 3 2 2" xfId="23260"/>
    <cellStyle name="Normal 5 2 2 3 5 2 3 2 2 2" xfId="47557"/>
    <cellStyle name="Normal 5 2 2 3 5 2 3 2 3" xfId="35355"/>
    <cellStyle name="Normal 5 2 2 3 5 2 3 3" xfId="16369"/>
    <cellStyle name="Normal 5 2 2 3 5 2 3 3 2" xfId="40666"/>
    <cellStyle name="Normal 5 2 2 3 5 2 3 4" xfId="28357"/>
    <cellStyle name="Normal 5 2 2 3 5 2 4" xfId="4698"/>
    <cellStyle name="Normal 5 2 2 3 5 2 4 2" xfId="11059"/>
    <cellStyle name="Normal 5 2 2 3 5 2 4 2 2" xfId="23261"/>
    <cellStyle name="Normal 5 2 2 3 5 2 4 2 2 2" xfId="47558"/>
    <cellStyle name="Normal 5 2 2 3 5 2 4 2 3" xfId="35356"/>
    <cellStyle name="Normal 5 2 2 3 5 2 4 3" xfId="16900"/>
    <cellStyle name="Normal 5 2 2 3 5 2 4 3 2" xfId="41197"/>
    <cellStyle name="Normal 5 2 2 3 5 2 4 4" xfId="28995"/>
    <cellStyle name="Normal 5 2 2 3 5 2 5" xfId="6395"/>
    <cellStyle name="Normal 5 2 2 3 5 2 5 2" xfId="11060"/>
    <cellStyle name="Normal 5 2 2 3 5 2 5 2 2" xfId="23262"/>
    <cellStyle name="Normal 5 2 2 3 5 2 5 2 2 2" xfId="47559"/>
    <cellStyle name="Normal 5 2 2 3 5 2 5 2 3" xfId="35357"/>
    <cellStyle name="Normal 5 2 2 3 5 2 5 3" xfId="18597"/>
    <cellStyle name="Normal 5 2 2 3 5 2 5 3 2" xfId="42894"/>
    <cellStyle name="Normal 5 2 2 3 5 2 5 4" xfId="30692"/>
    <cellStyle name="Normal 5 2 2 3 5 2 6" xfId="11054"/>
    <cellStyle name="Normal 5 2 2 3 5 2 6 2" xfId="23256"/>
    <cellStyle name="Normal 5 2 2 3 5 2 6 2 2" xfId="47553"/>
    <cellStyle name="Normal 5 2 2 3 5 2 6 3" xfId="35351"/>
    <cellStyle name="Normal 5 2 2 3 5 2 7" xfId="14672"/>
    <cellStyle name="Normal 5 2 2 3 5 2 7 2" xfId="38969"/>
    <cellStyle name="Normal 5 2 2 3 5 2 8" xfId="26660"/>
    <cellStyle name="Normal 5 2 2 3 5 2 9" xfId="51068"/>
    <cellStyle name="Normal 5 2 2 3 5 3" xfId="2888"/>
    <cellStyle name="Normal 5 2 2 3 5 3 2" xfId="5336"/>
    <cellStyle name="Normal 5 2 2 3 5 3 2 2" xfId="11062"/>
    <cellStyle name="Normal 5 2 2 3 5 3 2 2 2" xfId="23264"/>
    <cellStyle name="Normal 5 2 2 3 5 3 2 2 2 2" xfId="47561"/>
    <cellStyle name="Normal 5 2 2 3 5 3 2 2 3" xfId="35359"/>
    <cellStyle name="Normal 5 2 2 3 5 3 2 3" xfId="17538"/>
    <cellStyle name="Normal 5 2 2 3 5 3 2 3 2" xfId="41835"/>
    <cellStyle name="Normal 5 2 2 3 5 3 2 4" xfId="29633"/>
    <cellStyle name="Normal 5 2 2 3 5 3 3" xfId="6926"/>
    <cellStyle name="Normal 5 2 2 3 5 3 3 2" xfId="11063"/>
    <cellStyle name="Normal 5 2 2 3 5 3 3 2 2" xfId="23265"/>
    <cellStyle name="Normal 5 2 2 3 5 3 3 2 2 2" xfId="47562"/>
    <cellStyle name="Normal 5 2 2 3 5 3 3 2 3" xfId="35360"/>
    <cellStyle name="Normal 5 2 2 3 5 3 3 3" xfId="19128"/>
    <cellStyle name="Normal 5 2 2 3 5 3 3 3 2" xfId="43425"/>
    <cellStyle name="Normal 5 2 2 3 5 3 3 4" xfId="31223"/>
    <cellStyle name="Normal 5 2 2 3 5 3 4" xfId="11061"/>
    <cellStyle name="Normal 5 2 2 3 5 3 4 2" xfId="23263"/>
    <cellStyle name="Normal 5 2 2 3 5 3 4 2 2" xfId="47560"/>
    <cellStyle name="Normal 5 2 2 3 5 3 4 3" xfId="35358"/>
    <cellStyle name="Normal 5 2 2 3 5 3 5" xfId="15310"/>
    <cellStyle name="Normal 5 2 2 3 5 3 5 2" xfId="39607"/>
    <cellStyle name="Normal 5 2 2 3 5 3 6" xfId="27298"/>
    <cellStyle name="Normal 5 2 2 3 5 4" xfId="11053"/>
    <cellStyle name="Normal 5 2 2 3 5 4 2" xfId="23255"/>
    <cellStyle name="Normal 5 2 2 3 5 4 2 2" xfId="47552"/>
    <cellStyle name="Normal 5 2 2 3 5 4 3" xfId="35350"/>
    <cellStyle name="Normal 5 2 2 3 5 5" xfId="14138"/>
    <cellStyle name="Normal 5 2 2 3 5 5 2" xfId="26126"/>
    <cellStyle name="Normal 5 2 2 3 5 5 2 2" xfId="50423"/>
    <cellStyle name="Normal 5 2 2 3 5 5 3" xfId="38435"/>
    <cellStyle name="Normal 5 2 2 3 5 6" xfId="51605"/>
    <cellStyle name="Normal 5 2 2 3 5 7" xfId="52242"/>
    <cellStyle name="Normal 5 2 2 3 6" xfId="1835"/>
    <cellStyle name="Normal 5 2 2 3 6 10" xfId="52616"/>
    <cellStyle name="Normal 5 2 2 3 6 11" xfId="2096"/>
    <cellStyle name="Normal 5 2 2 3 6 2" xfId="3262"/>
    <cellStyle name="Normal 5 2 2 3 6 2 2" xfId="5603"/>
    <cellStyle name="Normal 5 2 2 3 6 2 2 2" xfId="11066"/>
    <cellStyle name="Normal 5 2 2 3 6 2 2 2 2" xfId="23268"/>
    <cellStyle name="Normal 5 2 2 3 6 2 2 2 2 2" xfId="47565"/>
    <cellStyle name="Normal 5 2 2 3 6 2 2 2 3" xfId="35363"/>
    <cellStyle name="Normal 5 2 2 3 6 2 2 3" xfId="17805"/>
    <cellStyle name="Normal 5 2 2 3 6 2 2 3 2" xfId="42102"/>
    <cellStyle name="Normal 5 2 2 3 6 2 2 4" xfId="29900"/>
    <cellStyle name="Normal 5 2 2 3 6 2 3" xfId="7300"/>
    <cellStyle name="Normal 5 2 2 3 6 2 3 2" xfId="11067"/>
    <cellStyle name="Normal 5 2 2 3 6 2 3 2 2" xfId="23269"/>
    <cellStyle name="Normal 5 2 2 3 6 2 3 2 2 2" xfId="47566"/>
    <cellStyle name="Normal 5 2 2 3 6 2 3 2 3" xfId="35364"/>
    <cellStyle name="Normal 5 2 2 3 6 2 3 3" xfId="19502"/>
    <cellStyle name="Normal 5 2 2 3 6 2 3 3 2" xfId="43799"/>
    <cellStyle name="Normal 5 2 2 3 6 2 3 4" xfId="31597"/>
    <cellStyle name="Normal 5 2 2 3 6 2 4" xfId="11065"/>
    <cellStyle name="Normal 5 2 2 3 6 2 4 2" xfId="23267"/>
    <cellStyle name="Normal 5 2 2 3 6 2 4 2 2" xfId="47564"/>
    <cellStyle name="Normal 5 2 2 3 6 2 4 3" xfId="35362"/>
    <cellStyle name="Normal 5 2 2 3 6 2 5" xfId="15577"/>
    <cellStyle name="Normal 5 2 2 3 6 2 5 2" xfId="39874"/>
    <cellStyle name="Normal 5 2 2 3 6 2 6" xfId="27565"/>
    <cellStyle name="Normal 5 2 2 3 6 3" xfId="3794"/>
    <cellStyle name="Normal 5 2 2 3 6 3 2" xfId="11068"/>
    <cellStyle name="Normal 5 2 2 3 6 3 2 2" xfId="23270"/>
    <cellStyle name="Normal 5 2 2 3 6 3 2 2 2" xfId="47567"/>
    <cellStyle name="Normal 5 2 2 3 6 3 2 3" xfId="35365"/>
    <cellStyle name="Normal 5 2 2 3 6 3 3" xfId="16105"/>
    <cellStyle name="Normal 5 2 2 3 6 3 3 2" xfId="40402"/>
    <cellStyle name="Normal 5 2 2 3 6 3 4" xfId="28093"/>
    <cellStyle name="Normal 5 2 2 3 6 4" xfId="4434"/>
    <cellStyle name="Normal 5 2 2 3 6 4 2" xfId="11069"/>
    <cellStyle name="Normal 5 2 2 3 6 4 2 2" xfId="23271"/>
    <cellStyle name="Normal 5 2 2 3 6 4 2 2 2" xfId="47568"/>
    <cellStyle name="Normal 5 2 2 3 6 4 2 3" xfId="35366"/>
    <cellStyle name="Normal 5 2 2 3 6 4 3" xfId="16636"/>
    <cellStyle name="Normal 5 2 2 3 6 4 3 2" xfId="40933"/>
    <cellStyle name="Normal 5 2 2 3 6 4 4" xfId="28731"/>
    <cellStyle name="Normal 5 2 2 3 6 5" xfId="6131"/>
    <cellStyle name="Normal 5 2 2 3 6 5 2" xfId="11070"/>
    <cellStyle name="Normal 5 2 2 3 6 5 2 2" xfId="23272"/>
    <cellStyle name="Normal 5 2 2 3 6 5 2 2 2" xfId="47569"/>
    <cellStyle name="Normal 5 2 2 3 6 5 2 3" xfId="35367"/>
    <cellStyle name="Normal 5 2 2 3 6 5 3" xfId="18333"/>
    <cellStyle name="Normal 5 2 2 3 6 5 3 2" xfId="42630"/>
    <cellStyle name="Normal 5 2 2 3 6 5 4" xfId="30428"/>
    <cellStyle name="Normal 5 2 2 3 6 6" xfId="11064"/>
    <cellStyle name="Normal 5 2 2 3 6 6 2" xfId="23266"/>
    <cellStyle name="Normal 5 2 2 3 6 6 2 2" xfId="47563"/>
    <cellStyle name="Normal 5 2 2 3 6 6 3" xfId="35361"/>
    <cellStyle name="Normal 5 2 2 3 6 7" xfId="14408"/>
    <cellStyle name="Normal 5 2 2 3 6 7 2" xfId="38705"/>
    <cellStyle name="Normal 5 2 2 3 6 8" xfId="26396"/>
    <cellStyle name="Normal 5 2 2 3 6 9" xfId="50804"/>
    <cellStyle name="Normal 5 2 2 3 7" xfId="2624"/>
    <cellStyle name="Normal 5 2 2 3 7 2" xfId="5072"/>
    <cellStyle name="Normal 5 2 2 3 7 2 2" xfId="11072"/>
    <cellStyle name="Normal 5 2 2 3 7 2 2 2" xfId="23274"/>
    <cellStyle name="Normal 5 2 2 3 7 2 2 2 2" xfId="47571"/>
    <cellStyle name="Normal 5 2 2 3 7 2 2 3" xfId="35369"/>
    <cellStyle name="Normal 5 2 2 3 7 2 3" xfId="17274"/>
    <cellStyle name="Normal 5 2 2 3 7 2 3 2" xfId="41571"/>
    <cellStyle name="Normal 5 2 2 3 7 2 4" xfId="29369"/>
    <cellStyle name="Normal 5 2 2 3 7 3" xfId="6662"/>
    <cellStyle name="Normal 5 2 2 3 7 3 2" xfId="11073"/>
    <cellStyle name="Normal 5 2 2 3 7 3 2 2" xfId="23275"/>
    <cellStyle name="Normal 5 2 2 3 7 3 2 2 2" xfId="47572"/>
    <cellStyle name="Normal 5 2 2 3 7 3 2 3" xfId="35370"/>
    <cellStyle name="Normal 5 2 2 3 7 3 3" xfId="18864"/>
    <cellStyle name="Normal 5 2 2 3 7 3 3 2" xfId="43161"/>
    <cellStyle name="Normal 5 2 2 3 7 3 4" xfId="30959"/>
    <cellStyle name="Normal 5 2 2 3 7 4" xfId="11071"/>
    <cellStyle name="Normal 5 2 2 3 7 4 2" xfId="23273"/>
    <cellStyle name="Normal 5 2 2 3 7 4 2 2" xfId="47570"/>
    <cellStyle name="Normal 5 2 2 3 7 4 3" xfId="35368"/>
    <cellStyle name="Normal 5 2 2 3 7 5" xfId="15046"/>
    <cellStyle name="Normal 5 2 2 3 7 5 2" xfId="39343"/>
    <cellStyle name="Normal 5 2 2 3 7 6" xfId="27034"/>
    <cellStyle name="Normal 5 2 2 3 8" xfId="10942"/>
    <cellStyle name="Normal 5 2 2 3 8 2" xfId="23144"/>
    <cellStyle name="Normal 5 2 2 3 8 2 2" xfId="47441"/>
    <cellStyle name="Normal 5 2 2 3 8 3" xfId="35239"/>
    <cellStyle name="Normal 5 2 2 3 9" xfId="13874"/>
    <cellStyle name="Normal 5 2 2 3 9 2" xfId="25862"/>
    <cellStyle name="Normal 5 2 2 3 9 2 2" xfId="50159"/>
    <cellStyle name="Normal 5 2 2 3 9 3" xfId="38171"/>
    <cellStyle name="Normal 5 2 2 4" xfId="619"/>
    <cellStyle name="Normal 5 2 2 4 10" xfId="52002"/>
    <cellStyle name="Normal 5 2 2 4 2" xfId="814"/>
    <cellStyle name="Normal 5 2 2 4 2 2" xfId="1059"/>
    <cellStyle name="Normal 5 2 2 4 2 2 2" xfId="2552"/>
    <cellStyle name="Normal 5 2 2 4 2 2 2 10" xfId="53072"/>
    <cellStyle name="Normal 5 2 2 4 2 2 2 2" xfId="3718"/>
    <cellStyle name="Normal 5 2 2 4 2 2 2 2 2" xfId="6059"/>
    <cellStyle name="Normal 5 2 2 4 2 2 2 2 2 2" xfId="11079"/>
    <cellStyle name="Normal 5 2 2 4 2 2 2 2 2 2 2" xfId="23281"/>
    <cellStyle name="Normal 5 2 2 4 2 2 2 2 2 2 2 2" xfId="47578"/>
    <cellStyle name="Normal 5 2 2 4 2 2 2 2 2 2 3" xfId="35376"/>
    <cellStyle name="Normal 5 2 2 4 2 2 2 2 2 3" xfId="18261"/>
    <cellStyle name="Normal 5 2 2 4 2 2 2 2 2 3 2" xfId="42558"/>
    <cellStyle name="Normal 5 2 2 4 2 2 2 2 2 4" xfId="30356"/>
    <cellStyle name="Normal 5 2 2 4 2 2 2 2 3" xfId="7756"/>
    <cellStyle name="Normal 5 2 2 4 2 2 2 2 3 2" xfId="11080"/>
    <cellStyle name="Normal 5 2 2 4 2 2 2 2 3 2 2" xfId="23282"/>
    <cellStyle name="Normal 5 2 2 4 2 2 2 2 3 2 2 2" xfId="47579"/>
    <cellStyle name="Normal 5 2 2 4 2 2 2 2 3 2 3" xfId="35377"/>
    <cellStyle name="Normal 5 2 2 4 2 2 2 2 3 3" xfId="19958"/>
    <cellStyle name="Normal 5 2 2 4 2 2 2 2 3 3 2" xfId="44255"/>
    <cellStyle name="Normal 5 2 2 4 2 2 2 2 3 4" xfId="32053"/>
    <cellStyle name="Normal 5 2 2 4 2 2 2 2 4" xfId="11078"/>
    <cellStyle name="Normal 5 2 2 4 2 2 2 2 4 2" xfId="23280"/>
    <cellStyle name="Normal 5 2 2 4 2 2 2 2 4 2 2" xfId="47577"/>
    <cellStyle name="Normal 5 2 2 4 2 2 2 2 4 3" xfId="35375"/>
    <cellStyle name="Normal 5 2 2 4 2 2 2 2 5" xfId="16033"/>
    <cellStyle name="Normal 5 2 2 4 2 2 2 2 5 2" xfId="40330"/>
    <cellStyle name="Normal 5 2 2 4 2 2 2 2 6" xfId="28021"/>
    <cellStyle name="Normal 5 2 2 4 2 2 2 3" xfId="4250"/>
    <cellStyle name="Normal 5 2 2 4 2 2 2 3 2" xfId="11081"/>
    <cellStyle name="Normal 5 2 2 4 2 2 2 3 2 2" xfId="23283"/>
    <cellStyle name="Normal 5 2 2 4 2 2 2 3 2 2 2" xfId="47580"/>
    <cellStyle name="Normal 5 2 2 4 2 2 2 3 2 3" xfId="35378"/>
    <cellStyle name="Normal 5 2 2 4 2 2 2 3 3" xfId="16561"/>
    <cellStyle name="Normal 5 2 2 4 2 2 2 3 3 2" xfId="40858"/>
    <cellStyle name="Normal 5 2 2 4 2 2 2 3 4" xfId="28549"/>
    <cellStyle name="Normal 5 2 2 4 2 2 2 4" xfId="4890"/>
    <cellStyle name="Normal 5 2 2 4 2 2 2 4 2" xfId="11082"/>
    <cellStyle name="Normal 5 2 2 4 2 2 2 4 2 2" xfId="23284"/>
    <cellStyle name="Normal 5 2 2 4 2 2 2 4 2 2 2" xfId="47581"/>
    <cellStyle name="Normal 5 2 2 4 2 2 2 4 2 3" xfId="35379"/>
    <cellStyle name="Normal 5 2 2 4 2 2 2 4 3" xfId="17092"/>
    <cellStyle name="Normal 5 2 2 4 2 2 2 4 3 2" xfId="41389"/>
    <cellStyle name="Normal 5 2 2 4 2 2 2 4 4" xfId="29187"/>
    <cellStyle name="Normal 5 2 2 4 2 2 2 5" xfId="6587"/>
    <cellStyle name="Normal 5 2 2 4 2 2 2 5 2" xfId="11083"/>
    <cellStyle name="Normal 5 2 2 4 2 2 2 5 2 2" xfId="23285"/>
    <cellStyle name="Normal 5 2 2 4 2 2 2 5 2 2 2" xfId="47582"/>
    <cellStyle name="Normal 5 2 2 4 2 2 2 5 2 3" xfId="35380"/>
    <cellStyle name="Normal 5 2 2 4 2 2 2 5 3" xfId="18789"/>
    <cellStyle name="Normal 5 2 2 4 2 2 2 5 3 2" xfId="43086"/>
    <cellStyle name="Normal 5 2 2 4 2 2 2 5 4" xfId="30884"/>
    <cellStyle name="Normal 5 2 2 4 2 2 2 6" xfId="11077"/>
    <cellStyle name="Normal 5 2 2 4 2 2 2 6 2" xfId="23279"/>
    <cellStyle name="Normal 5 2 2 4 2 2 2 6 2 2" xfId="47576"/>
    <cellStyle name="Normal 5 2 2 4 2 2 2 6 3" xfId="35374"/>
    <cellStyle name="Normal 5 2 2 4 2 2 2 7" xfId="14864"/>
    <cellStyle name="Normal 5 2 2 4 2 2 2 7 2" xfId="39161"/>
    <cellStyle name="Normal 5 2 2 4 2 2 2 8" xfId="26852"/>
    <cellStyle name="Normal 5 2 2 4 2 2 2 9" xfId="51260"/>
    <cellStyle name="Normal 5 2 2 4 2 2 3" xfId="3080"/>
    <cellStyle name="Normal 5 2 2 4 2 2 3 2" xfId="5528"/>
    <cellStyle name="Normal 5 2 2 4 2 2 3 2 2" xfId="11085"/>
    <cellStyle name="Normal 5 2 2 4 2 2 3 2 2 2" xfId="23287"/>
    <cellStyle name="Normal 5 2 2 4 2 2 3 2 2 2 2" xfId="47584"/>
    <cellStyle name="Normal 5 2 2 4 2 2 3 2 2 3" xfId="35382"/>
    <cellStyle name="Normal 5 2 2 4 2 2 3 2 3" xfId="17730"/>
    <cellStyle name="Normal 5 2 2 4 2 2 3 2 3 2" xfId="42027"/>
    <cellStyle name="Normal 5 2 2 4 2 2 3 2 4" xfId="29825"/>
    <cellStyle name="Normal 5 2 2 4 2 2 3 3" xfId="7118"/>
    <cellStyle name="Normal 5 2 2 4 2 2 3 3 2" xfId="11086"/>
    <cellStyle name="Normal 5 2 2 4 2 2 3 3 2 2" xfId="23288"/>
    <cellStyle name="Normal 5 2 2 4 2 2 3 3 2 2 2" xfId="47585"/>
    <cellStyle name="Normal 5 2 2 4 2 2 3 3 2 3" xfId="35383"/>
    <cellStyle name="Normal 5 2 2 4 2 2 3 3 3" xfId="19320"/>
    <cellStyle name="Normal 5 2 2 4 2 2 3 3 3 2" xfId="43617"/>
    <cellStyle name="Normal 5 2 2 4 2 2 3 3 4" xfId="31415"/>
    <cellStyle name="Normal 5 2 2 4 2 2 3 4" xfId="11084"/>
    <cellStyle name="Normal 5 2 2 4 2 2 3 4 2" xfId="23286"/>
    <cellStyle name="Normal 5 2 2 4 2 2 3 4 2 2" xfId="47583"/>
    <cellStyle name="Normal 5 2 2 4 2 2 3 4 3" xfId="35381"/>
    <cellStyle name="Normal 5 2 2 4 2 2 3 5" xfId="15502"/>
    <cellStyle name="Normal 5 2 2 4 2 2 3 5 2" xfId="39799"/>
    <cellStyle name="Normal 5 2 2 4 2 2 3 6" xfId="27490"/>
    <cellStyle name="Normal 5 2 2 4 2 2 4" xfId="11076"/>
    <cellStyle name="Normal 5 2 2 4 2 2 4 2" xfId="23278"/>
    <cellStyle name="Normal 5 2 2 4 2 2 4 2 2" xfId="47575"/>
    <cellStyle name="Normal 5 2 2 4 2 2 4 3" xfId="35373"/>
    <cellStyle name="Normal 5 2 2 4 2 2 5" xfId="14330"/>
    <cellStyle name="Normal 5 2 2 4 2 2 5 2" xfId="26318"/>
    <cellStyle name="Normal 5 2 2 4 2 2 5 2 2" xfId="50615"/>
    <cellStyle name="Normal 5 2 2 4 2 2 5 3" xfId="38627"/>
    <cellStyle name="Normal 5 2 2 4 2 2 6" xfId="51839"/>
    <cellStyle name="Normal 5 2 2 4 2 2 7" xfId="52434"/>
    <cellStyle name="Normal 5 2 2 4 2 3" xfId="2312"/>
    <cellStyle name="Normal 5 2 2 4 2 3 10" xfId="52832"/>
    <cellStyle name="Normal 5 2 2 4 2 3 2" xfId="3478"/>
    <cellStyle name="Normal 5 2 2 4 2 3 2 2" xfId="5819"/>
    <cellStyle name="Normal 5 2 2 4 2 3 2 2 2" xfId="11089"/>
    <cellStyle name="Normal 5 2 2 4 2 3 2 2 2 2" xfId="23291"/>
    <cellStyle name="Normal 5 2 2 4 2 3 2 2 2 2 2" xfId="47588"/>
    <cellStyle name="Normal 5 2 2 4 2 3 2 2 2 3" xfId="35386"/>
    <cellStyle name="Normal 5 2 2 4 2 3 2 2 3" xfId="18021"/>
    <cellStyle name="Normal 5 2 2 4 2 3 2 2 3 2" xfId="42318"/>
    <cellStyle name="Normal 5 2 2 4 2 3 2 2 4" xfId="30116"/>
    <cellStyle name="Normal 5 2 2 4 2 3 2 3" xfId="7516"/>
    <cellStyle name="Normal 5 2 2 4 2 3 2 3 2" xfId="11090"/>
    <cellStyle name="Normal 5 2 2 4 2 3 2 3 2 2" xfId="23292"/>
    <cellStyle name="Normal 5 2 2 4 2 3 2 3 2 2 2" xfId="47589"/>
    <cellStyle name="Normal 5 2 2 4 2 3 2 3 2 3" xfId="35387"/>
    <cellStyle name="Normal 5 2 2 4 2 3 2 3 3" xfId="19718"/>
    <cellStyle name="Normal 5 2 2 4 2 3 2 3 3 2" xfId="44015"/>
    <cellStyle name="Normal 5 2 2 4 2 3 2 3 4" xfId="31813"/>
    <cellStyle name="Normal 5 2 2 4 2 3 2 4" xfId="11088"/>
    <cellStyle name="Normal 5 2 2 4 2 3 2 4 2" xfId="23290"/>
    <cellStyle name="Normal 5 2 2 4 2 3 2 4 2 2" xfId="47587"/>
    <cellStyle name="Normal 5 2 2 4 2 3 2 4 3" xfId="35385"/>
    <cellStyle name="Normal 5 2 2 4 2 3 2 5" xfId="15793"/>
    <cellStyle name="Normal 5 2 2 4 2 3 2 5 2" xfId="40090"/>
    <cellStyle name="Normal 5 2 2 4 2 3 2 6" xfId="27781"/>
    <cellStyle name="Normal 5 2 2 4 2 3 3" xfId="4010"/>
    <cellStyle name="Normal 5 2 2 4 2 3 3 2" xfId="11091"/>
    <cellStyle name="Normal 5 2 2 4 2 3 3 2 2" xfId="23293"/>
    <cellStyle name="Normal 5 2 2 4 2 3 3 2 2 2" xfId="47590"/>
    <cellStyle name="Normal 5 2 2 4 2 3 3 2 3" xfId="35388"/>
    <cellStyle name="Normal 5 2 2 4 2 3 3 3" xfId="16321"/>
    <cellStyle name="Normal 5 2 2 4 2 3 3 3 2" xfId="40618"/>
    <cellStyle name="Normal 5 2 2 4 2 3 3 4" xfId="28309"/>
    <cellStyle name="Normal 5 2 2 4 2 3 4" xfId="4650"/>
    <cellStyle name="Normal 5 2 2 4 2 3 4 2" xfId="11092"/>
    <cellStyle name="Normal 5 2 2 4 2 3 4 2 2" xfId="23294"/>
    <cellStyle name="Normal 5 2 2 4 2 3 4 2 2 2" xfId="47591"/>
    <cellStyle name="Normal 5 2 2 4 2 3 4 2 3" xfId="35389"/>
    <cellStyle name="Normal 5 2 2 4 2 3 4 3" xfId="16852"/>
    <cellStyle name="Normal 5 2 2 4 2 3 4 3 2" xfId="41149"/>
    <cellStyle name="Normal 5 2 2 4 2 3 4 4" xfId="28947"/>
    <cellStyle name="Normal 5 2 2 4 2 3 5" xfId="6347"/>
    <cellStyle name="Normal 5 2 2 4 2 3 5 2" xfId="11093"/>
    <cellStyle name="Normal 5 2 2 4 2 3 5 2 2" xfId="23295"/>
    <cellStyle name="Normal 5 2 2 4 2 3 5 2 2 2" xfId="47592"/>
    <cellStyle name="Normal 5 2 2 4 2 3 5 2 3" xfId="35390"/>
    <cellStyle name="Normal 5 2 2 4 2 3 5 3" xfId="18549"/>
    <cellStyle name="Normal 5 2 2 4 2 3 5 3 2" xfId="42846"/>
    <cellStyle name="Normal 5 2 2 4 2 3 5 4" xfId="30644"/>
    <cellStyle name="Normal 5 2 2 4 2 3 6" xfId="11087"/>
    <cellStyle name="Normal 5 2 2 4 2 3 6 2" xfId="23289"/>
    <cellStyle name="Normal 5 2 2 4 2 3 6 2 2" xfId="47586"/>
    <cellStyle name="Normal 5 2 2 4 2 3 6 3" xfId="35384"/>
    <cellStyle name="Normal 5 2 2 4 2 3 7" xfId="14624"/>
    <cellStyle name="Normal 5 2 2 4 2 3 7 2" xfId="38921"/>
    <cellStyle name="Normal 5 2 2 4 2 3 8" xfId="26612"/>
    <cellStyle name="Normal 5 2 2 4 2 3 9" xfId="51020"/>
    <cellStyle name="Normal 5 2 2 4 2 4" xfId="2840"/>
    <cellStyle name="Normal 5 2 2 4 2 4 2" xfId="5288"/>
    <cellStyle name="Normal 5 2 2 4 2 4 2 2" xfId="11095"/>
    <cellStyle name="Normal 5 2 2 4 2 4 2 2 2" xfId="23297"/>
    <cellStyle name="Normal 5 2 2 4 2 4 2 2 2 2" xfId="47594"/>
    <cellStyle name="Normal 5 2 2 4 2 4 2 2 3" xfId="35392"/>
    <cellStyle name="Normal 5 2 2 4 2 4 2 3" xfId="17490"/>
    <cellStyle name="Normal 5 2 2 4 2 4 2 3 2" xfId="41787"/>
    <cellStyle name="Normal 5 2 2 4 2 4 2 4" xfId="29585"/>
    <cellStyle name="Normal 5 2 2 4 2 4 3" xfId="6878"/>
    <cellStyle name="Normal 5 2 2 4 2 4 3 2" xfId="11096"/>
    <cellStyle name="Normal 5 2 2 4 2 4 3 2 2" xfId="23298"/>
    <cellStyle name="Normal 5 2 2 4 2 4 3 2 2 2" xfId="47595"/>
    <cellStyle name="Normal 5 2 2 4 2 4 3 2 3" xfId="35393"/>
    <cellStyle name="Normal 5 2 2 4 2 4 3 3" xfId="19080"/>
    <cellStyle name="Normal 5 2 2 4 2 4 3 3 2" xfId="43377"/>
    <cellStyle name="Normal 5 2 2 4 2 4 3 4" xfId="31175"/>
    <cellStyle name="Normal 5 2 2 4 2 4 4" xfId="11094"/>
    <cellStyle name="Normal 5 2 2 4 2 4 4 2" xfId="23296"/>
    <cellStyle name="Normal 5 2 2 4 2 4 4 2 2" xfId="47593"/>
    <cellStyle name="Normal 5 2 2 4 2 4 4 3" xfId="35391"/>
    <cellStyle name="Normal 5 2 2 4 2 4 5" xfId="15262"/>
    <cellStyle name="Normal 5 2 2 4 2 4 5 2" xfId="39559"/>
    <cellStyle name="Normal 5 2 2 4 2 4 6" xfId="27250"/>
    <cellStyle name="Normal 5 2 2 4 2 5" xfId="11075"/>
    <cellStyle name="Normal 5 2 2 4 2 5 2" xfId="23277"/>
    <cellStyle name="Normal 5 2 2 4 2 5 2 2" xfId="47574"/>
    <cellStyle name="Normal 5 2 2 4 2 5 3" xfId="35372"/>
    <cellStyle name="Normal 5 2 2 4 2 6" xfId="14090"/>
    <cellStyle name="Normal 5 2 2 4 2 6 2" xfId="26078"/>
    <cellStyle name="Normal 5 2 2 4 2 6 2 2" xfId="50375"/>
    <cellStyle name="Normal 5 2 2 4 2 6 3" xfId="38387"/>
    <cellStyle name="Normal 5 2 2 4 2 7" xfId="51791"/>
    <cellStyle name="Normal 5 2 2 4 2 8" xfId="52194"/>
    <cellStyle name="Normal 5 2 2 4 3" xfId="716"/>
    <cellStyle name="Normal 5 2 2 4 3 2" xfId="963"/>
    <cellStyle name="Normal 5 2 2 4 3 2 2" xfId="2456"/>
    <cellStyle name="Normal 5 2 2 4 3 2 2 10" xfId="52976"/>
    <cellStyle name="Normal 5 2 2 4 3 2 2 2" xfId="3622"/>
    <cellStyle name="Normal 5 2 2 4 3 2 2 2 2" xfId="5963"/>
    <cellStyle name="Normal 5 2 2 4 3 2 2 2 2 2" xfId="11101"/>
    <cellStyle name="Normal 5 2 2 4 3 2 2 2 2 2 2" xfId="23303"/>
    <cellStyle name="Normal 5 2 2 4 3 2 2 2 2 2 2 2" xfId="47600"/>
    <cellStyle name="Normal 5 2 2 4 3 2 2 2 2 2 3" xfId="35398"/>
    <cellStyle name="Normal 5 2 2 4 3 2 2 2 2 3" xfId="18165"/>
    <cellStyle name="Normal 5 2 2 4 3 2 2 2 2 3 2" xfId="42462"/>
    <cellStyle name="Normal 5 2 2 4 3 2 2 2 2 4" xfId="30260"/>
    <cellStyle name="Normal 5 2 2 4 3 2 2 2 3" xfId="7660"/>
    <cellStyle name="Normal 5 2 2 4 3 2 2 2 3 2" xfId="11102"/>
    <cellStyle name="Normal 5 2 2 4 3 2 2 2 3 2 2" xfId="23304"/>
    <cellStyle name="Normal 5 2 2 4 3 2 2 2 3 2 2 2" xfId="47601"/>
    <cellStyle name="Normal 5 2 2 4 3 2 2 2 3 2 3" xfId="35399"/>
    <cellStyle name="Normal 5 2 2 4 3 2 2 2 3 3" xfId="19862"/>
    <cellStyle name="Normal 5 2 2 4 3 2 2 2 3 3 2" xfId="44159"/>
    <cellStyle name="Normal 5 2 2 4 3 2 2 2 3 4" xfId="31957"/>
    <cellStyle name="Normal 5 2 2 4 3 2 2 2 4" xfId="11100"/>
    <cellStyle name="Normal 5 2 2 4 3 2 2 2 4 2" xfId="23302"/>
    <cellStyle name="Normal 5 2 2 4 3 2 2 2 4 2 2" xfId="47599"/>
    <cellStyle name="Normal 5 2 2 4 3 2 2 2 4 3" xfId="35397"/>
    <cellStyle name="Normal 5 2 2 4 3 2 2 2 5" xfId="15937"/>
    <cellStyle name="Normal 5 2 2 4 3 2 2 2 5 2" xfId="40234"/>
    <cellStyle name="Normal 5 2 2 4 3 2 2 2 6" xfId="27925"/>
    <cellStyle name="Normal 5 2 2 4 3 2 2 3" xfId="4154"/>
    <cellStyle name="Normal 5 2 2 4 3 2 2 3 2" xfId="11103"/>
    <cellStyle name="Normal 5 2 2 4 3 2 2 3 2 2" xfId="23305"/>
    <cellStyle name="Normal 5 2 2 4 3 2 2 3 2 2 2" xfId="47602"/>
    <cellStyle name="Normal 5 2 2 4 3 2 2 3 2 3" xfId="35400"/>
    <cellStyle name="Normal 5 2 2 4 3 2 2 3 3" xfId="16465"/>
    <cellStyle name="Normal 5 2 2 4 3 2 2 3 3 2" xfId="40762"/>
    <cellStyle name="Normal 5 2 2 4 3 2 2 3 4" xfId="28453"/>
    <cellStyle name="Normal 5 2 2 4 3 2 2 4" xfId="4794"/>
    <cellStyle name="Normal 5 2 2 4 3 2 2 4 2" xfId="11104"/>
    <cellStyle name="Normal 5 2 2 4 3 2 2 4 2 2" xfId="23306"/>
    <cellStyle name="Normal 5 2 2 4 3 2 2 4 2 2 2" xfId="47603"/>
    <cellStyle name="Normal 5 2 2 4 3 2 2 4 2 3" xfId="35401"/>
    <cellStyle name="Normal 5 2 2 4 3 2 2 4 3" xfId="16996"/>
    <cellStyle name="Normal 5 2 2 4 3 2 2 4 3 2" xfId="41293"/>
    <cellStyle name="Normal 5 2 2 4 3 2 2 4 4" xfId="29091"/>
    <cellStyle name="Normal 5 2 2 4 3 2 2 5" xfId="6491"/>
    <cellStyle name="Normal 5 2 2 4 3 2 2 5 2" xfId="11105"/>
    <cellStyle name="Normal 5 2 2 4 3 2 2 5 2 2" xfId="23307"/>
    <cellStyle name="Normal 5 2 2 4 3 2 2 5 2 2 2" xfId="47604"/>
    <cellStyle name="Normal 5 2 2 4 3 2 2 5 2 3" xfId="35402"/>
    <cellStyle name="Normal 5 2 2 4 3 2 2 5 3" xfId="18693"/>
    <cellStyle name="Normal 5 2 2 4 3 2 2 5 3 2" xfId="42990"/>
    <cellStyle name="Normal 5 2 2 4 3 2 2 5 4" xfId="30788"/>
    <cellStyle name="Normal 5 2 2 4 3 2 2 6" xfId="11099"/>
    <cellStyle name="Normal 5 2 2 4 3 2 2 6 2" xfId="23301"/>
    <cellStyle name="Normal 5 2 2 4 3 2 2 6 2 2" xfId="47598"/>
    <cellStyle name="Normal 5 2 2 4 3 2 2 6 3" xfId="35396"/>
    <cellStyle name="Normal 5 2 2 4 3 2 2 7" xfId="14768"/>
    <cellStyle name="Normal 5 2 2 4 3 2 2 7 2" xfId="39065"/>
    <cellStyle name="Normal 5 2 2 4 3 2 2 8" xfId="26756"/>
    <cellStyle name="Normal 5 2 2 4 3 2 2 9" xfId="51164"/>
    <cellStyle name="Normal 5 2 2 4 3 2 3" xfId="2984"/>
    <cellStyle name="Normal 5 2 2 4 3 2 3 2" xfId="5432"/>
    <cellStyle name="Normal 5 2 2 4 3 2 3 2 2" xfId="11107"/>
    <cellStyle name="Normal 5 2 2 4 3 2 3 2 2 2" xfId="23309"/>
    <cellStyle name="Normal 5 2 2 4 3 2 3 2 2 2 2" xfId="47606"/>
    <cellStyle name="Normal 5 2 2 4 3 2 3 2 2 3" xfId="35404"/>
    <cellStyle name="Normal 5 2 2 4 3 2 3 2 3" xfId="17634"/>
    <cellStyle name="Normal 5 2 2 4 3 2 3 2 3 2" xfId="41931"/>
    <cellStyle name="Normal 5 2 2 4 3 2 3 2 4" xfId="29729"/>
    <cellStyle name="Normal 5 2 2 4 3 2 3 3" xfId="7022"/>
    <cellStyle name="Normal 5 2 2 4 3 2 3 3 2" xfId="11108"/>
    <cellStyle name="Normal 5 2 2 4 3 2 3 3 2 2" xfId="23310"/>
    <cellStyle name="Normal 5 2 2 4 3 2 3 3 2 2 2" xfId="47607"/>
    <cellStyle name="Normal 5 2 2 4 3 2 3 3 2 3" xfId="35405"/>
    <cellStyle name="Normal 5 2 2 4 3 2 3 3 3" xfId="19224"/>
    <cellStyle name="Normal 5 2 2 4 3 2 3 3 3 2" xfId="43521"/>
    <cellStyle name="Normal 5 2 2 4 3 2 3 3 4" xfId="31319"/>
    <cellStyle name="Normal 5 2 2 4 3 2 3 4" xfId="11106"/>
    <cellStyle name="Normal 5 2 2 4 3 2 3 4 2" xfId="23308"/>
    <cellStyle name="Normal 5 2 2 4 3 2 3 4 2 2" xfId="47605"/>
    <cellStyle name="Normal 5 2 2 4 3 2 3 4 3" xfId="35403"/>
    <cellStyle name="Normal 5 2 2 4 3 2 3 5" xfId="15406"/>
    <cellStyle name="Normal 5 2 2 4 3 2 3 5 2" xfId="39703"/>
    <cellStyle name="Normal 5 2 2 4 3 2 3 6" xfId="27394"/>
    <cellStyle name="Normal 5 2 2 4 3 2 4" xfId="11098"/>
    <cellStyle name="Normal 5 2 2 4 3 2 4 2" xfId="23300"/>
    <cellStyle name="Normal 5 2 2 4 3 2 4 2 2" xfId="47597"/>
    <cellStyle name="Normal 5 2 2 4 3 2 4 3" xfId="35395"/>
    <cellStyle name="Normal 5 2 2 4 3 2 5" xfId="14234"/>
    <cellStyle name="Normal 5 2 2 4 3 2 5 2" xfId="26222"/>
    <cellStyle name="Normal 5 2 2 4 3 2 5 2 2" xfId="50519"/>
    <cellStyle name="Normal 5 2 2 4 3 2 5 3" xfId="38531"/>
    <cellStyle name="Normal 5 2 2 4 3 2 6" xfId="51897"/>
    <cellStyle name="Normal 5 2 2 4 3 2 7" xfId="52338"/>
    <cellStyle name="Normal 5 2 2 4 3 3" xfId="2216"/>
    <cellStyle name="Normal 5 2 2 4 3 3 10" xfId="52736"/>
    <cellStyle name="Normal 5 2 2 4 3 3 2" xfId="3382"/>
    <cellStyle name="Normal 5 2 2 4 3 3 2 2" xfId="5723"/>
    <cellStyle name="Normal 5 2 2 4 3 3 2 2 2" xfId="11111"/>
    <cellStyle name="Normal 5 2 2 4 3 3 2 2 2 2" xfId="23313"/>
    <cellStyle name="Normal 5 2 2 4 3 3 2 2 2 2 2" xfId="47610"/>
    <cellStyle name="Normal 5 2 2 4 3 3 2 2 2 3" xfId="35408"/>
    <cellStyle name="Normal 5 2 2 4 3 3 2 2 3" xfId="17925"/>
    <cellStyle name="Normal 5 2 2 4 3 3 2 2 3 2" xfId="42222"/>
    <cellStyle name="Normal 5 2 2 4 3 3 2 2 4" xfId="30020"/>
    <cellStyle name="Normal 5 2 2 4 3 3 2 3" xfId="7420"/>
    <cellStyle name="Normal 5 2 2 4 3 3 2 3 2" xfId="11112"/>
    <cellStyle name="Normal 5 2 2 4 3 3 2 3 2 2" xfId="23314"/>
    <cellStyle name="Normal 5 2 2 4 3 3 2 3 2 2 2" xfId="47611"/>
    <cellStyle name="Normal 5 2 2 4 3 3 2 3 2 3" xfId="35409"/>
    <cellStyle name="Normal 5 2 2 4 3 3 2 3 3" xfId="19622"/>
    <cellStyle name="Normal 5 2 2 4 3 3 2 3 3 2" xfId="43919"/>
    <cellStyle name="Normal 5 2 2 4 3 3 2 3 4" xfId="31717"/>
    <cellStyle name="Normal 5 2 2 4 3 3 2 4" xfId="11110"/>
    <cellStyle name="Normal 5 2 2 4 3 3 2 4 2" xfId="23312"/>
    <cellStyle name="Normal 5 2 2 4 3 3 2 4 2 2" xfId="47609"/>
    <cellStyle name="Normal 5 2 2 4 3 3 2 4 3" xfId="35407"/>
    <cellStyle name="Normal 5 2 2 4 3 3 2 5" xfId="15697"/>
    <cellStyle name="Normal 5 2 2 4 3 3 2 5 2" xfId="39994"/>
    <cellStyle name="Normal 5 2 2 4 3 3 2 6" xfId="27685"/>
    <cellStyle name="Normal 5 2 2 4 3 3 3" xfId="3914"/>
    <cellStyle name="Normal 5 2 2 4 3 3 3 2" xfId="11113"/>
    <cellStyle name="Normal 5 2 2 4 3 3 3 2 2" xfId="23315"/>
    <cellStyle name="Normal 5 2 2 4 3 3 3 2 2 2" xfId="47612"/>
    <cellStyle name="Normal 5 2 2 4 3 3 3 2 3" xfId="35410"/>
    <cellStyle name="Normal 5 2 2 4 3 3 3 3" xfId="16225"/>
    <cellStyle name="Normal 5 2 2 4 3 3 3 3 2" xfId="40522"/>
    <cellStyle name="Normal 5 2 2 4 3 3 3 4" xfId="28213"/>
    <cellStyle name="Normal 5 2 2 4 3 3 4" xfId="4554"/>
    <cellStyle name="Normal 5 2 2 4 3 3 4 2" xfId="11114"/>
    <cellStyle name="Normal 5 2 2 4 3 3 4 2 2" xfId="23316"/>
    <cellStyle name="Normal 5 2 2 4 3 3 4 2 2 2" xfId="47613"/>
    <cellStyle name="Normal 5 2 2 4 3 3 4 2 3" xfId="35411"/>
    <cellStyle name="Normal 5 2 2 4 3 3 4 3" xfId="16756"/>
    <cellStyle name="Normal 5 2 2 4 3 3 4 3 2" xfId="41053"/>
    <cellStyle name="Normal 5 2 2 4 3 3 4 4" xfId="28851"/>
    <cellStyle name="Normal 5 2 2 4 3 3 5" xfId="6251"/>
    <cellStyle name="Normal 5 2 2 4 3 3 5 2" xfId="11115"/>
    <cellStyle name="Normal 5 2 2 4 3 3 5 2 2" xfId="23317"/>
    <cellStyle name="Normal 5 2 2 4 3 3 5 2 2 2" xfId="47614"/>
    <cellStyle name="Normal 5 2 2 4 3 3 5 2 3" xfId="35412"/>
    <cellStyle name="Normal 5 2 2 4 3 3 5 3" xfId="18453"/>
    <cellStyle name="Normal 5 2 2 4 3 3 5 3 2" xfId="42750"/>
    <cellStyle name="Normal 5 2 2 4 3 3 5 4" xfId="30548"/>
    <cellStyle name="Normal 5 2 2 4 3 3 6" xfId="11109"/>
    <cellStyle name="Normal 5 2 2 4 3 3 6 2" xfId="23311"/>
    <cellStyle name="Normal 5 2 2 4 3 3 6 2 2" xfId="47608"/>
    <cellStyle name="Normal 5 2 2 4 3 3 6 3" xfId="35406"/>
    <cellStyle name="Normal 5 2 2 4 3 3 7" xfId="14528"/>
    <cellStyle name="Normal 5 2 2 4 3 3 7 2" xfId="38825"/>
    <cellStyle name="Normal 5 2 2 4 3 3 8" xfId="26516"/>
    <cellStyle name="Normal 5 2 2 4 3 3 9" xfId="50924"/>
    <cellStyle name="Normal 5 2 2 4 3 4" xfId="2744"/>
    <cellStyle name="Normal 5 2 2 4 3 4 2" xfId="5192"/>
    <cellStyle name="Normal 5 2 2 4 3 4 2 2" xfId="11117"/>
    <cellStyle name="Normal 5 2 2 4 3 4 2 2 2" xfId="23319"/>
    <cellStyle name="Normal 5 2 2 4 3 4 2 2 2 2" xfId="47616"/>
    <cellStyle name="Normal 5 2 2 4 3 4 2 2 3" xfId="35414"/>
    <cellStyle name="Normal 5 2 2 4 3 4 2 3" xfId="17394"/>
    <cellStyle name="Normal 5 2 2 4 3 4 2 3 2" xfId="41691"/>
    <cellStyle name="Normal 5 2 2 4 3 4 2 4" xfId="29489"/>
    <cellStyle name="Normal 5 2 2 4 3 4 3" xfId="6782"/>
    <cellStyle name="Normal 5 2 2 4 3 4 3 2" xfId="11118"/>
    <cellStyle name="Normal 5 2 2 4 3 4 3 2 2" xfId="23320"/>
    <cellStyle name="Normal 5 2 2 4 3 4 3 2 2 2" xfId="47617"/>
    <cellStyle name="Normal 5 2 2 4 3 4 3 2 3" xfId="35415"/>
    <cellStyle name="Normal 5 2 2 4 3 4 3 3" xfId="18984"/>
    <cellStyle name="Normal 5 2 2 4 3 4 3 3 2" xfId="43281"/>
    <cellStyle name="Normal 5 2 2 4 3 4 3 4" xfId="31079"/>
    <cellStyle name="Normal 5 2 2 4 3 4 4" xfId="11116"/>
    <cellStyle name="Normal 5 2 2 4 3 4 4 2" xfId="23318"/>
    <cellStyle name="Normal 5 2 2 4 3 4 4 2 2" xfId="47615"/>
    <cellStyle name="Normal 5 2 2 4 3 4 4 3" xfId="35413"/>
    <cellStyle name="Normal 5 2 2 4 3 4 5" xfId="15166"/>
    <cellStyle name="Normal 5 2 2 4 3 4 5 2" xfId="39463"/>
    <cellStyle name="Normal 5 2 2 4 3 4 6" xfId="27154"/>
    <cellStyle name="Normal 5 2 2 4 3 5" xfId="11097"/>
    <cellStyle name="Normal 5 2 2 4 3 5 2" xfId="23299"/>
    <cellStyle name="Normal 5 2 2 4 3 5 2 2" xfId="47596"/>
    <cellStyle name="Normal 5 2 2 4 3 5 3" xfId="35394"/>
    <cellStyle name="Normal 5 2 2 4 3 6" xfId="13994"/>
    <cellStyle name="Normal 5 2 2 4 3 6 2" xfId="25982"/>
    <cellStyle name="Normal 5 2 2 4 3 6 2 2" xfId="50279"/>
    <cellStyle name="Normal 5 2 2 4 3 6 3" xfId="38291"/>
    <cellStyle name="Normal 5 2 2 4 3 7" xfId="51643"/>
    <cellStyle name="Normal 5 2 2 4 3 8" xfId="52098"/>
    <cellStyle name="Normal 5 2 2 4 4" xfId="891"/>
    <cellStyle name="Normal 5 2 2 4 4 2" xfId="2384"/>
    <cellStyle name="Normal 5 2 2 4 4 2 10" xfId="52904"/>
    <cellStyle name="Normal 5 2 2 4 4 2 2" xfId="3550"/>
    <cellStyle name="Normal 5 2 2 4 4 2 2 2" xfId="5891"/>
    <cellStyle name="Normal 5 2 2 4 4 2 2 2 2" xfId="11122"/>
    <cellStyle name="Normal 5 2 2 4 4 2 2 2 2 2" xfId="23324"/>
    <cellStyle name="Normal 5 2 2 4 4 2 2 2 2 2 2" xfId="47621"/>
    <cellStyle name="Normal 5 2 2 4 4 2 2 2 2 3" xfId="35419"/>
    <cellStyle name="Normal 5 2 2 4 4 2 2 2 3" xfId="18093"/>
    <cellStyle name="Normal 5 2 2 4 4 2 2 2 3 2" xfId="42390"/>
    <cellStyle name="Normal 5 2 2 4 4 2 2 2 4" xfId="30188"/>
    <cellStyle name="Normal 5 2 2 4 4 2 2 3" xfId="7588"/>
    <cellStyle name="Normal 5 2 2 4 4 2 2 3 2" xfId="11123"/>
    <cellStyle name="Normal 5 2 2 4 4 2 2 3 2 2" xfId="23325"/>
    <cellStyle name="Normal 5 2 2 4 4 2 2 3 2 2 2" xfId="47622"/>
    <cellStyle name="Normal 5 2 2 4 4 2 2 3 2 3" xfId="35420"/>
    <cellStyle name="Normal 5 2 2 4 4 2 2 3 3" xfId="19790"/>
    <cellStyle name="Normal 5 2 2 4 4 2 2 3 3 2" xfId="44087"/>
    <cellStyle name="Normal 5 2 2 4 4 2 2 3 4" xfId="31885"/>
    <cellStyle name="Normal 5 2 2 4 4 2 2 4" xfId="11121"/>
    <cellStyle name="Normal 5 2 2 4 4 2 2 4 2" xfId="23323"/>
    <cellStyle name="Normal 5 2 2 4 4 2 2 4 2 2" xfId="47620"/>
    <cellStyle name="Normal 5 2 2 4 4 2 2 4 3" xfId="35418"/>
    <cellStyle name="Normal 5 2 2 4 4 2 2 5" xfId="15865"/>
    <cellStyle name="Normal 5 2 2 4 4 2 2 5 2" xfId="40162"/>
    <cellStyle name="Normal 5 2 2 4 4 2 2 6" xfId="27853"/>
    <cellStyle name="Normal 5 2 2 4 4 2 3" xfId="4082"/>
    <cellStyle name="Normal 5 2 2 4 4 2 3 2" xfId="11124"/>
    <cellStyle name="Normal 5 2 2 4 4 2 3 2 2" xfId="23326"/>
    <cellStyle name="Normal 5 2 2 4 4 2 3 2 2 2" xfId="47623"/>
    <cellStyle name="Normal 5 2 2 4 4 2 3 2 3" xfId="35421"/>
    <cellStyle name="Normal 5 2 2 4 4 2 3 3" xfId="16393"/>
    <cellStyle name="Normal 5 2 2 4 4 2 3 3 2" xfId="40690"/>
    <cellStyle name="Normal 5 2 2 4 4 2 3 4" xfId="28381"/>
    <cellStyle name="Normal 5 2 2 4 4 2 4" xfId="4722"/>
    <cellStyle name="Normal 5 2 2 4 4 2 4 2" xfId="11125"/>
    <cellStyle name="Normal 5 2 2 4 4 2 4 2 2" xfId="23327"/>
    <cellStyle name="Normal 5 2 2 4 4 2 4 2 2 2" xfId="47624"/>
    <cellStyle name="Normal 5 2 2 4 4 2 4 2 3" xfId="35422"/>
    <cellStyle name="Normal 5 2 2 4 4 2 4 3" xfId="16924"/>
    <cellStyle name="Normal 5 2 2 4 4 2 4 3 2" xfId="41221"/>
    <cellStyle name="Normal 5 2 2 4 4 2 4 4" xfId="29019"/>
    <cellStyle name="Normal 5 2 2 4 4 2 5" xfId="6419"/>
    <cellStyle name="Normal 5 2 2 4 4 2 5 2" xfId="11126"/>
    <cellStyle name="Normal 5 2 2 4 4 2 5 2 2" xfId="23328"/>
    <cellStyle name="Normal 5 2 2 4 4 2 5 2 2 2" xfId="47625"/>
    <cellStyle name="Normal 5 2 2 4 4 2 5 2 3" xfId="35423"/>
    <cellStyle name="Normal 5 2 2 4 4 2 5 3" xfId="18621"/>
    <cellStyle name="Normal 5 2 2 4 4 2 5 3 2" xfId="42918"/>
    <cellStyle name="Normal 5 2 2 4 4 2 5 4" xfId="30716"/>
    <cellStyle name="Normal 5 2 2 4 4 2 6" xfId="11120"/>
    <cellStyle name="Normal 5 2 2 4 4 2 6 2" xfId="23322"/>
    <cellStyle name="Normal 5 2 2 4 4 2 6 2 2" xfId="47619"/>
    <cellStyle name="Normal 5 2 2 4 4 2 6 3" xfId="35417"/>
    <cellStyle name="Normal 5 2 2 4 4 2 7" xfId="14696"/>
    <cellStyle name="Normal 5 2 2 4 4 2 7 2" xfId="38993"/>
    <cellStyle name="Normal 5 2 2 4 4 2 8" xfId="26684"/>
    <cellStyle name="Normal 5 2 2 4 4 2 9" xfId="51092"/>
    <cellStyle name="Normal 5 2 2 4 4 3" xfId="2912"/>
    <cellStyle name="Normal 5 2 2 4 4 3 2" xfId="5360"/>
    <cellStyle name="Normal 5 2 2 4 4 3 2 2" xfId="11128"/>
    <cellStyle name="Normal 5 2 2 4 4 3 2 2 2" xfId="23330"/>
    <cellStyle name="Normal 5 2 2 4 4 3 2 2 2 2" xfId="47627"/>
    <cellStyle name="Normal 5 2 2 4 4 3 2 2 3" xfId="35425"/>
    <cellStyle name="Normal 5 2 2 4 4 3 2 3" xfId="17562"/>
    <cellStyle name="Normal 5 2 2 4 4 3 2 3 2" xfId="41859"/>
    <cellStyle name="Normal 5 2 2 4 4 3 2 4" xfId="29657"/>
    <cellStyle name="Normal 5 2 2 4 4 3 3" xfId="6950"/>
    <cellStyle name="Normal 5 2 2 4 4 3 3 2" xfId="11129"/>
    <cellStyle name="Normal 5 2 2 4 4 3 3 2 2" xfId="23331"/>
    <cellStyle name="Normal 5 2 2 4 4 3 3 2 2 2" xfId="47628"/>
    <cellStyle name="Normal 5 2 2 4 4 3 3 2 3" xfId="35426"/>
    <cellStyle name="Normal 5 2 2 4 4 3 3 3" xfId="19152"/>
    <cellStyle name="Normal 5 2 2 4 4 3 3 3 2" xfId="43449"/>
    <cellStyle name="Normal 5 2 2 4 4 3 3 4" xfId="31247"/>
    <cellStyle name="Normal 5 2 2 4 4 3 4" xfId="11127"/>
    <cellStyle name="Normal 5 2 2 4 4 3 4 2" xfId="23329"/>
    <cellStyle name="Normal 5 2 2 4 4 3 4 2 2" xfId="47626"/>
    <cellStyle name="Normal 5 2 2 4 4 3 4 3" xfId="35424"/>
    <cellStyle name="Normal 5 2 2 4 4 3 5" xfId="15334"/>
    <cellStyle name="Normal 5 2 2 4 4 3 5 2" xfId="39631"/>
    <cellStyle name="Normal 5 2 2 4 4 3 6" xfId="27322"/>
    <cellStyle name="Normal 5 2 2 4 4 4" xfId="11119"/>
    <cellStyle name="Normal 5 2 2 4 4 4 2" xfId="23321"/>
    <cellStyle name="Normal 5 2 2 4 4 4 2 2" xfId="47618"/>
    <cellStyle name="Normal 5 2 2 4 4 4 3" xfId="35416"/>
    <cellStyle name="Normal 5 2 2 4 4 5" xfId="14162"/>
    <cellStyle name="Normal 5 2 2 4 4 5 2" xfId="26150"/>
    <cellStyle name="Normal 5 2 2 4 4 5 2 2" xfId="50447"/>
    <cellStyle name="Normal 5 2 2 4 4 5 3" xfId="38459"/>
    <cellStyle name="Normal 5 2 2 4 4 6" xfId="51600"/>
    <cellStyle name="Normal 5 2 2 4 4 7" xfId="52266"/>
    <cellStyle name="Normal 5 2 2 4 5" xfId="2120"/>
    <cellStyle name="Normal 5 2 2 4 5 10" xfId="52640"/>
    <cellStyle name="Normal 5 2 2 4 5 2" xfId="3286"/>
    <cellStyle name="Normal 5 2 2 4 5 2 2" xfId="5627"/>
    <cellStyle name="Normal 5 2 2 4 5 2 2 2" xfId="11132"/>
    <cellStyle name="Normal 5 2 2 4 5 2 2 2 2" xfId="23334"/>
    <cellStyle name="Normal 5 2 2 4 5 2 2 2 2 2" xfId="47631"/>
    <cellStyle name="Normal 5 2 2 4 5 2 2 2 3" xfId="35429"/>
    <cellStyle name="Normal 5 2 2 4 5 2 2 3" xfId="17829"/>
    <cellStyle name="Normal 5 2 2 4 5 2 2 3 2" xfId="42126"/>
    <cellStyle name="Normal 5 2 2 4 5 2 2 4" xfId="29924"/>
    <cellStyle name="Normal 5 2 2 4 5 2 3" xfId="7324"/>
    <cellStyle name="Normal 5 2 2 4 5 2 3 2" xfId="11133"/>
    <cellStyle name="Normal 5 2 2 4 5 2 3 2 2" xfId="23335"/>
    <cellStyle name="Normal 5 2 2 4 5 2 3 2 2 2" xfId="47632"/>
    <cellStyle name="Normal 5 2 2 4 5 2 3 2 3" xfId="35430"/>
    <cellStyle name="Normal 5 2 2 4 5 2 3 3" xfId="19526"/>
    <cellStyle name="Normal 5 2 2 4 5 2 3 3 2" xfId="43823"/>
    <cellStyle name="Normal 5 2 2 4 5 2 3 4" xfId="31621"/>
    <cellStyle name="Normal 5 2 2 4 5 2 4" xfId="11131"/>
    <cellStyle name="Normal 5 2 2 4 5 2 4 2" xfId="23333"/>
    <cellStyle name="Normal 5 2 2 4 5 2 4 2 2" xfId="47630"/>
    <cellStyle name="Normal 5 2 2 4 5 2 4 3" xfId="35428"/>
    <cellStyle name="Normal 5 2 2 4 5 2 5" xfId="15601"/>
    <cellStyle name="Normal 5 2 2 4 5 2 5 2" xfId="39898"/>
    <cellStyle name="Normal 5 2 2 4 5 2 6" xfId="27589"/>
    <cellStyle name="Normal 5 2 2 4 5 3" xfId="3818"/>
    <cellStyle name="Normal 5 2 2 4 5 3 2" xfId="11134"/>
    <cellStyle name="Normal 5 2 2 4 5 3 2 2" xfId="23336"/>
    <cellStyle name="Normal 5 2 2 4 5 3 2 2 2" xfId="47633"/>
    <cellStyle name="Normal 5 2 2 4 5 3 2 3" xfId="35431"/>
    <cellStyle name="Normal 5 2 2 4 5 3 3" xfId="16129"/>
    <cellStyle name="Normal 5 2 2 4 5 3 3 2" xfId="40426"/>
    <cellStyle name="Normal 5 2 2 4 5 3 4" xfId="28117"/>
    <cellStyle name="Normal 5 2 2 4 5 4" xfId="4458"/>
    <cellStyle name="Normal 5 2 2 4 5 4 2" xfId="11135"/>
    <cellStyle name="Normal 5 2 2 4 5 4 2 2" xfId="23337"/>
    <cellStyle name="Normal 5 2 2 4 5 4 2 2 2" xfId="47634"/>
    <cellStyle name="Normal 5 2 2 4 5 4 2 3" xfId="35432"/>
    <cellStyle name="Normal 5 2 2 4 5 4 3" xfId="16660"/>
    <cellStyle name="Normal 5 2 2 4 5 4 3 2" xfId="40957"/>
    <cellStyle name="Normal 5 2 2 4 5 4 4" xfId="28755"/>
    <cellStyle name="Normal 5 2 2 4 5 5" xfId="6155"/>
    <cellStyle name="Normal 5 2 2 4 5 5 2" xfId="11136"/>
    <cellStyle name="Normal 5 2 2 4 5 5 2 2" xfId="23338"/>
    <cellStyle name="Normal 5 2 2 4 5 5 2 2 2" xfId="47635"/>
    <cellStyle name="Normal 5 2 2 4 5 5 2 3" xfId="35433"/>
    <cellStyle name="Normal 5 2 2 4 5 5 3" xfId="18357"/>
    <cellStyle name="Normal 5 2 2 4 5 5 3 2" xfId="42654"/>
    <cellStyle name="Normal 5 2 2 4 5 5 4" xfId="30452"/>
    <cellStyle name="Normal 5 2 2 4 5 6" xfId="11130"/>
    <cellStyle name="Normal 5 2 2 4 5 6 2" xfId="23332"/>
    <cellStyle name="Normal 5 2 2 4 5 6 2 2" xfId="47629"/>
    <cellStyle name="Normal 5 2 2 4 5 6 3" xfId="35427"/>
    <cellStyle name="Normal 5 2 2 4 5 7" xfId="14432"/>
    <cellStyle name="Normal 5 2 2 4 5 7 2" xfId="38729"/>
    <cellStyle name="Normal 5 2 2 4 5 8" xfId="26420"/>
    <cellStyle name="Normal 5 2 2 4 5 9" xfId="50828"/>
    <cellStyle name="Normal 5 2 2 4 6" xfId="2648"/>
    <cellStyle name="Normal 5 2 2 4 6 2" xfId="5096"/>
    <cellStyle name="Normal 5 2 2 4 6 2 2" xfId="11138"/>
    <cellStyle name="Normal 5 2 2 4 6 2 2 2" xfId="23340"/>
    <cellStyle name="Normal 5 2 2 4 6 2 2 2 2" xfId="47637"/>
    <cellStyle name="Normal 5 2 2 4 6 2 2 3" xfId="35435"/>
    <cellStyle name="Normal 5 2 2 4 6 2 3" xfId="17298"/>
    <cellStyle name="Normal 5 2 2 4 6 2 3 2" xfId="41595"/>
    <cellStyle name="Normal 5 2 2 4 6 2 4" xfId="29393"/>
    <cellStyle name="Normal 5 2 2 4 6 3" xfId="6686"/>
    <cellStyle name="Normal 5 2 2 4 6 3 2" xfId="11139"/>
    <cellStyle name="Normal 5 2 2 4 6 3 2 2" xfId="23341"/>
    <cellStyle name="Normal 5 2 2 4 6 3 2 2 2" xfId="47638"/>
    <cellStyle name="Normal 5 2 2 4 6 3 2 3" xfId="35436"/>
    <cellStyle name="Normal 5 2 2 4 6 3 3" xfId="18888"/>
    <cellStyle name="Normal 5 2 2 4 6 3 3 2" xfId="43185"/>
    <cellStyle name="Normal 5 2 2 4 6 3 4" xfId="30983"/>
    <cellStyle name="Normal 5 2 2 4 6 4" xfId="11137"/>
    <cellStyle name="Normal 5 2 2 4 6 4 2" xfId="23339"/>
    <cellStyle name="Normal 5 2 2 4 6 4 2 2" xfId="47636"/>
    <cellStyle name="Normal 5 2 2 4 6 4 3" xfId="35434"/>
    <cellStyle name="Normal 5 2 2 4 6 5" xfId="15070"/>
    <cellStyle name="Normal 5 2 2 4 6 5 2" xfId="39367"/>
    <cellStyle name="Normal 5 2 2 4 6 6" xfId="27058"/>
    <cellStyle name="Normal 5 2 2 4 7" xfId="11074"/>
    <cellStyle name="Normal 5 2 2 4 7 2" xfId="23276"/>
    <cellStyle name="Normal 5 2 2 4 7 2 2" xfId="47573"/>
    <cellStyle name="Normal 5 2 2 4 7 3" xfId="35371"/>
    <cellStyle name="Normal 5 2 2 4 8" xfId="13898"/>
    <cellStyle name="Normal 5 2 2 4 8 2" xfId="25886"/>
    <cellStyle name="Normal 5 2 2 4 8 2 2" xfId="50183"/>
    <cellStyle name="Normal 5 2 2 4 8 3" xfId="38195"/>
    <cellStyle name="Normal 5 2 2 4 9" xfId="51865"/>
    <cellStyle name="Normal 5 2 2 5" xfId="766"/>
    <cellStyle name="Normal 5 2 2 5 2" xfId="1011"/>
    <cellStyle name="Normal 5 2 2 5 2 2" xfId="2504"/>
    <cellStyle name="Normal 5 2 2 5 2 2 10" xfId="53024"/>
    <cellStyle name="Normal 5 2 2 5 2 2 2" xfId="3670"/>
    <cellStyle name="Normal 5 2 2 5 2 2 2 2" xfId="6011"/>
    <cellStyle name="Normal 5 2 2 5 2 2 2 2 2" xfId="11144"/>
    <cellStyle name="Normal 5 2 2 5 2 2 2 2 2 2" xfId="23346"/>
    <cellStyle name="Normal 5 2 2 5 2 2 2 2 2 2 2" xfId="47643"/>
    <cellStyle name="Normal 5 2 2 5 2 2 2 2 2 3" xfId="35441"/>
    <cellStyle name="Normal 5 2 2 5 2 2 2 2 3" xfId="18213"/>
    <cellStyle name="Normal 5 2 2 5 2 2 2 2 3 2" xfId="42510"/>
    <cellStyle name="Normal 5 2 2 5 2 2 2 2 4" xfId="30308"/>
    <cellStyle name="Normal 5 2 2 5 2 2 2 3" xfId="7708"/>
    <cellStyle name="Normal 5 2 2 5 2 2 2 3 2" xfId="11145"/>
    <cellStyle name="Normal 5 2 2 5 2 2 2 3 2 2" xfId="23347"/>
    <cellStyle name="Normal 5 2 2 5 2 2 2 3 2 2 2" xfId="47644"/>
    <cellStyle name="Normal 5 2 2 5 2 2 2 3 2 3" xfId="35442"/>
    <cellStyle name="Normal 5 2 2 5 2 2 2 3 3" xfId="19910"/>
    <cellStyle name="Normal 5 2 2 5 2 2 2 3 3 2" xfId="44207"/>
    <cellStyle name="Normal 5 2 2 5 2 2 2 3 4" xfId="32005"/>
    <cellStyle name="Normal 5 2 2 5 2 2 2 4" xfId="11143"/>
    <cellStyle name="Normal 5 2 2 5 2 2 2 4 2" xfId="23345"/>
    <cellStyle name="Normal 5 2 2 5 2 2 2 4 2 2" xfId="47642"/>
    <cellStyle name="Normal 5 2 2 5 2 2 2 4 3" xfId="35440"/>
    <cellStyle name="Normal 5 2 2 5 2 2 2 5" xfId="15985"/>
    <cellStyle name="Normal 5 2 2 5 2 2 2 5 2" xfId="40282"/>
    <cellStyle name="Normal 5 2 2 5 2 2 2 6" xfId="27973"/>
    <cellStyle name="Normal 5 2 2 5 2 2 3" xfId="4202"/>
    <cellStyle name="Normal 5 2 2 5 2 2 3 2" xfId="11146"/>
    <cellStyle name="Normal 5 2 2 5 2 2 3 2 2" xfId="23348"/>
    <cellStyle name="Normal 5 2 2 5 2 2 3 2 2 2" xfId="47645"/>
    <cellStyle name="Normal 5 2 2 5 2 2 3 2 3" xfId="35443"/>
    <cellStyle name="Normal 5 2 2 5 2 2 3 3" xfId="16513"/>
    <cellStyle name="Normal 5 2 2 5 2 2 3 3 2" xfId="40810"/>
    <cellStyle name="Normal 5 2 2 5 2 2 3 4" xfId="28501"/>
    <cellStyle name="Normal 5 2 2 5 2 2 4" xfId="4842"/>
    <cellStyle name="Normal 5 2 2 5 2 2 4 2" xfId="11147"/>
    <cellStyle name="Normal 5 2 2 5 2 2 4 2 2" xfId="23349"/>
    <cellStyle name="Normal 5 2 2 5 2 2 4 2 2 2" xfId="47646"/>
    <cellStyle name="Normal 5 2 2 5 2 2 4 2 3" xfId="35444"/>
    <cellStyle name="Normal 5 2 2 5 2 2 4 3" xfId="17044"/>
    <cellStyle name="Normal 5 2 2 5 2 2 4 3 2" xfId="41341"/>
    <cellStyle name="Normal 5 2 2 5 2 2 4 4" xfId="29139"/>
    <cellStyle name="Normal 5 2 2 5 2 2 5" xfId="6539"/>
    <cellStyle name="Normal 5 2 2 5 2 2 5 2" xfId="11148"/>
    <cellStyle name="Normal 5 2 2 5 2 2 5 2 2" xfId="23350"/>
    <cellStyle name="Normal 5 2 2 5 2 2 5 2 2 2" xfId="47647"/>
    <cellStyle name="Normal 5 2 2 5 2 2 5 2 3" xfId="35445"/>
    <cellStyle name="Normal 5 2 2 5 2 2 5 3" xfId="18741"/>
    <cellStyle name="Normal 5 2 2 5 2 2 5 3 2" xfId="43038"/>
    <cellStyle name="Normal 5 2 2 5 2 2 5 4" xfId="30836"/>
    <cellStyle name="Normal 5 2 2 5 2 2 6" xfId="11142"/>
    <cellStyle name="Normal 5 2 2 5 2 2 6 2" xfId="23344"/>
    <cellStyle name="Normal 5 2 2 5 2 2 6 2 2" xfId="47641"/>
    <cellStyle name="Normal 5 2 2 5 2 2 6 3" xfId="35439"/>
    <cellStyle name="Normal 5 2 2 5 2 2 7" xfId="14816"/>
    <cellStyle name="Normal 5 2 2 5 2 2 7 2" xfId="39113"/>
    <cellStyle name="Normal 5 2 2 5 2 2 8" xfId="26804"/>
    <cellStyle name="Normal 5 2 2 5 2 2 9" xfId="51212"/>
    <cellStyle name="Normal 5 2 2 5 2 3" xfId="3032"/>
    <cellStyle name="Normal 5 2 2 5 2 3 2" xfId="5480"/>
    <cellStyle name="Normal 5 2 2 5 2 3 2 2" xfId="11150"/>
    <cellStyle name="Normal 5 2 2 5 2 3 2 2 2" xfId="23352"/>
    <cellStyle name="Normal 5 2 2 5 2 3 2 2 2 2" xfId="47649"/>
    <cellStyle name="Normal 5 2 2 5 2 3 2 2 3" xfId="35447"/>
    <cellStyle name="Normal 5 2 2 5 2 3 2 3" xfId="17682"/>
    <cellStyle name="Normal 5 2 2 5 2 3 2 3 2" xfId="41979"/>
    <cellStyle name="Normal 5 2 2 5 2 3 2 4" xfId="29777"/>
    <cellStyle name="Normal 5 2 2 5 2 3 3" xfId="7070"/>
    <cellStyle name="Normal 5 2 2 5 2 3 3 2" xfId="11151"/>
    <cellStyle name="Normal 5 2 2 5 2 3 3 2 2" xfId="23353"/>
    <cellStyle name="Normal 5 2 2 5 2 3 3 2 2 2" xfId="47650"/>
    <cellStyle name="Normal 5 2 2 5 2 3 3 2 3" xfId="35448"/>
    <cellStyle name="Normal 5 2 2 5 2 3 3 3" xfId="19272"/>
    <cellStyle name="Normal 5 2 2 5 2 3 3 3 2" xfId="43569"/>
    <cellStyle name="Normal 5 2 2 5 2 3 3 4" xfId="31367"/>
    <cellStyle name="Normal 5 2 2 5 2 3 4" xfId="11149"/>
    <cellStyle name="Normal 5 2 2 5 2 3 4 2" xfId="23351"/>
    <cellStyle name="Normal 5 2 2 5 2 3 4 2 2" xfId="47648"/>
    <cellStyle name="Normal 5 2 2 5 2 3 4 3" xfId="35446"/>
    <cellStyle name="Normal 5 2 2 5 2 3 5" xfId="15454"/>
    <cellStyle name="Normal 5 2 2 5 2 3 5 2" xfId="39751"/>
    <cellStyle name="Normal 5 2 2 5 2 3 6" xfId="27442"/>
    <cellStyle name="Normal 5 2 2 5 2 4" xfId="11141"/>
    <cellStyle name="Normal 5 2 2 5 2 4 2" xfId="23343"/>
    <cellStyle name="Normal 5 2 2 5 2 4 2 2" xfId="47640"/>
    <cellStyle name="Normal 5 2 2 5 2 4 3" xfId="35438"/>
    <cellStyle name="Normal 5 2 2 5 2 5" xfId="14282"/>
    <cellStyle name="Normal 5 2 2 5 2 5 2" xfId="26270"/>
    <cellStyle name="Normal 5 2 2 5 2 5 2 2" xfId="50567"/>
    <cellStyle name="Normal 5 2 2 5 2 5 3" xfId="38579"/>
    <cellStyle name="Normal 5 2 2 5 2 6" xfId="51781"/>
    <cellStyle name="Normal 5 2 2 5 2 7" xfId="52386"/>
    <cellStyle name="Normal 5 2 2 5 3" xfId="2264"/>
    <cellStyle name="Normal 5 2 2 5 3 10" xfId="52784"/>
    <cellStyle name="Normal 5 2 2 5 3 2" xfId="3430"/>
    <cellStyle name="Normal 5 2 2 5 3 2 2" xfId="5771"/>
    <cellStyle name="Normal 5 2 2 5 3 2 2 2" xfId="11154"/>
    <cellStyle name="Normal 5 2 2 5 3 2 2 2 2" xfId="23356"/>
    <cellStyle name="Normal 5 2 2 5 3 2 2 2 2 2" xfId="47653"/>
    <cellStyle name="Normal 5 2 2 5 3 2 2 2 3" xfId="35451"/>
    <cellStyle name="Normal 5 2 2 5 3 2 2 3" xfId="17973"/>
    <cellStyle name="Normal 5 2 2 5 3 2 2 3 2" xfId="42270"/>
    <cellStyle name="Normal 5 2 2 5 3 2 2 4" xfId="30068"/>
    <cellStyle name="Normal 5 2 2 5 3 2 3" xfId="7468"/>
    <cellStyle name="Normal 5 2 2 5 3 2 3 2" xfId="11155"/>
    <cellStyle name="Normal 5 2 2 5 3 2 3 2 2" xfId="23357"/>
    <cellStyle name="Normal 5 2 2 5 3 2 3 2 2 2" xfId="47654"/>
    <cellStyle name="Normal 5 2 2 5 3 2 3 2 3" xfId="35452"/>
    <cellStyle name="Normal 5 2 2 5 3 2 3 3" xfId="19670"/>
    <cellStyle name="Normal 5 2 2 5 3 2 3 3 2" xfId="43967"/>
    <cellStyle name="Normal 5 2 2 5 3 2 3 4" xfId="31765"/>
    <cellStyle name="Normal 5 2 2 5 3 2 4" xfId="11153"/>
    <cellStyle name="Normal 5 2 2 5 3 2 4 2" xfId="23355"/>
    <cellStyle name="Normal 5 2 2 5 3 2 4 2 2" xfId="47652"/>
    <cellStyle name="Normal 5 2 2 5 3 2 4 3" xfId="35450"/>
    <cellStyle name="Normal 5 2 2 5 3 2 5" xfId="15745"/>
    <cellStyle name="Normal 5 2 2 5 3 2 5 2" xfId="40042"/>
    <cellStyle name="Normal 5 2 2 5 3 2 6" xfId="27733"/>
    <cellStyle name="Normal 5 2 2 5 3 3" xfId="3962"/>
    <cellStyle name="Normal 5 2 2 5 3 3 2" xfId="11156"/>
    <cellStyle name="Normal 5 2 2 5 3 3 2 2" xfId="23358"/>
    <cellStyle name="Normal 5 2 2 5 3 3 2 2 2" xfId="47655"/>
    <cellStyle name="Normal 5 2 2 5 3 3 2 3" xfId="35453"/>
    <cellStyle name="Normal 5 2 2 5 3 3 3" xfId="16273"/>
    <cellStyle name="Normal 5 2 2 5 3 3 3 2" xfId="40570"/>
    <cellStyle name="Normal 5 2 2 5 3 3 4" xfId="28261"/>
    <cellStyle name="Normal 5 2 2 5 3 4" xfId="4602"/>
    <cellStyle name="Normal 5 2 2 5 3 4 2" xfId="11157"/>
    <cellStyle name="Normal 5 2 2 5 3 4 2 2" xfId="23359"/>
    <cellStyle name="Normal 5 2 2 5 3 4 2 2 2" xfId="47656"/>
    <cellStyle name="Normal 5 2 2 5 3 4 2 3" xfId="35454"/>
    <cellStyle name="Normal 5 2 2 5 3 4 3" xfId="16804"/>
    <cellStyle name="Normal 5 2 2 5 3 4 3 2" xfId="41101"/>
    <cellStyle name="Normal 5 2 2 5 3 4 4" xfId="28899"/>
    <cellStyle name="Normal 5 2 2 5 3 5" xfId="6299"/>
    <cellStyle name="Normal 5 2 2 5 3 5 2" xfId="11158"/>
    <cellStyle name="Normal 5 2 2 5 3 5 2 2" xfId="23360"/>
    <cellStyle name="Normal 5 2 2 5 3 5 2 2 2" xfId="47657"/>
    <cellStyle name="Normal 5 2 2 5 3 5 2 3" xfId="35455"/>
    <cellStyle name="Normal 5 2 2 5 3 5 3" xfId="18501"/>
    <cellStyle name="Normal 5 2 2 5 3 5 3 2" xfId="42798"/>
    <cellStyle name="Normal 5 2 2 5 3 5 4" xfId="30596"/>
    <cellStyle name="Normal 5 2 2 5 3 6" xfId="11152"/>
    <cellStyle name="Normal 5 2 2 5 3 6 2" xfId="23354"/>
    <cellStyle name="Normal 5 2 2 5 3 6 2 2" xfId="47651"/>
    <cellStyle name="Normal 5 2 2 5 3 6 3" xfId="35449"/>
    <cellStyle name="Normal 5 2 2 5 3 7" xfId="14576"/>
    <cellStyle name="Normal 5 2 2 5 3 7 2" xfId="38873"/>
    <cellStyle name="Normal 5 2 2 5 3 8" xfId="26564"/>
    <cellStyle name="Normal 5 2 2 5 3 9" xfId="50972"/>
    <cellStyle name="Normal 5 2 2 5 4" xfId="2792"/>
    <cellStyle name="Normal 5 2 2 5 4 2" xfId="5240"/>
    <cellStyle name="Normal 5 2 2 5 4 2 2" xfId="11160"/>
    <cellStyle name="Normal 5 2 2 5 4 2 2 2" xfId="23362"/>
    <cellStyle name="Normal 5 2 2 5 4 2 2 2 2" xfId="47659"/>
    <cellStyle name="Normal 5 2 2 5 4 2 2 3" xfId="35457"/>
    <cellStyle name="Normal 5 2 2 5 4 2 3" xfId="17442"/>
    <cellStyle name="Normal 5 2 2 5 4 2 3 2" xfId="41739"/>
    <cellStyle name="Normal 5 2 2 5 4 2 4" xfId="29537"/>
    <cellStyle name="Normal 5 2 2 5 4 3" xfId="6830"/>
    <cellStyle name="Normal 5 2 2 5 4 3 2" xfId="11161"/>
    <cellStyle name="Normal 5 2 2 5 4 3 2 2" xfId="23363"/>
    <cellStyle name="Normal 5 2 2 5 4 3 2 2 2" xfId="47660"/>
    <cellStyle name="Normal 5 2 2 5 4 3 2 3" xfId="35458"/>
    <cellStyle name="Normal 5 2 2 5 4 3 3" xfId="19032"/>
    <cellStyle name="Normal 5 2 2 5 4 3 3 2" xfId="43329"/>
    <cellStyle name="Normal 5 2 2 5 4 3 4" xfId="31127"/>
    <cellStyle name="Normal 5 2 2 5 4 4" xfId="11159"/>
    <cellStyle name="Normal 5 2 2 5 4 4 2" xfId="23361"/>
    <cellStyle name="Normal 5 2 2 5 4 4 2 2" xfId="47658"/>
    <cellStyle name="Normal 5 2 2 5 4 4 3" xfId="35456"/>
    <cellStyle name="Normal 5 2 2 5 4 5" xfId="15214"/>
    <cellStyle name="Normal 5 2 2 5 4 5 2" xfId="39511"/>
    <cellStyle name="Normal 5 2 2 5 4 6" xfId="27202"/>
    <cellStyle name="Normal 5 2 2 5 5" xfId="11140"/>
    <cellStyle name="Normal 5 2 2 5 5 2" xfId="23342"/>
    <cellStyle name="Normal 5 2 2 5 5 2 2" xfId="47639"/>
    <cellStyle name="Normal 5 2 2 5 5 3" xfId="35437"/>
    <cellStyle name="Normal 5 2 2 5 6" xfId="14042"/>
    <cellStyle name="Normal 5 2 2 5 6 2" xfId="26030"/>
    <cellStyle name="Normal 5 2 2 5 6 2 2" xfId="50327"/>
    <cellStyle name="Normal 5 2 2 5 6 3" xfId="38339"/>
    <cellStyle name="Normal 5 2 2 5 7" xfId="51703"/>
    <cellStyle name="Normal 5 2 2 5 8" xfId="52146"/>
    <cellStyle name="Normal 5 2 2 6" xfId="657"/>
    <cellStyle name="Normal 5 2 2 6 2" xfId="2158"/>
    <cellStyle name="Normal 5 2 2 6 2 10" xfId="52678"/>
    <cellStyle name="Normal 5 2 2 6 2 2" xfId="3324"/>
    <cellStyle name="Normal 5 2 2 6 2 2 2" xfId="5665"/>
    <cellStyle name="Normal 5 2 2 6 2 2 2 2" xfId="11165"/>
    <cellStyle name="Normal 5 2 2 6 2 2 2 2 2" xfId="23367"/>
    <cellStyle name="Normal 5 2 2 6 2 2 2 2 2 2" xfId="47664"/>
    <cellStyle name="Normal 5 2 2 6 2 2 2 2 3" xfId="35462"/>
    <cellStyle name="Normal 5 2 2 6 2 2 2 3" xfId="17867"/>
    <cellStyle name="Normal 5 2 2 6 2 2 2 3 2" xfId="42164"/>
    <cellStyle name="Normal 5 2 2 6 2 2 2 4" xfId="29962"/>
    <cellStyle name="Normal 5 2 2 6 2 2 3" xfId="7362"/>
    <cellStyle name="Normal 5 2 2 6 2 2 3 2" xfId="11166"/>
    <cellStyle name="Normal 5 2 2 6 2 2 3 2 2" xfId="23368"/>
    <cellStyle name="Normal 5 2 2 6 2 2 3 2 2 2" xfId="47665"/>
    <cellStyle name="Normal 5 2 2 6 2 2 3 2 3" xfId="35463"/>
    <cellStyle name="Normal 5 2 2 6 2 2 3 3" xfId="19564"/>
    <cellStyle name="Normal 5 2 2 6 2 2 3 3 2" xfId="43861"/>
    <cellStyle name="Normal 5 2 2 6 2 2 3 4" xfId="31659"/>
    <cellStyle name="Normal 5 2 2 6 2 2 4" xfId="11164"/>
    <cellStyle name="Normal 5 2 2 6 2 2 4 2" xfId="23366"/>
    <cellStyle name="Normal 5 2 2 6 2 2 4 2 2" xfId="47663"/>
    <cellStyle name="Normal 5 2 2 6 2 2 4 3" xfId="35461"/>
    <cellStyle name="Normal 5 2 2 6 2 2 5" xfId="15639"/>
    <cellStyle name="Normal 5 2 2 6 2 2 5 2" xfId="39936"/>
    <cellStyle name="Normal 5 2 2 6 2 2 6" xfId="27627"/>
    <cellStyle name="Normal 5 2 2 6 2 3" xfId="3856"/>
    <cellStyle name="Normal 5 2 2 6 2 3 2" xfId="11167"/>
    <cellStyle name="Normal 5 2 2 6 2 3 2 2" xfId="23369"/>
    <cellStyle name="Normal 5 2 2 6 2 3 2 2 2" xfId="47666"/>
    <cellStyle name="Normal 5 2 2 6 2 3 2 3" xfId="35464"/>
    <cellStyle name="Normal 5 2 2 6 2 3 3" xfId="16167"/>
    <cellStyle name="Normal 5 2 2 6 2 3 3 2" xfId="40464"/>
    <cellStyle name="Normal 5 2 2 6 2 3 4" xfId="28155"/>
    <cellStyle name="Normal 5 2 2 6 2 4" xfId="4496"/>
    <cellStyle name="Normal 5 2 2 6 2 4 2" xfId="11168"/>
    <cellStyle name="Normal 5 2 2 6 2 4 2 2" xfId="23370"/>
    <cellStyle name="Normal 5 2 2 6 2 4 2 2 2" xfId="47667"/>
    <cellStyle name="Normal 5 2 2 6 2 4 2 3" xfId="35465"/>
    <cellStyle name="Normal 5 2 2 6 2 4 3" xfId="16698"/>
    <cellStyle name="Normal 5 2 2 6 2 4 3 2" xfId="40995"/>
    <cellStyle name="Normal 5 2 2 6 2 4 4" xfId="28793"/>
    <cellStyle name="Normal 5 2 2 6 2 5" xfId="6193"/>
    <cellStyle name="Normal 5 2 2 6 2 5 2" xfId="11169"/>
    <cellStyle name="Normal 5 2 2 6 2 5 2 2" xfId="23371"/>
    <cellStyle name="Normal 5 2 2 6 2 5 2 2 2" xfId="47668"/>
    <cellStyle name="Normal 5 2 2 6 2 5 2 3" xfId="35466"/>
    <cellStyle name="Normal 5 2 2 6 2 5 3" xfId="18395"/>
    <cellStyle name="Normal 5 2 2 6 2 5 3 2" xfId="42692"/>
    <cellStyle name="Normal 5 2 2 6 2 5 4" xfId="30490"/>
    <cellStyle name="Normal 5 2 2 6 2 6" xfId="11163"/>
    <cellStyle name="Normal 5 2 2 6 2 6 2" xfId="23365"/>
    <cellStyle name="Normal 5 2 2 6 2 6 2 2" xfId="47662"/>
    <cellStyle name="Normal 5 2 2 6 2 6 3" xfId="35460"/>
    <cellStyle name="Normal 5 2 2 6 2 7" xfId="14470"/>
    <cellStyle name="Normal 5 2 2 6 2 7 2" xfId="38767"/>
    <cellStyle name="Normal 5 2 2 6 2 8" xfId="26458"/>
    <cellStyle name="Normal 5 2 2 6 2 9" xfId="50866"/>
    <cellStyle name="Normal 5 2 2 6 3" xfId="2686"/>
    <cellStyle name="Normal 5 2 2 6 3 2" xfId="5134"/>
    <cellStyle name="Normal 5 2 2 6 3 2 2" xfId="11171"/>
    <cellStyle name="Normal 5 2 2 6 3 2 2 2" xfId="23373"/>
    <cellStyle name="Normal 5 2 2 6 3 2 2 2 2" xfId="47670"/>
    <cellStyle name="Normal 5 2 2 6 3 2 2 3" xfId="35468"/>
    <cellStyle name="Normal 5 2 2 6 3 2 3" xfId="17336"/>
    <cellStyle name="Normal 5 2 2 6 3 2 3 2" xfId="41633"/>
    <cellStyle name="Normal 5 2 2 6 3 2 4" xfId="29431"/>
    <cellStyle name="Normal 5 2 2 6 3 3" xfId="6724"/>
    <cellStyle name="Normal 5 2 2 6 3 3 2" xfId="11172"/>
    <cellStyle name="Normal 5 2 2 6 3 3 2 2" xfId="23374"/>
    <cellStyle name="Normal 5 2 2 6 3 3 2 2 2" xfId="47671"/>
    <cellStyle name="Normal 5 2 2 6 3 3 2 3" xfId="35469"/>
    <cellStyle name="Normal 5 2 2 6 3 3 3" xfId="18926"/>
    <cellStyle name="Normal 5 2 2 6 3 3 3 2" xfId="43223"/>
    <cellStyle name="Normal 5 2 2 6 3 3 4" xfId="31021"/>
    <cellStyle name="Normal 5 2 2 6 3 4" xfId="11170"/>
    <cellStyle name="Normal 5 2 2 6 3 4 2" xfId="23372"/>
    <cellStyle name="Normal 5 2 2 6 3 4 2 2" xfId="47669"/>
    <cellStyle name="Normal 5 2 2 6 3 4 3" xfId="35467"/>
    <cellStyle name="Normal 5 2 2 6 3 5" xfId="15108"/>
    <cellStyle name="Normal 5 2 2 6 3 5 2" xfId="39405"/>
    <cellStyle name="Normal 5 2 2 6 3 6" xfId="27096"/>
    <cellStyle name="Normal 5 2 2 6 4" xfId="11162"/>
    <cellStyle name="Normal 5 2 2 6 4 2" xfId="23364"/>
    <cellStyle name="Normal 5 2 2 6 4 2 2" xfId="47661"/>
    <cellStyle name="Normal 5 2 2 6 4 3" xfId="35459"/>
    <cellStyle name="Normal 5 2 2 6 5" xfId="13936"/>
    <cellStyle name="Normal 5 2 2 6 5 2" xfId="25924"/>
    <cellStyle name="Normal 5 2 2 6 5 2 2" xfId="50221"/>
    <cellStyle name="Normal 5 2 2 6 5 3" xfId="38233"/>
    <cellStyle name="Normal 5 2 2 6 6" xfId="51402"/>
    <cellStyle name="Normal 5 2 2 6 7" xfId="52040"/>
    <cellStyle name="Normal 5 2 2 7" xfId="1405"/>
    <cellStyle name="Normal 5 2 2 8" xfId="2072"/>
    <cellStyle name="Normal 5 2 2 8 10" xfId="52592"/>
    <cellStyle name="Normal 5 2 2 8 2" xfId="3238"/>
    <cellStyle name="Normal 5 2 2 8 2 2" xfId="5579"/>
    <cellStyle name="Normal 5 2 2 8 2 2 2" xfId="11175"/>
    <cellStyle name="Normal 5 2 2 8 2 2 2 2" xfId="23377"/>
    <cellStyle name="Normal 5 2 2 8 2 2 2 2 2" xfId="47674"/>
    <cellStyle name="Normal 5 2 2 8 2 2 2 3" xfId="35472"/>
    <cellStyle name="Normal 5 2 2 8 2 2 3" xfId="17781"/>
    <cellStyle name="Normal 5 2 2 8 2 2 3 2" xfId="42078"/>
    <cellStyle name="Normal 5 2 2 8 2 2 4" xfId="29876"/>
    <cellStyle name="Normal 5 2 2 8 2 3" xfId="7276"/>
    <cellStyle name="Normal 5 2 2 8 2 3 2" xfId="11176"/>
    <cellStyle name="Normal 5 2 2 8 2 3 2 2" xfId="23378"/>
    <cellStyle name="Normal 5 2 2 8 2 3 2 2 2" xfId="47675"/>
    <cellStyle name="Normal 5 2 2 8 2 3 2 3" xfId="35473"/>
    <cellStyle name="Normal 5 2 2 8 2 3 3" xfId="19478"/>
    <cellStyle name="Normal 5 2 2 8 2 3 3 2" xfId="43775"/>
    <cellStyle name="Normal 5 2 2 8 2 3 4" xfId="31573"/>
    <cellStyle name="Normal 5 2 2 8 2 4" xfId="11174"/>
    <cellStyle name="Normal 5 2 2 8 2 4 2" xfId="23376"/>
    <cellStyle name="Normal 5 2 2 8 2 4 2 2" xfId="47673"/>
    <cellStyle name="Normal 5 2 2 8 2 4 3" xfId="35471"/>
    <cellStyle name="Normal 5 2 2 8 2 5" xfId="15553"/>
    <cellStyle name="Normal 5 2 2 8 2 5 2" xfId="39850"/>
    <cellStyle name="Normal 5 2 2 8 2 6" xfId="27541"/>
    <cellStyle name="Normal 5 2 2 8 3" xfId="3770"/>
    <cellStyle name="Normal 5 2 2 8 3 2" xfId="11177"/>
    <cellStyle name="Normal 5 2 2 8 3 2 2" xfId="23379"/>
    <cellStyle name="Normal 5 2 2 8 3 2 2 2" xfId="47676"/>
    <cellStyle name="Normal 5 2 2 8 3 2 3" xfId="35474"/>
    <cellStyle name="Normal 5 2 2 8 3 3" xfId="16081"/>
    <cellStyle name="Normal 5 2 2 8 3 3 2" xfId="40378"/>
    <cellStyle name="Normal 5 2 2 8 3 4" xfId="28069"/>
    <cellStyle name="Normal 5 2 2 8 4" xfId="4410"/>
    <cellStyle name="Normal 5 2 2 8 4 2" xfId="11178"/>
    <cellStyle name="Normal 5 2 2 8 4 2 2" xfId="23380"/>
    <cellStyle name="Normal 5 2 2 8 4 2 2 2" xfId="47677"/>
    <cellStyle name="Normal 5 2 2 8 4 2 3" xfId="35475"/>
    <cellStyle name="Normal 5 2 2 8 4 3" xfId="16612"/>
    <cellStyle name="Normal 5 2 2 8 4 3 2" xfId="40909"/>
    <cellStyle name="Normal 5 2 2 8 4 4" xfId="28707"/>
    <cellStyle name="Normal 5 2 2 8 5" xfId="6107"/>
    <cellStyle name="Normal 5 2 2 8 5 2" xfId="11179"/>
    <cellStyle name="Normal 5 2 2 8 5 2 2" xfId="23381"/>
    <cellStyle name="Normal 5 2 2 8 5 2 2 2" xfId="47678"/>
    <cellStyle name="Normal 5 2 2 8 5 2 3" xfId="35476"/>
    <cellStyle name="Normal 5 2 2 8 5 3" xfId="18309"/>
    <cellStyle name="Normal 5 2 2 8 5 3 2" xfId="42606"/>
    <cellStyle name="Normal 5 2 2 8 5 4" xfId="30404"/>
    <cellStyle name="Normal 5 2 2 8 6" xfId="11173"/>
    <cellStyle name="Normal 5 2 2 8 6 2" xfId="23375"/>
    <cellStyle name="Normal 5 2 2 8 6 2 2" xfId="47672"/>
    <cellStyle name="Normal 5 2 2 8 6 3" xfId="35470"/>
    <cellStyle name="Normal 5 2 2 8 7" xfId="14384"/>
    <cellStyle name="Normal 5 2 2 8 7 2" xfId="38681"/>
    <cellStyle name="Normal 5 2 2 8 8" xfId="26372"/>
    <cellStyle name="Normal 5 2 2 8 9" xfId="50780"/>
    <cellStyle name="Normal 5 2 2 9" xfId="2600"/>
    <cellStyle name="Normal 5 2 2 9 2" xfId="5048"/>
    <cellStyle name="Normal 5 2 2 9 2 2" xfId="11181"/>
    <cellStyle name="Normal 5 2 2 9 2 2 2" xfId="23383"/>
    <cellStyle name="Normal 5 2 2 9 2 2 2 2" xfId="47680"/>
    <cellStyle name="Normal 5 2 2 9 2 2 3" xfId="35478"/>
    <cellStyle name="Normal 5 2 2 9 2 3" xfId="17250"/>
    <cellStyle name="Normal 5 2 2 9 2 3 2" xfId="41547"/>
    <cellStyle name="Normal 5 2 2 9 2 4" xfId="29345"/>
    <cellStyle name="Normal 5 2 2 9 3" xfId="6638"/>
    <cellStyle name="Normal 5 2 2 9 3 2" xfId="11182"/>
    <cellStyle name="Normal 5 2 2 9 3 2 2" xfId="23384"/>
    <cellStyle name="Normal 5 2 2 9 3 2 2 2" xfId="47681"/>
    <cellStyle name="Normal 5 2 2 9 3 2 3" xfId="35479"/>
    <cellStyle name="Normal 5 2 2 9 3 3" xfId="18840"/>
    <cellStyle name="Normal 5 2 2 9 3 3 2" xfId="43137"/>
    <cellStyle name="Normal 5 2 2 9 3 4" xfId="30935"/>
    <cellStyle name="Normal 5 2 2 9 4" xfId="11180"/>
    <cellStyle name="Normal 5 2 2 9 4 2" xfId="23382"/>
    <cellStyle name="Normal 5 2 2 9 4 2 2" xfId="47679"/>
    <cellStyle name="Normal 5 2 2 9 4 3" xfId="35477"/>
    <cellStyle name="Normal 5 2 2 9 5" xfId="15022"/>
    <cellStyle name="Normal 5 2 2 9 5 2" xfId="39319"/>
    <cellStyle name="Normal 5 2 2 9 6" xfId="27010"/>
    <cellStyle name="Normal 5 2 3" xfId="415"/>
    <cellStyle name="Normal 5 2 3 2" xfId="1406"/>
    <cellStyle name="Normal 5 2 4" xfId="292"/>
    <cellStyle name="Normal 5 2 4 2" xfId="1893"/>
    <cellStyle name="Normal 5 2 4 3" xfId="1952"/>
    <cellStyle name="Normal 5 2 5" xfId="583"/>
    <cellStyle name="Normal 5 2 5 10" xfId="51750"/>
    <cellStyle name="Normal 5 2 5 11" xfId="51966"/>
    <cellStyle name="Normal 5 2 5 2" xfId="631"/>
    <cellStyle name="Normal 5 2 5 2 10" xfId="52014"/>
    <cellStyle name="Normal 5 2 5 2 2" xfId="826"/>
    <cellStyle name="Normal 5 2 5 2 2 2" xfId="1071"/>
    <cellStyle name="Normal 5 2 5 2 2 2 2" xfId="2564"/>
    <cellStyle name="Normal 5 2 5 2 2 2 2 10" xfId="53084"/>
    <cellStyle name="Normal 5 2 5 2 2 2 2 2" xfId="3730"/>
    <cellStyle name="Normal 5 2 5 2 2 2 2 2 2" xfId="6071"/>
    <cellStyle name="Normal 5 2 5 2 2 2 2 2 2 2" xfId="11189"/>
    <cellStyle name="Normal 5 2 5 2 2 2 2 2 2 2 2" xfId="23391"/>
    <cellStyle name="Normal 5 2 5 2 2 2 2 2 2 2 2 2" xfId="47688"/>
    <cellStyle name="Normal 5 2 5 2 2 2 2 2 2 2 3" xfId="35486"/>
    <cellStyle name="Normal 5 2 5 2 2 2 2 2 2 3" xfId="18273"/>
    <cellStyle name="Normal 5 2 5 2 2 2 2 2 2 3 2" xfId="42570"/>
    <cellStyle name="Normal 5 2 5 2 2 2 2 2 2 4" xfId="30368"/>
    <cellStyle name="Normal 5 2 5 2 2 2 2 2 3" xfId="7768"/>
    <cellStyle name="Normal 5 2 5 2 2 2 2 2 3 2" xfId="11190"/>
    <cellStyle name="Normal 5 2 5 2 2 2 2 2 3 2 2" xfId="23392"/>
    <cellStyle name="Normal 5 2 5 2 2 2 2 2 3 2 2 2" xfId="47689"/>
    <cellStyle name="Normal 5 2 5 2 2 2 2 2 3 2 3" xfId="35487"/>
    <cellStyle name="Normal 5 2 5 2 2 2 2 2 3 3" xfId="19970"/>
    <cellStyle name="Normal 5 2 5 2 2 2 2 2 3 3 2" xfId="44267"/>
    <cellStyle name="Normal 5 2 5 2 2 2 2 2 3 4" xfId="32065"/>
    <cellStyle name="Normal 5 2 5 2 2 2 2 2 4" xfId="11188"/>
    <cellStyle name="Normal 5 2 5 2 2 2 2 2 4 2" xfId="23390"/>
    <cellStyle name="Normal 5 2 5 2 2 2 2 2 4 2 2" xfId="47687"/>
    <cellStyle name="Normal 5 2 5 2 2 2 2 2 4 3" xfId="35485"/>
    <cellStyle name="Normal 5 2 5 2 2 2 2 2 5" xfId="16045"/>
    <cellStyle name="Normal 5 2 5 2 2 2 2 2 5 2" xfId="40342"/>
    <cellStyle name="Normal 5 2 5 2 2 2 2 2 6" xfId="28033"/>
    <cellStyle name="Normal 5 2 5 2 2 2 2 3" xfId="4262"/>
    <cellStyle name="Normal 5 2 5 2 2 2 2 3 2" xfId="11191"/>
    <cellStyle name="Normal 5 2 5 2 2 2 2 3 2 2" xfId="23393"/>
    <cellStyle name="Normal 5 2 5 2 2 2 2 3 2 2 2" xfId="47690"/>
    <cellStyle name="Normal 5 2 5 2 2 2 2 3 2 3" xfId="35488"/>
    <cellStyle name="Normal 5 2 5 2 2 2 2 3 3" xfId="16573"/>
    <cellStyle name="Normal 5 2 5 2 2 2 2 3 3 2" xfId="40870"/>
    <cellStyle name="Normal 5 2 5 2 2 2 2 3 4" xfId="28561"/>
    <cellStyle name="Normal 5 2 5 2 2 2 2 4" xfId="4902"/>
    <cellStyle name="Normal 5 2 5 2 2 2 2 4 2" xfId="11192"/>
    <cellStyle name="Normal 5 2 5 2 2 2 2 4 2 2" xfId="23394"/>
    <cellStyle name="Normal 5 2 5 2 2 2 2 4 2 2 2" xfId="47691"/>
    <cellStyle name="Normal 5 2 5 2 2 2 2 4 2 3" xfId="35489"/>
    <cellStyle name="Normal 5 2 5 2 2 2 2 4 3" xfId="17104"/>
    <cellStyle name="Normal 5 2 5 2 2 2 2 4 3 2" xfId="41401"/>
    <cellStyle name="Normal 5 2 5 2 2 2 2 4 4" xfId="29199"/>
    <cellStyle name="Normal 5 2 5 2 2 2 2 5" xfId="6599"/>
    <cellStyle name="Normal 5 2 5 2 2 2 2 5 2" xfId="11193"/>
    <cellStyle name="Normal 5 2 5 2 2 2 2 5 2 2" xfId="23395"/>
    <cellStyle name="Normal 5 2 5 2 2 2 2 5 2 2 2" xfId="47692"/>
    <cellStyle name="Normal 5 2 5 2 2 2 2 5 2 3" xfId="35490"/>
    <cellStyle name="Normal 5 2 5 2 2 2 2 5 3" xfId="18801"/>
    <cellStyle name="Normal 5 2 5 2 2 2 2 5 3 2" xfId="43098"/>
    <cellStyle name="Normal 5 2 5 2 2 2 2 5 4" xfId="30896"/>
    <cellStyle name="Normal 5 2 5 2 2 2 2 6" xfId="11187"/>
    <cellStyle name="Normal 5 2 5 2 2 2 2 6 2" xfId="23389"/>
    <cellStyle name="Normal 5 2 5 2 2 2 2 6 2 2" xfId="47686"/>
    <cellStyle name="Normal 5 2 5 2 2 2 2 6 3" xfId="35484"/>
    <cellStyle name="Normal 5 2 5 2 2 2 2 7" xfId="14876"/>
    <cellStyle name="Normal 5 2 5 2 2 2 2 7 2" xfId="39173"/>
    <cellStyle name="Normal 5 2 5 2 2 2 2 8" xfId="26864"/>
    <cellStyle name="Normal 5 2 5 2 2 2 2 9" xfId="51272"/>
    <cellStyle name="Normal 5 2 5 2 2 2 3" xfId="3092"/>
    <cellStyle name="Normal 5 2 5 2 2 2 3 2" xfId="5540"/>
    <cellStyle name="Normal 5 2 5 2 2 2 3 2 2" xfId="11195"/>
    <cellStyle name="Normal 5 2 5 2 2 2 3 2 2 2" xfId="23397"/>
    <cellStyle name="Normal 5 2 5 2 2 2 3 2 2 2 2" xfId="47694"/>
    <cellStyle name="Normal 5 2 5 2 2 2 3 2 2 3" xfId="35492"/>
    <cellStyle name="Normal 5 2 5 2 2 2 3 2 3" xfId="17742"/>
    <cellStyle name="Normal 5 2 5 2 2 2 3 2 3 2" xfId="42039"/>
    <cellStyle name="Normal 5 2 5 2 2 2 3 2 4" xfId="29837"/>
    <cellStyle name="Normal 5 2 5 2 2 2 3 3" xfId="7130"/>
    <cellStyle name="Normal 5 2 5 2 2 2 3 3 2" xfId="11196"/>
    <cellStyle name="Normal 5 2 5 2 2 2 3 3 2 2" xfId="23398"/>
    <cellStyle name="Normal 5 2 5 2 2 2 3 3 2 2 2" xfId="47695"/>
    <cellStyle name="Normal 5 2 5 2 2 2 3 3 2 3" xfId="35493"/>
    <cellStyle name="Normal 5 2 5 2 2 2 3 3 3" xfId="19332"/>
    <cellStyle name="Normal 5 2 5 2 2 2 3 3 3 2" xfId="43629"/>
    <cellStyle name="Normal 5 2 5 2 2 2 3 3 4" xfId="31427"/>
    <cellStyle name="Normal 5 2 5 2 2 2 3 4" xfId="11194"/>
    <cellStyle name="Normal 5 2 5 2 2 2 3 4 2" xfId="23396"/>
    <cellStyle name="Normal 5 2 5 2 2 2 3 4 2 2" xfId="47693"/>
    <cellStyle name="Normal 5 2 5 2 2 2 3 4 3" xfId="35491"/>
    <cellStyle name="Normal 5 2 5 2 2 2 3 5" xfId="15514"/>
    <cellStyle name="Normal 5 2 5 2 2 2 3 5 2" xfId="39811"/>
    <cellStyle name="Normal 5 2 5 2 2 2 3 6" xfId="27502"/>
    <cellStyle name="Normal 5 2 5 2 2 2 4" xfId="11186"/>
    <cellStyle name="Normal 5 2 5 2 2 2 4 2" xfId="23388"/>
    <cellStyle name="Normal 5 2 5 2 2 2 4 2 2" xfId="47685"/>
    <cellStyle name="Normal 5 2 5 2 2 2 4 3" xfId="35483"/>
    <cellStyle name="Normal 5 2 5 2 2 2 5" xfId="14342"/>
    <cellStyle name="Normal 5 2 5 2 2 2 5 2" xfId="26330"/>
    <cellStyle name="Normal 5 2 5 2 2 2 5 2 2" xfId="50627"/>
    <cellStyle name="Normal 5 2 5 2 2 2 5 3" xfId="38639"/>
    <cellStyle name="Normal 5 2 5 2 2 2 6" xfId="51701"/>
    <cellStyle name="Normal 5 2 5 2 2 2 7" xfId="52446"/>
    <cellStyle name="Normal 5 2 5 2 2 3" xfId="2324"/>
    <cellStyle name="Normal 5 2 5 2 2 3 10" xfId="52844"/>
    <cellStyle name="Normal 5 2 5 2 2 3 2" xfId="3490"/>
    <cellStyle name="Normal 5 2 5 2 2 3 2 2" xfId="5831"/>
    <cellStyle name="Normal 5 2 5 2 2 3 2 2 2" xfId="11199"/>
    <cellStyle name="Normal 5 2 5 2 2 3 2 2 2 2" xfId="23401"/>
    <cellStyle name="Normal 5 2 5 2 2 3 2 2 2 2 2" xfId="47698"/>
    <cellStyle name="Normal 5 2 5 2 2 3 2 2 2 3" xfId="35496"/>
    <cellStyle name="Normal 5 2 5 2 2 3 2 2 3" xfId="18033"/>
    <cellStyle name="Normal 5 2 5 2 2 3 2 2 3 2" xfId="42330"/>
    <cellStyle name="Normal 5 2 5 2 2 3 2 2 4" xfId="30128"/>
    <cellStyle name="Normal 5 2 5 2 2 3 2 3" xfId="7528"/>
    <cellStyle name="Normal 5 2 5 2 2 3 2 3 2" xfId="11200"/>
    <cellStyle name="Normal 5 2 5 2 2 3 2 3 2 2" xfId="23402"/>
    <cellStyle name="Normal 5 2 5 2 2 3 2 3 2 2 2" xfId="47699"/>
    <cellStyle name="Normal 5 2 5 2 2 3 2 3 2 3" xfId="35497"/>
    <cellStyle name="Normal 5 2 5 2 2 3 2 3 3" xfId="19730"/>
    <cellStyle name="Normal 5 2 5 2 2 3 2 3 3 2" xfId="44027"/>
    <cellStyle name="Normal 5 2 5 2 2 3 2 3 4" xfId="31825"/>
    <cellStyle name="Normal 5 2 5 2 2 3 2 4" xfId="11198"/>
    <cellStyle name="Normal 5 2 5 2 2 3 2 4 2" xfId="23400"/>
    <cellStyle name="Normal 5 2 5 2 2 3 2 4 2 2" xfId="47697"/>
    <cellStyle name="Normal 5 2 5 2 2 3 2 4 3" xfId="35495"/>
    <cellStyle name="Normal 5 2 5 2 2 3 2 5" xfId="15805"/>
    <cellStyle name="Normal 5 2 5 2 2 3 2 5 2" xfId="40102"/>
    <cellStyle name="Normal 5 2 5 2 2 3 2 6" xfId="27793"/>
    <cellStyle name="Normal 5 2 5 2 2 3 3" xfId="4022"/>
    <cellStyle name="Normal 5 2 5 2 2 3 3 2" xfId="11201"/>
    <cellStyle name="Normal 5 2 5 2 2 3 3 2 2" xfId="23403"/>
    <cellStyle name="Normal 5 2 5 2 2 3 3 2 2 2" xfId="47700"/>
    <cellStyle name="Normal 5 2 5 2 2 3 3 2 3" xfId="35498"/>
    <cellStyle name="Normal 5 2 5 2 2 3 3 3" xfId="16333"/>
    <cellStyle name="Normal 5 2 5 2 2 3 3 3 2" xfId="40630"/>
    <cellStyle name="Normal 5 2 5 2 2 3 3 4" xfId="28321"/>
    <cellStyle name="Normal 5 2 5 2 2 3 4" xfId="4662"/>
    <cellStyle name="Normal 5 2 5 2 2 3 4 2" xfId="11202"/>
    <cellStyle name="Normal 5 2 5 2 2 3 4 2 2" xfId="23404"/>
    <cellStyle name="Normal 5 2 5 2 2 3 4 2 2 2" xfId="47701"/>
    <cellStyle name="Normal 5 2 5 2 2 3 4 2 3" xfId="35499"/>
    <cellStyle name="Normal 5 2 5 2 2 3 4 3" xfId="16864"/>
    <cellStyle name="Normal 5 2 5 2 2 3 4 3 2" xfId="41161"/>
    <cellStyle name="Normal 5 2 5 2 2 3 4 4" xfId="28959"/>
    <cellStyle name="Normal 5 2 5 2 2 3 5" xfId="6359"/>
    <cellStyle name="Normal 5 2 5 2 2 3 5 2" xfId="11203"/>
    <cellStyle name="Normal 5 2 5 2 2 3 5 2 2" xfId="23405"/>
    <cellStyle name="Normal 5 2 5 2 2 3 5 2 2 2" xfId="47702"/>
    <cellStyle name="Normal 5 2 5 2 2 3 5 2 3" xfId="35500"/>
    <cellStyle name="Normal 5 2 5 2 2 3 5 3" xfId="18561"/>
    <cellStyle name="Normal 5 2 5 2 2 3 5 3 2" xfId="42858"/>
    <cellStyle name="Normal 5 2 5 2 2 3 5 4" xfId="30656"/>
    <cellStyle name="Normal 5 2 5 2 2 3 6" xfId="11197"/>
    <cellStyle name="Normal 5 2 5 2 2 3 6 2" xfId="23399"/>
    <cellStyle name="Normal 5 2 5 2 2 3 6 2 2" xfId="47696"/>
    <cellStyle name="Normal 5 2 5 2 2 3 6 3" xfId="35494"/>
    <cellStyle name="Normal 5 2 5 2 2 3 7" xfId="14636"/>
    <cellStyle name="Normal 5 2 5 2 2 3 7 2" xfId="38933"/>
    <cellStyle name="Normal 5 2 5 2 2 3 8" xfId="26624"/>
    <cellStyle name="Normal 5 2 5 2 2 3 9" xfId="51032"/>
    <cellStyle name="Normal 5 2 5 2 2 4" xfId="2852"/>
    <cellStyle name="Normal 5 2 5 2 2 4 2" xfId="5300"/>
    <cellStyle name="Normal 5 2 5 2 2 4 2 2" xfId="11205"/>
    <cellStyle name="Normal 5 2 5 2 2 4 2 2 2" xfId="23407"/>
    <cellStyle name="Normal 5 2 5 2 2 4 2 2 2 2" xfId="47704"/>
    <cellStyle name="Normal 5 2 5 2 2 4 2 2 3" xfId="35502"/>
    <cellStyle name="Normal 5 2 5 2 2 4 2 3" xfId="17502"/>
    <cellStyle name="Normal 5 2 5 2 2 4 2 3 2" xfId="41799"/>
    <cellStyle name="Normal 5 2 5 2 2 4 2 4" xfId="29597"/>
    <cellStyle name="Normal 5 2 5 2 2 4 3" xfId="6890"/>
    <cellStyle name="Normal 5 2 5 2 2 4 3 2" xfId="11206"/>
    <cellStyle name="Normal 5 2 5 2 2 4 3 2 2" xfId="23408"/>
    <cellStyle name="Normal 5 2 5 2 2 4 3 2 2 2" xfId="47705"/>
    <cellStyle name="Normal 5 2 5 2 2 4 3 2 3" xfId="35503"/>
    <cellStyle name="Normal 5 2 5 2 2 4 3 3" xfId="19092"/>
    <cellStyle name="Normal 5 2 5 2 2 4 3 3 2" xfId="43389"/>
    <cellStyle name="Normal 5 2 5 2 2 4 3 4" xfId="31187"/>
    <cellStyle name="Normal 5 2 5 2 2 4 4" xfId="11204"/>
    <cellStyle name="Normal 5 2 5 2 2 4 4 2" xfId="23406"/>
    <cellStyle name="Normal 5 2 5 2 2 4 4 2 2" xfId="47703"/>
    <cellStyle name="Normal 5 2 5 2 2 4 4 3" xfId="35501"/>
    <cellStyle name="Normal 5 2 5 2 2 4 5" xfId="15274"/>
    <cellStyle name="Normal 5 2 5 2 2 4 5 2" xfId="39571"/>
    <cellStyle name="Normal 5 2 5 2 2 4 6" xfId="27262"/>
    <cellStyle name="Normal 5 2 5 2 2 5" xfId="11185"/>
    <cellStyle name="Normal 5 2 5 2 2 5 2" xfId="23387"/>
    <cellStyle name="Normal 5 2 5 2 2 5 2 2" xfId="47684"/>
    <cellStyle name="Normal 5 2 5 2 2 5 3" xfId="35482"/>
    <cellStyle name="Normal 5 2 5 2 2 6" xfId="14102"/>
    <cellStyle name="Normal 5 2 5 2 2 6 2" xfId="26090"/>
    <cellStyle name="Normal 5 2 5 2 2 6 2 2" xfId="50387"/>
    <cellStyle name="Normal 5 2 5 2 2 6 3" xfId="38399"/>
    <cellStyle name="Normal 5 2 5 2 2 7" xfId="51476"/>
    <cellStyle name="Normal 5 2 5 2 2 8" xfId="52206"/>
    <cellStyle name="Normal 5 2 5 2 3" xfId="728"/>
    <cellStyle name="Normal 5 2 5 2 3 2" xfId="975"/>
    <cellStyle name="Normal 5 2 5 2 3 2 2" xfId="2468"/>
    <cellStyle name="Normal 5 2 5 2 3 2 2 10" xfId="52988"/>
    <cellStyle name="Normal 5 2 5 2 3 2 2 2" xfId="3634"/>
    <cellStyle name="Normal 5 2 5 2 3 2 2 2 2" xfId="5975"/>
    <cellStyle name="Normal 5 2 5 2 3 2 2 2 2 2" xfId="11211"/>
    <cellStyle name="Normal 5 2 5 2 3 2 2 2 2 2 2" xfId="23413"/>
    <cellStyle name="Normal 5 2 5 2 3 2 2 2 2 2 2 2" xfId="47710"/>
    <cellStyle name="Normal 5 2 5 2 3 2 2 2 2 2 3" xfId="35508"/>
    <cellStyle name="Normal 5 2 5 2 3 2 2 2 2 3" xfId="18177"/>
    <cellStyle name="Normal 5 2 5 2 3 2 2 2 2 3 2" xfId="42474"/>
    <cellStyle name="Normal 5 2 5 2 3 2 2 2 2 4" xfId="30272"/>
    <cellStyle name="Normal 5 2 5 2 3 2 2 2 3" xfId="7672"/>
    <cellStyle name="Normal 5 2 5 2 3 2 2 2 3 2" xfId="11212"/>
    <cellStyle name="Normal 5 2 5 2 3 2 2 2 3 2 2" xfId="23414"/>
    <cellStyle name="Normal 5 2 5 2 3 2 2 2 3 2 2 2" xfId="47711"/>
    <cellStyle name="Normal 5 2 5 2 3 2 2 2 3 2 3" xfId="35509"/>
    <cellStyle name="Normal 5 2 5 2 3 2 2 2 3 3" xfId="19874"/>
    <cellStyle name="Normal 5 2 5 2 3 2 2 2 3 3 2" xfId="44171"/>
    <cellStyle name="Normal 5 2 5 2 3 2 2 2 3 4" xfId="31969"/>
    <cellStyle name="Normal 5 2 5 2 3 2 2 2 4" xfId="11210"/>
    <cellStyle name="Normal 5 2 5 2 3 2 2 2 4 2" xfId="23412"/>
    <cellStyle name="Normal 5 2 5 2 3 2 2 2 4 2 2" xfId="47709"/>
    <cellStyle name="Normal 5 2 5 2 3 2 2 2 4 3" xfId="35507"/>
    <cellStyle name="Normal 5 2 5 2 3 2 2 2 5" xfId="15949"/>
    <cellStyle name="Normal 5 2 5 2 3 2 2 2 5 2" xfId="40246"/>
    <cellStyle name="Normal 5 2 5 2 3 2 2 2 6" xfId="27937"/>
    <cellStyle name="Normal 5 2 5 2 3 2 2 3" xfId="4166"/>
    <cellStyle name="Normal 5 2 5 2 3 2 2 3 2" xfId="11213"/>
    <cellStyle name="Normal 5 2 5 2 3 2 2 3 2 2" xfId="23415"/>
    <cellStyle name="Normal 5 2 5 2 3 2 2 3 2 2 2" xfId="47712"/>
    <cellStyle name="Normal 5 2 5 2 3 2 2 3 2 3" xfId="35510"/>
    <cellStyle name="Normal 5 2 5 2 3 2 2 3 3" xfId="16477"/>
    <cellStyle name="Normal 5 2 5 2 3 2 2 3 3 2" xfId="40774"/>
    <cellStyle name="Normal 5 2 5 2 3 2 2 3 4" xfId="28465"/>
    <cellStyle name="Normal 5 2 5 2 3 2 2 4" xfId="4806"/>
    <cellStyle name="Normal 5 2 5 2 3 2 2 4 2" xfId="11214"/>
    <cellStyle name="Normal 5 2 5 2 3 2 2 4 2 2" xfId="23416"/>
    <cellStyle name="Normal 5 2 5 2 3 2 2 4 2 2 2" xfId="47713"/>
    <cellStyle name="Normal 5 2 5 2 3 2 2 4 2 3" xfId="35511"/>
    <cellStyle name="Normal 5 2 5 2 3 2 2 4 3" xfId="17008"/>
    <cellStyle name="Normal 5 2 5 2 3 2 2 4 3 2" xfId="41305"/>
    <cellStyle name="Normal 5 2 5 2 3 2 2 4 4" xfId="29103"/>
    <cellStyle name="Normal 5 2 5 2 3 2 2 5" xfId="6503"/>
    <cellStyle name="Normal 5 2 5 2 3 2 2 5 2" xfId="11215"/>
    <cellStyle name="Normal 5 2 5 2 3 2 2 5 2 2" xfId="23417"/>
    <cellStyle name="Normal 5 2 5 2 3 2 2 5 2 2 2" xfId="47714"/>
    <cellStyle name="Normal 5 2 5 2 3 2 2 5 2 3" xfId="35512"/>
    <cellStyle name="Normal 5 2 5 2 3 2 2 5 3" xfId="18705"/>
    <cellStyle name="Normal 5 2 5 2 3 2 2 5 3 2" xfId="43002"/>
    <cellStyle name="Normal 5 2 5 2 3 2 2 5 4" xfId="30800"/>
    <cellStyle name="Normal 5 2 5 2 3 2 2 6" xfId="11209"/>
    <cellStyle name="Normal 5 2 5 2 3 2 2 6 2" xfId="23411"/>
    <cellStyle name="Normal 5 2 5 2 3 2 2 6 2 2" xfId="47708"/>
    <cellStyle name="Normal 5 2 5 2 3 2 2 6 3" xfId="35506"/>
    <cellStyle name="Normal 5 2 5 2 3 2 2 7" xfId="14780"/>
    <cellStyle name="Normal 5 2 5 2 3 2 2 7 2" xfId="39077"/>
    <cellStyle name="Normal 5 2 5 2 3 2 2 8" xfId="26768"/>
    <cellStyle name="Normal 5 2 5 2 3 2 2 9" xfId="51176"/>
    <cellStyle name="Normal 5 2 5 2 3 2 3" xfId="2996"/>
    <cellStyle name="Normal 5 2 5 2 3 2 3 2" xfId="5444"/>
    <cellStyle name="Normal 5 2 5 2 3 2 3 2 2" xfId="11217"/>
    <cellStyle name="Normal 5 2 5 2 3 2 3 2 2 2" xfId="23419"/>
    <cellStyle name="Normal 5 2 5 2 3 2 3 2 2 2 2" xfId="47716"/>
    <cellStyle name="Normal 5 2 5 2 3 2 3 2 2 3" xfId="35514"/>
    <cellStyle name="Normal 5 2 5 2 3 2 3 2 3" xfId="17646"/>
    <cellStyle name="Normal 5 2 5 2 3 2 3 2 3 2" xfId="41943"/>
    <cellStyle name="Normal 5 2 5 2 3 2 3 2 4" xfId="29741"/>
    <cellStyle name="Normal 5 2 5 2 3 2 3 3" xfId="7034"/>
    <cellStyle name="Normal 5 2 5 2 3 2 3 3 2" xfId="11218"/>
    <cellStyle name="Normal 5 2 5 2 3 2 3 3 2 2" xfId="23420"/>
    <cellStyle name="Normal 5 2 5 2 3 2 3 3 2 2 2" xfId="47717"/>
    <cellStyle name="Normal 5 2 5 2 3 2 3 3 2 3" xfId="35515"/>
    <cellStyle name="Normal 5 2 5 2 3 2 3 3 3" xfId="19236"/>
    <cellStyle name="Normal 5 2 5 2 3 2 3 3 3 2" xfId="43533"/>
    <cellStyle name="Normal 5 2 5 2 3 2 3 3 4" xfId="31331"/>
    <cellStyle name="Normal 5 2 5 2 3 2 3 4" xfId="11216"/>
    <cellStyle name="Normal 5 2 5 2 3 2 3 4 2" xfId="23418"/>
    <cellStyle name="Normal 5 2 5 2 3 2 3 4 2 2" xfId="47715"/>
    <cellStyle name="Normal 5 2 5 2 3 2 3 4 3" xfId="35513"/>
    <cellStyle name="Normal 5 2 5 2 3 2 3 5" xfId="15418"/>
    <cellStyle name="Normal 5 2 5 2 3 2 3 5 2" xfId="39715"/>
    <cellStyle name="Normal 5 2 5 2 3 2 3 6" xfId="27406"/>
    <cellStyle name="Normal 5 2 5 2 3 2 4" xfId="11208"/>
    <cellStyle name="Normal 5 2 5 2 3 2 4 2" xfId="23410"/>
    <cellStyle name="Normal 5 2 5 2 3 2 4 2 2" xfId="47707"/>
    <cellStyle name="Normal 5 2 5 2 3 2 4 3" xfId="35505"/>
    <cellStyle name="Normal 5 2 5 2 3 2 5" xfId="14246"/>
    <cellStyle name="Normal 5 2 5 2 3 2 5 2" xfId="26234"/>
    <cellStyle name="Normal 5 2 5 2 3 2 5 2 2" xfId="50531"/>
    <cellStyle name="Normal 5 2 5 2 3 2 5 3" xfId="38543"/>
    <cellStyle name="Normal 5 2 5 2 3 2 6" xfId="51894"/>
    <cellStyle name="Normal 5 2 5 2 3 2 7" xfId="52350"/>
    <cellStyle name="Normal 5 2 5 2 3 3" xfId="2228"/>
    <cellStyle name="Normal 5 2 5 2 3 3 10" xfId="52748"/>
    <cellStyle name="Normal 5 2 5 2 3 3 2" xfId="3394"/>
    <cellStyle name="Normal 5 2 5 2 3 3 2 2" xfId="5735"/>
    <cellStyle name="Normal 5 2 5 2 3 3 2 2 2" xfId="11221"/>
    <cellStyle name="Normal 5 2 5 2 3 3 2 2 2 2" xfId="23423"/>
    <cellStyle name="Normal 5 2 5 2 3 3 2 2 2 2 2" xfId="47720"/>
    <cellStyle name="Normal 5 2 5 2 3 3 2 2 2 3" xfId="35518"/>
    <cellStyle name="Normal 5 2 5 2 3 3 2 2 3" xfId="17937"/>
    <cellStyle name="Normal 5 2 5 2 3 3 2 2 3 2" xfId="42234"/>
    <cellStyle name="Normal 5 2 5 2 3 3 2 2 4" xfId="30032"/>
    <cellStyle name="Normal 5 2 5 2 3 3 2 3" xfId="7432"/>
    <cellStyle name="Normal 5 2 5 2 3 3 2 3 2" xfId="11222"/>
    <cellStyle name="Normal 5 2 5 2 3 3 2 3 2 2" xfId="23424"/>
    <cellStyle name="Normal 5 2 5 2 3 3 2 3 2 2 2" xfId="47721"/>
    <cellStyle name="Normal 5 2 5 2 3 3 2 3 2 3" xfId="35519"/>
    <cellStyle name="Normal 5 2 5 2 3 3 2 3 3" xfId="19634"/>
    <cellStyle name="Normal 5 2 5 2 3 3 2 3 3 2" xfId="43931"/>
    <cellStyle name="Normal 5 2 5 2 3 3 2 3 4" xfId="31729"/>
    <cellStyle name="Normal 5 2 5 2 3 3 2 4" xfId="11220"/>
    <cellStyle name="Normal 5 2 5 2 3 3 2 4 2" xfId="23422"/>
    <cellStyle name="Normal 5 2 5 2 3 3 2 4 2 2" xfId="47719"/>
    <cellStyle name="Normal 5 2 5 2 3 3 2 4 3" xfId="35517"/>
    <cellStyle name="Normal 5 2 5 2 3 3 2 5" xfId="15709"/>
    <cellStyle name="Normal 5 2 5 2 3 3 2 5 2" xfId="40006"/>
    <cellStyle name="Normal 5 2 5 2 3 3 2 6" xfId="27697"/>
    <cellStyle name="Normal 5 2 5 2 3 3 3" xfId="3926"/>
    <cellStyle name="Normal 5 2 5 2 3 3 3 2" xfId="11223"/>
    <cellStyle name="Normal 5 2 5 2 3 3 3 2 2" xfId="23425"/>
    <cellStyle name="Normal 5 2 5 2 3 3 3 2 2 2" xfId="47722"/>
    <cellStyle name="Normal 5 2 5 2 3 3 3 2 3" xfId="35520"/>
    <cellStyle name="Normal 5 2 5 2 3 3 3 3" xfId="16237"/>
    <cellStyle name="Normal 5 2 5 2 3 3 3 3 2" xfId="40534"/>
    <cellStyle name="Normal 5 2 5 2 3 3 3 4" xfId="28225"/>
    <cellStyle name="Normal 5 2 5 2 3 3 4" xfId="4566"/>
    <cellStyle name="Normal 5 2 5 2 3 3 4 2" xfId="11224"/>
    <cellStyle name="Normal 5 2 5 2 3 3 4 2 2" xfId="23426"/>
    <cellStyle name="Normal 5 2 5 2 3 3 4 2 2 2" xfId="47723"/>
    <cellStyle name="Normal 5 2 5 2 3 3 4 2 3" xfId="35521"/>
    <cellStyle name="Normal 5 2 5 2 3 3 4 3" xfId="16768"/>
    <cellStyle name="Normal 5 2 5 2 3 3 4 3 2" xfId="41065"/>
    <cellStyle name="Normal 5 2 5 2 3 3 4 4" xfId="28863"/>
    <cellStyle name="Normal 5 2 5 2 3 3 5" xfId="6263"/>
    <cellStyle name="Normal 5 2 5 2 3 3 5 2" xfId="11225"/>
    <cellStyle name="Normal 5 2 5 2 3 3 5 2 2" xfId="23427"/>
    <cellStyle name="Normal 5 2 5 2 3 3 5 2 2 2" xfId="47724"/>
    <cellStyle name="Normal 5 2 5 2 3 3 5 2 3" xfId="35522"/>
    <cellStyle name="Normal 5 2 5 2 3 3 5 3" xfId="18465"/>
    <cellStyle name="Normal 5 2 5 2 3 3 5 3 2" xfId="42762"/>
    <cellStyle name="Normal 5 2 5 2 3 3 5 4" xfId="30560"/>
    <cellStyle name="Normal 5 2 5 2 3 3 6" xfId="11219"/>
    <cellStyle name="Normal 5 2 5 2 3 3 6 2" xfId="23421"/>
    <cellStyle name="Normal 5 2 5 2 3 3 6 2 2" xfId="47718"/>
    <cellStyle name="Normal 5 2 5 2 3 3 6 3" xfId="35516"/>
    <cellStyle name="Normal 5 2 5 2 3 3 7" xfId="14540"/>
    <cellStyle name="Normal 5 2 5 2 3 3 7 2" xfId="38837"/>
    <cellStyle name="Normal 5 2 5 2 3 3 8" xfId="26528"/>
    <cellStyle name="Normal 5 2 5 2 3 3 9" xfId="50936"/>
    <cellStyle name="Normal 5 2 5 2 3 4" xfId="2756"/>
    <cellStyle name="Normal 5 2 5 2 3 4 2" xfId="5204"/>
    <cellStyle name="Normal 5 2 5 2 3 4 2 2" xfId="11227"/>
    <cellStyle name="Normal 5 2 5 2 3 4 2 2 2" xfId="23429"/>
    <cellStyle name="Normal 5 2 5 2 3 4 2 2 2 2" xfId="47726"/>
    <cellStyle name="Normal 5 2 5 2 3 4 2 2 3" xfId="35524"/>
    <cellStyle name="Normal 5 2 5 2 3 4 2 3" xfId="17406"/>
    <cellStyle name="Normal 5 2 5 2 3 4 2 3 2" xfId="41703"/>
    <cellStyle name="Normal 5 2 5 2 3 4 2 4" xfId="29501"/>
    <cellStyle name="Normal 5 2 5 2 3 4 3" xfId="6794"/>
    <cellStyle name="Normal 5 2 5 2 3 4 3 2" xfId="11228"/>
    <cellStyle name="Normal 5 2 5 2 3 4 3 2 2" xfId="23430"/>
    <cellStyle name="Normal 5 2 5 2 3 4 3 2 2 2" xfId="47727"/>
    <cellStyle name="Normal 5 2 5 2 3 4 3 2 3" xfId="35525"/>
    <cellStyle name="Normal 5 2 5 2 3 4 3 3" xfId="18996"/>
    <cellStyle name="Normal 5 2 5 2 3 4 3 3 2" xfId="43293"/>
    <cellStyle name="Normal 5 2 5 2 3 4 3 4" xfId="31091"/>
    <cellStyle name="Normal 5 2 5 2 3 4 4" xfId="11226"/>
    <cellStyle name="Normal 5 2 5 2 3 4 4 2" xfId="23428"/>
    <cellStyle name="Normal 5 2 5 2 3 4 4 2 2" xfId="47725"/>
    <cellStyle name="Normal 5 2 5 2 3 4 4 3" xfId="35523"/>
    <cellStyle name="Normal 5 2 5 2 3 4 5" xfId="15178"/>
    <cellStyle name="Normal 5 2 5 2 3 4 5 2" xfId="39475"/>
    <cellStyle name="Normal 5 2 5 2 3 4 6" xfId="27166"/>
    <cellStyle name="Normal 5 2 5 2 3 5" xfId="11207"/>
    <cellStyle name="Normal 5 2 5 2 3 5 2" xfId="23409"/>
    <cellStyle name="Normal 5 2 5 2 3 5 2 2" xfId="47706"/>
    <cellStyle name="Normal 5 2 5 2 3 5 3" xfId="35504"/>
    <cellStyle name="Normal 5 2 5 2 3 6" xfId="14006"/>
    <cellStyle name="Normal 5 2 5 2 3 6 2" xfId="25994"/>
    <cellStyle name="Normal 5 2 5 2 3 6 2 2" xfId="50291"/>
    <cellStyle name="Normal 5 2 5 2 3 6 3" xfId="38303"/>
    <cellStyle name="Normal 5 2 5 2 3 7" xfId="51635"/>
    <cellStyle name="Normal 5 2 5 2 3 8" xfId="52110"/>
    <cellStyle name="Normal 5 2 5 2 4" xfId="903"/>
    <cellStyle name="Normal 5 2 5 2 4 2" xfId="2396"/>
    <cellStyle name="Normal 5 2 5 2 4 2 10" xfId="52916"/>
    <cellStyle name="Normal 5 2 5 2 4 2 2" xfId="3562"/>
    <cellStyle name="Normal 5 2 5 2 4 2 2 2" xfId="5903"/>
    <cellStyle name="Normal 5 2 5 2 4 2 2 2 2" xfId="11232"/>
    <cellStyle name="Normal 5 2 5 2 4 2 2 2 2 2" xfId="23434"/>
    <cellStyle name="Normal 5 2 5 2 4 2 2 2 2 2 2" xfId="47731"/>
    <cellStyle name="Normal 5 2 5 2 4 2 2 2 2 3" xfId="35529"/>
    <cellStyle name="Normal 5 2 5 2 4 2 2 2 3" xfId="18105"/>
    <cellStyle name="Normal 5 2 5 2 4 2 2 2 3 2" xfId="42402"/>
    <cellStyle name="Normal 5 2 5 2 4 2 2 2 4" xfId="30200"/>
    <cellStyle name="Normal 5 2 5 2 4 2 2 3" xfId="7600"/>
    <cellStyle name="Normal 5 2 5 2 4 2 2 3 2" xfId="11233"/>
    <cellStyle name="Normal 5 2 5 2 4 2 2 3 2 2" xfId="23435"/>
    <cellStyle name="Normal 5 2 5 2 4 2 2 3 2 2 2" xfId="47732"/>
    <cellStyle name="Normal 5 2 5 2 4 2 2 3 2 3" xfId="35530"/>
    <cellStyle name="Normal 5 2 5 2 4 2 2 3 3" xfId="19802"/>
    <cellStyle name="Normal 5 2 5 2 4 2 2 3 3 2" xfId="44099"/>
    <cellStyle name="Normal 5 2 5 2 4 2 2 3 4" xfId="31897"/>
    <cellStyle name="Normal 5 2 5 2 4 2 2 4" xfId="11231"/>
    <cellStyle name="Normal 5 2 5 2 4 2 2 4 2" xfId="23433"/>
    <cellStyle name="Normal 5 2 5 2 4 2 2 4 2 2" xfId="47730"/>
    <cellStyle name="Normal 5 2 5 2 4 2 2 4 3" xfId="35528"/>
    <cellStyle name="Normal 5 2 5 2 4 2 2 5" xfId="15877"/>
    <cellStyle name="Normal 5 2 5 2 4 2 2 5 2" xfId="40174"/>
    <cellStyle name="Normal 5 2 5 2 4 2 2 6" xfId="27865"/>
    <cellStyle name="Normal 5 2 5 2 4 2 3" xfId="4094"/>
    <cellStyle name="Normal 5 2 5 2 4 2 3 2" xfId="11234"/>
    <cellStyle name="Normal 5 2 5 2 4 2 3 2 2" xfId="23436"/>
    <cellStyle name="Normal 5 2 5 2 4 2 3 2 2 2" xfId="47733"/>
    <cellStyle name="Normal 5 2 5 2 4 2 3 2 3" xfId="35531"/>
    <cellStyle name="Normal 5 2 5 2 4 2 3 3" xfId="16405"/>
    <cellStyle name="Normal 5 2 5 2 4 2 3 3 2" xfId="40702"/>
    <cellStyle name="Normal 5 2 5 2 4 2 3 4" xfId="28393"/>
    <cellStyle name="Normal 5 2 5 2 4 2 4" xfId="4734"/>
    <cellStyle name="Normal 5 2 5 2 4 2 4 2" xfId="11235"/>
    <cellStyle name="Normal 5 2 5 2 4 2 4 2 2" xfId="23437"/>
    <cellStyle name="Normal 5 2 5 2 4 2 4 2 2 2" xfId="47734"/>
    <cellStyle name="Normal 5 2 5 2 4 2 4 2 3" xfId="35532"/>
    <cellStyle name="Normal 5 2 5 2 4 2 4 3" xfId="16936"/>
    <cellStyle name="Normal 5 2 5 2 4 2 4 3 2" xfId="41233"/>
    <cellStyle name="Normal 5 2 5 2 4 2 4 4" xfId="29031"/>
    <cellStyle name="Normal 5 2 5 2 4 2 5" xfId="6431"/>
    <cellStyle name="Normal 5 2 5 2 4 2 5 2" xfId="11236"/>
    <cellStyle name="Normal 5 2 5 2 4 2 5 2 2" xfId="23438"/>
    <cellStyle name="Normal 5 2 5 2 4 2 5 2 2 2" xfId="47735"/>
    <cellStyle name="Normal 5 2 5 2 4 2 5 2 3" xfId="35533"/>
    <cellStyle name="Normal 5 2 5 2 4 2 5 3" xfId="18633"/>
    <cellStyle name="Normal 5 2 5 2 4 2 5 3 2" xfId="42930"/>
    <cellStyle name="Normal 5 2 5 2 4 2 5 4" xfId="30728"/>
    <cellStyle name="Normal 5 2 5 2 4 2 6" xfId="11230"/>
    <cellStyle name="Normal 5 2 5 2 4 2 6 2" xfId="23432"/>
    <cellStyle name="Normal 5 2 5 2 4 2 6 2 2" xfId="47729"/>
    <cellStyle name="Normal 5 2 5 2 4 2 6 3" xfId="35527"/>
    <cellStyle name="Normal 5 2 5 2 4 2 7" xfId="14708"/>
    <cellStyle name="Normal 5 2 5 2 4 2 7 2" xfId="39005"/>
    <cellStyle name="Normal 5 2 5 2 4 2 8" xfId="26696"/>
    <cellStyle name="Normal 5 2 5 2 4 2 9" xfId="51104"/>
    <cellStyle name="Normal 5 2 5 2 4 3" xfId="2924"/>
    <cellStyle name="Normal 5 2 5 2 4 3 2" xfId="5372"/>
    <cellStyle name="Normal 5 2 5 2 4 3 2 2" xfId="11238"/>
    <cellStyle name="Normal 5 2 5 2 4 3 2 2 2" xfId="23440"/>
    <cellStyle name="Normal 5 2 5 2 4 3 2 2 2 2" xfId="47737"/>
    <cellStyle name="Normal 5 2 5 2 4 3 2 2 3" xfId="35535"/>
    <cellStyle name="Normal 5 2 5 2 4 3 2 3" xfId="17574"/>
    <cellStyle name="Normal 5 2 5 2 4 3 2 3 2" xfId="41871"/>
    <cellStyle name="Normal 5 2 5 2 4 3 2 4" xfId="29669"/>
    <cellStyle name="Normal 5 2 5 2 4 3 3" xfId="6962"/>
    <cellStyle name="Normal 5 2 5 2 4 3 3 2" xfId="11239"/>
    <cellStyle name="Normal 5 2 5 2 4 3 3 2 2" xfId="23441"/>
    <cellStyle name="Normal 5 2 5 2 4 3 3 2 2 2" xfId="47738"/>
    <cellStyle name="Normal 5 2 5 2 4 3 3 2 3" xfId="35536"/>
    <cellStyle name="Normal 5 2 5 2 4 3 3 3" xfId="19164"/>
    <cellStyle name="Normal 5 2 5 2 4 3 3 3 2" xfId="43461"/>
    <cellStyle name="Normal 5 2 5 2 4 3 3 4" xfId="31259"/>
    <cellStyle name="Normal 5 2 5 2 4 3 4" xfId="11237"/>
    <cellStyle name="Normal 5 2 5 2 4 3 4 2" xfId="23439"/>
    <cellStyle name="Normal 5 2 5 2 4 3 4 2 2" xfId="47736"/>
    <cellStyle name="Normal 5 2 5 2 4 3 4 3" xfId="35534"/>
    <cellStyle name="Normal 5 2 5 2 4 3 5" xfId="15346"/>
    <cellStyle name="Normal 5 2 5 2 4 3 5 2" xfId="39643"/>
    <cellStyle name="Normal 5 2 5 2 4 3 6" xfId="27334"/>
    <cellStyle name="Normal 5 2 5 2 4 4" xfId="11229"/>
    <cellStyle name="Normal 5 2 5 2 4 4 2" xfId="23431"/>
    <cellStyle name="Normal 5 2 5 2 4 4 2 2" xfId="47728"/>
    <cellStyle name="Normal 5 2 5 2 4 4 3" xfId="35526"/>
    <cellStyle name="Normal 5 2 5 2 4 5" xfId="14174"/>
    <cellStyle name="Normal 5 2 5 2 4 5 2" xfId="26162"/>
    <cellStyle name="Normal 5 2 5 2 4 5 2 2" xfId="50459"/>
    <cellStyle name="Normal 5 2 5 2 4 5 3" xfId="38471"/>
    <cellStyle name="Normal 5 2 5 2 4 6" xfId="51831"/>
    <cellStyle name="Normal 5 2 5 2 4 7" xfId="52278"/>
    <cellStyle name="Normal 5 2 5 2 5" xfId="2132"/>
    <cellStyle name="Normal 5 2 5 2 5 10" xfId="52652"/>
    <cellStyle name="Normal 5 2 5 2 5 2" xfId="3298"/>
    <cellStyle name="Normal 5 2 5 2 5 2 2" xfId="5639"/>
    <cellStyle name="Normal 5 2 5 2 5 2 2 2" xfId="11242"/>
    <cellStyle name="Normal 5 2 5 2 5 2 2 2 2" xfId="23444"/>
    <cellStyle name="Normal 5 2 5 2 5 2 2 2 2 2" xfId="47741"/>
    <cellStyle name="Normal 5 2 5 2 5 2 2 2 3" xfId="35539"/>
    <cellStyle name="Normal 5 2 5 2 5 2 2 3" xfId="17841"/>
    <cellStyle name="Normal 5 2 5 2 5 2 2 3 2" xfId="42138"/>
    <cellStyle name="Normal 5 2 5 2 5 2 2 4" xfId="29936"/>
    <cellStyle name="Normal 5 2 5 2 5 2 3" xfId="7336"/>
    <cellStyle name="Normal 5 2 5 2 5 2 3 2" xfId="11243"/>
    <cellStyle name="Normal 5 2 5 2 5 2 3 2 2" xfId="23445"/>
    <cellStyle name="Normal 5 2 5 2 5 2 3 2 2 2" xfId="47742"/>
    <cellStyle name="Normal 5 2 5 2 5 2 3 2 3" xfId="35540"/>
    <cellStyle name="Normal 5 2 5 2 5 2 3 3" xfId="19538"/>
    <cellStyle name="Normal 5 2 5 2 5 2 3 3 2" xfId="43835"/>
    <cellStyle name="Normal 5 2 5 2 5 2 3 4" xfId="31633"/>
    <cellStyle name="Normal 5 2 5 2 5 2 4" xfId="11241"/>
    <cellStyle name="Normal 5 2 5 2 5 2 4 2" xfId="23443"/>
    <cellStyle name="Normal 5 2 5 2 5 2 4 2 2" xfId="47740"/>
    <cellStyle name="Normal 5 2 5 2 5 2 4 3" xfId="35538"/>
    <cellStyle name="Normal 5 2 5 2 5 2 5" xfId="15613"/>
    <cellStyle name="Normal 5 2 5 2 5 2 5 2" xfId="39910"/>
    <cellStyle name="Normal 5 2 5 2 5 2 6" xfId="27601"/>
    <cellStyle name="Normal 5 2 5 2 5 3" xfId="3830"/>
    <cellStyle name="Normal 5 2 5 2 5 3 2" xfId="11244"/>
    <cellStyle name="Normal 5 2 5 2 5 3 2 2" xfId="23446"/>
    <cellStyle name="Normal 5 2 5 2 5 3 2 2 2" xfId="47743"/>
    <cellStyle name="Normal 5 2 5 2 5 3 2 3" xfId="35541"/>
    <cellStyle name="Normal 5 2 5 2 5 3 3" xfId="16141"/>
    <cellStyle name="Normal 5 2 5 2 5 3 3 2" xfId="40438"/>
    <cellStyle name="Normal 5 2 5 2 5 3 4" xfId="28129"/>
    <cellStyle name="Normal 5 2 5 2 5 4" xfId="4470"/>
    <cellStyle name="Normal 5 2 5 2 5 4 2" xfId="11245"/>
    <cellStyle name="Normal 5 2 5 2 5 4 2 2" xfId="23447"/>
    <cellStyle name="Normal 5 2 5 2 5 4 2 2 2" xfId="47744"/>
    <cellStyle name="Normal 5 2 5 2 5 4 2 3" xfId="35542"/>
    <cellStyle name="Normal 5 2 5 2 5 4 3" xfId="16672"/>
    <cellStyle name="Normal 5 2 5 2 5 4 3 2" xfId="40969"/>
    <cellStyle name="Normal 5 2 5 2 5 4 4" xfId="28767"/>
    <cellStyle name="Normal 5 2 5 2 5 5" xfId="6167"/>
    <cellStyle name="Normal 5 2 5 2 5 5 2" xfId="11246"/>
    <cellStyle name="Normal 5 2 5 2 5 5 2 2" xfId="23448"/>
    <cellStyle name="Normal 5 2 5 2 5 5 2 2 2" xfId="47745"/>
    <cellStyle name="Normal 5 2 5 2 5 5 2 3" xfId="35543"/>
    <cellStyle name="Normal 5 2 5 2 5 5 3" xfId="18369"/>
    <cellStyle name="Normal 5 2 5 2 5 5 3 2" xfId="42666"/>
    <cellStyle name="Normal 5 2 5 2 5 5 4" xfId="30464"/>
    <cellStyle name="Normal 5 2 5 2 5 6" xfId="11240"/>
    <cellStyle name="Normal 5 2 5 2 5 6 2" xfId="23442"/>
    <cellStyle name="Normal 5 2 5 2 5 6 2 2" xfId="47739"/>
    <cellStyle name="Normal 5 2 5 2 5 6 3" xfId="35537"/>
    <cellStyle name="Normal 5 2 5 2 5 7" xfId="14444"/>
    <cellStyle name="Normal 5 2 5 2 5 7 2" xfId="38741"/>
    <cellStyle name="Normal 5 2 5 2 5 8" xfId="26432"/>
    <cellStyle name="Normal 5 2 5 2 5 9" xfId="50840"/>
    <cellStyle name="Normal 5 2 5 2 6" xfId="2660"/>
    <cellStyle name="Normal 5 2 5 2 6 2" xfId="5108"/>
    <cellStyle name="Normal 5 2 5 2 6 2 2" xfId="11248"/>
    <cellStyle name="Normal 5 2 5 2 6 2 2 2" xfId="23450"/>
    <cellStyle name="Normal 5 2 5 2 6 2 2 2 2" xfId="47747"/>
    <cellStyle name="Normal 5 2 5 2 6 2 2 3" xfId="35545"/>
    <cellStyle name="Normal 5 2 5 2 6 2 3" xfId="17310"/>
    <cellStyle name="Normal 5 2 5 2 6 2 3 2" xfId="41607"/>
    <cellStyle name="Normal 5 2 5 2 6 2 4" xfId="29405"/>
    <cellStyle name="Normal 5 2 5 2 6 3" xfId="6698"/>
    <cellStyle name="Normal 5 2 5 2 6 3 2" xfId="11249"/>
    <cellStyle name="Normal 5 2 5 2 6 3 2 2" xfId="23451"/>
    <cellStyle name="Normal 5 2 5 2 6 3 2 2 2" xfId="47748"/>
    <cellStyle name="Normal 5 2 5 2 6 3 2 3" xfId="35546"/>
    <cellStyle name="Normal 5 2 5 2 6 3 3" xfId="18900"/>
    <cellStyle name="Normal 5 2 5 2 6 3 3 2" xfId="43197"/>
    <cellStyle name="Normal 5 2 5 2 6 3 4" xfId="30995"/>
    <cellStyle name="Normal 5 2 5 2 6 4" xfId="11247"/>
    <cellStyle name="Normal 5 2 5 2 6 4 2" xfId="23449"/>
    <cellStyle name="Normal 5 2 5 2 6 4 2 2" xfId="47746"/>
    <cellStyle name="Normal 5 2 5 2 6 4 3" xfId="35544"/>
    <cellStyle name="Normal 5 2 5 2 6 5" xfId="15082"/>
    <cellStyle name="Normal 5 2 5 2 6 5 2" xfId="39379"/>
    <cellStyle name="Normal 5 2 5 2 6 6" xfId="27070"/>
    <cellStyle name="Normal 5 2 5 2 7" xfId="11184"/>
    <cellStyle name="Normal 5 2 5 2 7 2" xfId="23386"/>
    <cellStyle name="Normal 5 2 5 2 7 2 2" xfId="47683"/>
    <cellStyle name="Normal 5 2 5 2 7 3" xfId="35481"/>
    <cellStyle name="Normal 5 2 5 2 8" xfId="13910"/>
    <cellStyle name="Normal 5 2 5 2 8 2" xfId="25898"/>
    <cellStyle name="Normal 5 2 5 2 8 2 2" xfId="50195"/>
    <cellStyle name="Normal 5 2 5 2 8 3" xfId="38207"/>
    <cellStyle name="Normal 5 2 5 2 9" xfId="51533"/>
    <cellStyle name="Normal 5 2 5 3" xfId="778"/>
    <cellStyle name="Normal 5 2 5 3 2" xfId="1023"/>
    <cellStyle name="Normal 5 2 5 3 2 2" xfId="2516"/>
    <cellStyle name="Normal 5 2 5 3 2 2 10" xfId="53036"/>
    <cellStyle name="Normal 5 2 5 3 2 2 2" xfId="3682"/>
    <cellStyle name="Normal 5 2 5 3 2 2 2 2" xfId="6023"/>
    <cellStyle name="Normal 5 2 5 3 2 2 2 2 2" xfId="11254"/>
    <cellStyle name="Normal 5 2 5 3 2 2 2 2 2 2" xfId="23456"/>
    <cellStyle name="Normal 5 2 5 3 2 2 2 2 2 2 2" xfId="47753"/>
    <cellStyle name="Normal 5 2 5 3 2 2 2 2 2 3" xfId="35551"/>
    <cellStyle name="Normal 5 2 5 3 2 2 2 2 3" xfId="18225"/>
    <cellStyle name="Normal 5 2 5 3 2 2 2 2 3 2" xfId="42522"/>
    <cellStyle name="Normal 5 2 5 3 2 2 2 2 4" xfId="30320"/>
    <cellStyle name="Normal 5 2 5 3 2 2 2 3" xfId="7720"/>
    <cellStyle name="Normal 5 2 5 3 2 2 2 3 2" xfId="11255"/>
    <cellStyle name="Normal 5 2 5 3 2 2 2 3 2 2" xfId="23457"/>
    <cellStyle name="Normal 5 2 5 3 2 2 2 3 2 2 2" xfId="47754"/>
    <cellStyle name="Normal 5 2 5 3 2 2 2 3 2 3" xfId="35552"/>
    <cellStyle name="Normal 5 2 5 3 2 2 2 3 3" xfId="19922"/>
    <cellStyle name="Normal 5 2 5 3 2 2 2 3 3 2" xfId="44219"/>
    <cellStyle name="Normal 5 2 5 3 2 2 2 3 4" xfId="32017"/>
    <cellStyle name="Normal 5 2 5 3 2 2 2 4" xfId="11253"/>
    <cellStyle name="Normal 5 2 5 3 2 2 2 4 2" xfId="23455"/>
    <cellStyle name="Normal 5 2 5 3 2 2 2 4 2 2" xfId="47752"/>
    <cellStyle name="Normal 5 2 5 3 2 2 2 4 3" xfId="35550"/>
    <cellStyle name="Normal 5 2 5 3 2 2 2 5" xfId="15997"/>
    <cellStyle name="Normal 5 2 5 3 2 2 2 5 2" xfId="40294"/>
    <cellStyle name="Normal 5 2 5 3 2 2 2 6" xfId="27985"/>
    <cellStyle name="Normal 5 2 5 3 2 2 3" xfId="4214"/>
    <cellStyle name="Normal 5 2 5 3 2 2 3 2" xfId="11256"/>
    <cellStyle name="Normal 5 2 5 3 2 2 3 2 2" xfId="23458"/>
    <cellStyle name="Normal 5 2 5 3 2 2 3 2 2 2" xfId="47755"/>
    <cellStyle name="Normal 5 2 5 3 2 2 3 2 3" xfId="35553"/>
    <cellStyle name="Normal 5 2 5 3 2 2 3 3" xfId="16525"/>
    <cellStyle name="Normal 5 2 5 3 2 2 3 3 2" xfId="40822"/>
    <cellStyle name="Normal 5 2 5 3 2 2 3 4" xfId="28513"/>
    <cellStyle name="Normal 5 2 5 3 2 2 4" xfId="4854"/>
    <cellStyle name="Normal 5 2 5 3 2 2 4 2" xfId="11257"/>
    <cellStyle name="Normal 5 2 5 3 2 2 4 2 2" xfId="23459"/>
    <cellStyle name="Normal 5 2 5 3 2 2 4 2 2 2" xfId="47756"/>
    <cellStyle name="Normal 5 2 5 3 2 2 4 2 3" xfId="35554"/>
    <cellStyle name="Normal 5 2 5 3 2 2 4 3" xfId="17056"/>
    <cellStyle name="Normal 5 2 5 3 2 2 4 3 2" xfId="41353"/>
    <cellStyle name="Normal 5 2 5 3 2 2 4 4" xfId="29151"/>
    <cellStyle name="Normal 5 2 5 3 2 2 5" xfId="6551"/>
    <cellStyle name="Normal 5 2 5 3 2 2 5 2" xfId="11258"/>
    <cellStyle name="Normal 5 2 5 3 2 2 5 2 2" xfId="23460"/>
    <cellStyle name="Normal 5 2 5 3 2 2 5 2 2 2" xfId="47757"/>
    <cellStyle name="Normal 5 2 5 3 2 2 5 2 3" xfId="35555"/>
    <cellStyle name="Normal 5 2 5 3 2 2 5 3" xfId="18753"/>
    <cellStyle name="Normal 5 2 5 3 2 2 5 3 2" xfId="43050"/>
    <cellStyle name="Normal 5 2 5 3 2 2 5 4" xfId="30848"/>
    <cellStyle name="Normal 5 2 5 3 2 2 6" xfId="11252"/>
    <cellStyle name="Normal 5 2 5 3 2 2 6 2" xfId="23454"/>
    <cellStyle name="Normal 5 2 5 3 2 2 6 2 2" xfId="47751"/>
    <cellStyle name="Normal 5 2 5 3 2 2 6 3" xfId="35549"/>
    <cellStyle name="Normal 5 2 5 3 2 2 7" xfId="14828"/>
    <cellStyle name="Normal 5 2 5 3 2 2 7 2" xfId="39125"/>
    <cellStyle name="Normal 5 2 5 3 2 2 8" xfId="26816"/>
    <cellStyle name="Normal 5 2 5 3 2 2 9" xfId="51224"/>
    <cellStyle name="Normal 5 2 5 3 2 3" xfId="3044"/>
    <cellStyle name="Normal 5 2 5 3 2 3 2" xfId="5492"/>
    <cellStyle name="Normal 5 2 5 3 2 3 2 2" xfId="11260"/>
    <cellStyle name="Normal 5 2 5 3 2 3 2 2 2" xfId="23462"/>
    <cellStyle name="Normal 5 2 5 3 2 3 2 2 2 2" xfId="47759"/>
    <cellStyle name="Normal 5 2 5 3 2 3 2 2 3" xfId="35557"/>
    <cellStyle name="Normal 5 2 5 3 2 3 2 3" xfId="17694"/>
    <cellStyle name="Normal 5 2 5 3 2 3 2 3 2" xfId="41991"/>
    <cellStyle name="Normal 5 2 5 3 2 3 2 4" xfId="29789"/>
    <cellStyle name="Normal 5 2 5 3 2 3 3" xfId="7082"/>
    <cellStyle name="Normal 5 2 5 3 2 3 3 2" xfId="11261"/>
    <cellStyle name="Normal 5 2 5 3 2 3 3 2 2" xfId="23463"/>
    <cellStyle name="Normal 5 2 5 3 2 3 3 2 2 2" xfId="47760"/>
    <cellStyle name="Normal 5 2 5 3 2 3 3 2 3" xfId="35558"/>
    <cellStyle name="Normal 5 2 5 3 2 3 3 3" xfId="19284"/>
    <cellStyle name="Normal 5 2 5 3 2 3 3 3 2" xfId="43581"/>
    <cellStyle name="Normal 5 2 5 3 2 3 3 4" xfId="31379"/>
    <cellStyle name="Normal 5 2 5 3 2 3 4" xfId="11259"/>
    <cellStyle name="Normal 5 2 5 3 2 3 4 2" xfId="23461"/>
    <cellStyle name="Normal 5 2 5 3 2 3 4 2 2" xfId="47758"/>
    <cellStyle name="Normal 5 2 5 3 2 3 4 3" xfId="35556"/>
    <cellStyle name="Normal 5 2 5 3 2 3 5" xfId="15466"/>
    <cellStyle name="Normal 5 2 5 3 2 3 5 2" xfId="39763"/>
    <cellStyle name="Normal 5 2 5 3 2 3 6" xfId="27454"/>
    <cellStyle name="Normal 5 2 5 3 2 4" xfId="11251"/>
    <cellStyle name="Normal 5 2 5 3 2 4 2" xfId="23453"/>
    <cellStyle name="Normal 5 2 5 3 2 4 2 2" xfId="47750"/>
    <cellStyle name="Normal 5 2 5 3 2 4 3" xfId="35548"/>
    <cellStyle name="Normal 5 2 5 3 2 5" xfId="14294"/>
    <cellStyle name="Normal 5 2 5 3 2 5 2" xfId="26282"/>
    <cellStyle name="Normal 5 2 5 3 2 5 2 2" xfId="50579"/>
    <cellStyle name="Normal 5 2 5 3 2 5 3" xfId="38591"/>
    <cellStyle name="Normal 5 2 5 3 2 6" xfId="51645"/>
    <cellStyle name="Normal 5 2 5 3 2 7" xfId="52398"/>
    <cellStyle name="Normal 5 2 5 3 3" xfId="2276"/>
    <cellStyle name="Normal 5 2 5 3 3 10" xfId="52796"/>
    <cellStyle name="Normal 5 2 5 3 3 2" xfId="3442"/>
    <cellStyle name="Normal 5 2 5 3 3 2 2" xfId="5783"/>
    <cellStyle name="Normal 5 2 5 3 3 2 2 2" xfId="11264"/>
    <cellStyle name="Normal 5 2 5 3 3 2 2 2 2" xfId="23466"/>
    <cellStyle name="Normal 5 2 5 3 3 2 2 2 2 2" xfId="47763"/>
    <cellStyle name="Normal 5 2 5 3 3 2 2 2 3" xfId="35561"/>
    <cellStyle name="Normal 5 2 5 3 3 2 2 3" xfId="17985"/>
    <cellStyle name="Normal 5 2 5 3 3 2 2 3 2" xfId="42282"/>
    <cellStyle name="Normal 5 2 5 3 3 2 2 4" xfId="30080"/>
    <cellStyle name="Normal 5 2 5 3 3 2 3" xfId="7480"/>
    <cellStyle name="Normal 5 2 5 3 3 2 3 2" xfId="11265"/>
    <cellStyle name="Normal 5 2 5 3 3 2 3 2 2" xfId="23467"/>
    <cellStyle name="Normal 5 2 5 3 3 2 3 2 2 2" xfId="47764"/>
    <cellStyle name="Normal 5 2 5 3 3 2 3 2 3" xfId="35562"/>
    <cellStyle name="Normal 5 2 5 3 3 2 3 3" xfId="19682"/>
    <cellStyle name="Normal 5 2 5 3 3 2 3 3 2" xfId="43979"/>
    <cellStyle name="Normal 5 2 5 3 3 2 3 4" xfId="31777"/>
    <cellStyle name="Normal 5 2 5 3 3 2 4" xfId="11263"/>
    <cellStyle name="Normal 5 2 5 3 3 2 4 2" xfId="23465"/>
    <cellStyle name="Normal 5 2 5 3 3 2 4 2 2" xfId="47762"/>
    <cellStyle name="Normal 5 2 5 3 3 2 4 3" xfId="35560"/>
    <cellStyle name="Normal 5 2 5 3 3 2 5" xfId="15757"/>
    <cellStyle name="Normal 5 2 5 3 3 2 5 2" xfId="40054"/>
    <cellStyle name="Normal 5 2 5 3 3 2 6" xfId="27745"/>
    <cellStyle name="Normal 5 2 5 3 3 3" xfId="3974"/>
    <cellStyle name="Normal 5 2 5 3 3 3 2" xfId="11266"/>
    <cellStyle name="Normal 5 2 5 3 3 3 2 2" xfId="23468"/>
    <cellStyle name="Normal 5 2 5 3 3 3 2 2 2" xfId="47765"/>
    <cellStyle name="Normal 5 2 5 3 3 3 2 3" xfId="35563"/>
    <cellStyle name="Normal 5 2 5 3 3 3 3" xfId="16285"/>
    <cellStyle name="Normal 5 2 5 3 3 3 3 2" xfId="40582"/>
    <cellStyle name="Normal 5 2 5 3 3 3 4" xfId="28273"/>
    <cellStyle name="Normal 5 2 5 3 3 4" xfId="4614"/>
    <cellStyle name="Normal 5 2 5 3 3 4 2" xfId="11267"/>
    <cellStyle name="Normal 5 2 5 3 3 4 2 2" xfId="23469"/>
    <cellStyle name="Normal 5 2 5 3 3 4 2 2 2" xfId="47766"/>
    <cellStyle name="Normal 5 2 5 3 3 4 2 3" xfId="35564"/>
    <cellStyle name="Normal 5 2 5 3 3 4 3" xfId="16816"/>
    <cellStyle name="Normal 5 2 5 3 3 4 3 2" xfId="41113"/>
    <cellStyle name="Normal 5 2 5 3 3 4 4" xfId="28911"/>
    <cellStyle name="Normal 5 2 5 3 3 5" xfId="6311"/>
    <cellStyle name="Normal 5 2 5 3 3 5 2" xfId="11268"/>
    <cellStyle name="Normal 5 2 5 3 3 5 2 2" xfId="23470"/>
    <cellStyle name="Normal 5 2 5 3 3 5 2 2 2" xfId="47767"/>
    <cellStyle name="Normal 5 2 5 3 3 5 2 3" xfId="35565"/>
    <cellStyle name="Normal 5 2 5 3 3 5 3" xfId="18513"/>
    <cellStyle name="Normal 5 2 5 3 3 5 3 2" xfId="42810"/>
    <cellStyle name="Normal 5 2 5 3 3 5 4" xfId="30608"/>
    <cellStyle name="Normal 5 2 5 3 3 6" xfId="11262"/>
    <cellStyle name="Normal 5 2 5 3 3 6 2" xfId="23464"/>
    <cellStyle name="Normal 5 2 5 3 3 6 2 2" xfId="47761"/>
    <cellStyle name="Normal 5 2 5 3 3 6 3" xfId="35559"/>
    <cellStyle name="Normal 5 2 5 3 3 7" xfId="14588"/>
    <cellStyle name="Normal 5 2 5 3 3 7 2" xfId="38885"/>
    <cellStyle name="Normal 5 2 5 3 3 8" xfId="26576"/>
    <cellStyle name="Normal 5 2 5 3 3 9" xfId="50984"/>
    <cellStyle name="Normal 5 2 5 3 4" xfId="2804"/>
    <cellStyle name="Normal 5 2 5 3 4 2" xfId="5252"/>
    <cellStyle name="Normal 5 2 5 3 4 2 2" xfId="11270"/>
    <cellStyle name="Normal 5 2 5 3 4 2 2 2" xfId="23472"/>
    <cellStyle name="Normal 5 2 5 3 4 2 2 2 2" xfId="47769"/>
    <cellStyle name="Normal 5 2 5 3 4 2 2 3" xfId="35567"/>
    <cellStyle name="Normal 5 2 5 3 4 2 3" xfId="17454"/>
    <cellStyle name="Normal 5 2 5 3 4 2 3 2" xfId="41751"/>
    <cellStyle name="Normal 5 2 5 3 4 2 4" xfId="29549"/>
    <cellStyle name="Normal 5 2 5 3 4 3" xfId="6842"/>
    <cellStyle name="Normal 5 2 5 3 4 3 2" xfId="11271"/>
    <cellStyle name="Normal 5 2 5 3 4 3 2 2" xfId="23473"/>
    <cellStyle name="Normal 5 2 5 3 4 3 2 2 2" xfId="47770"/>
    <cellStyle name="Normal 5 2 5 3 4 3 2 3" xfId="35568"/>
    <cellStyle name="Normal 5 2 5 3 4 3 3" xfId="19044"/>
    <cellStyle name="Normal 5 2 5 3 4 3 3 2" xfId="43341"/>
    <cellStyle name="Normal 5 2 5 3 4 3 4" xfId="31139"/>
    <cellStyle name="Normal 5 2 5 3 4 4" xfId="11269"/>
    <cellStyle name="Normal 5 2 5 3 4 4 2" xfId="23471"/>
    <cellStyle name="Normal 5 2 5 3 4 4 2 2" xfId="47768"/>
    <cellStyle name="Normal 5 2 5 3 4 4 3" xfId="35566"/>
    <cellStyle name="Normal 5 2 5 3 4 5" xfId="15226"/>
    <cellStyle name="Normal 5 2 5 3 4 5 2" xfId="39523"/>
    <cellStyle name="Normal 5 2 5 3 4 6" xfId="27214"/>
    <cellStyle name="Normal 5 2 5 3 5" xfId="11250"/>
    <cellStyle name="Normal 5 2 5 3 5 2" xfId="23452"/>
    <cellStyle name="Normal 5 2 5 3 5 2 2" xfId="47749"/>
    <cellStyle name="Normal 5 2 5 3 5 3" xfId="35547"/>
    <cellStyle name="Normal 5 2 5 3 6" xfId="14054"/>
    <cellStyle name="Normal 5 2 5 3 6 2" xfId="26042"/>
    <cellStyle name="Normal 5 2 5 3 6 2 2" xfId="50339"/>
    <cellStyle name="Normal 5 2 5 3 6 3" xfId="38351"/>
    <cellStyle name="Normal 5 2 5 3 7" xfId="51634"/>
    <cellStyle name="Normal 5 2 5 3 8" xfId="52158"/>
    <cellStyle name="Normal 5 2 5 4" xfId="680"/>
    <cellStyle name="Normal 5 2 5 4 2" xfId="927"/>
    <cellStyle name="Normal 5 2 5 4 2 2" xfId="2420"/>
    <cellStyle name="Normal 5 2 5 4 2 2 10" xfId="52940"/>
    <cellStyle name="Normal 5 2 5 4 2 2 2" xfId="3586"/>
    <cellStyle name="Normal 5 2 5 4 2 2 2 2" xfId="5927"/>
    <cellStyle name="Normal 5 2 5 4 2 2 2 2 2" xfId="11276"/>
    <cellStyle name="Normal 5 2 5 4 2 2 2 2 2 2" xfId="23478"/>
    <cellStyle name="Normal 5 2 5 4 2 2 2 2 2 2 2" xfId="47775"/>
    <cellStyle name="Normal 5 2 5 4 2 2 2 2 2 3" xfId="35573"/>
    <cellStyle name="Normal 5 2 5 4 2 2 2 2 3" xfId="18129"/>
    <cellStyle name="Normal 5 2 5 4 2 2 2 2 3 2" xfId="42426"/>
    <cellStyle name="Normal 5 2 5 4 2 2 2 2 4" xfId="30224"/>
    <cellStyle name="Normal 5 2 5 4 2 2 2 3" xfId="7624"/>
    <cellStyle name="Normal 5 2 5 4 2 2 2 3 2" xfId="11277"/>
    <cellStyle name="Normal 5 2 5 4 2 2 2 3 2 2" xfId="23479"/>
    <cellStyle name="Normal 5 2 5 4 2 2 2 3 2 2 2" xfId="47776"/>
    <cellStyle name="Normal 5 2 5 4 2 2 2 3 2 3" xfId="35574"/>
    <cellStyle name="Normal 5 2 5 4 2 2 2 3 3" xfId="19826"/>
    <cellStyle name="Normal 5 2 5 4 2 2 2 3 3 2" xfId="44123"/>
    <cellStyle name="Normal 5 2 5 4 2 2 2 3 4" xfId="31921"/>
    <cellStyle name="Normal 5 2 5 4 2 2 2 4" xfId="11275"/>
    <cellStyle name="Normal 5 2 5 4 2 2 2 4 2" xfId="23477"/>
    <cellStyle name="Normal 5 2 5 4 2 2 2 4 2 2" xfId="47774"/>
    <cellStyle name="Normal 5 2 5 4 2 2 2 4 3" xfId="35572"/>
    <cellStyle name="Normal 5 2 5 4 2 2 2 5" xfId="15901"/>
    <cellStyle name="Normal 5 2 5 4 2 2 2 5 2" xfId="40198"/>
    <cellStyle name="Normal 5 2 5 4 2 2 2 6" xfId="27889"/>
    <cellStyle name="Normal 5 2 5 4 2 2 3" xfId="4118"/>
    <cellStyle name="Normal 5 2 5 4 2 2 3 2" xfId="11278"/>
    <cellStyle name="Normal 5 2 5 4 2 2 3 2 2" xfId="23480"/>
    <cellStyle name="Normal 5 2 5 4 2 2 3 2 2 2" xfId="47777"/>
    <cellStyle name="Normal 5 2 5 4 2 2 3 2 3" xfId="35575"/>
    <cellStyle name="Normal 5 2 5 4 2 2 3 3" xfId="16429"/>
    <cellStyle name="Normal 5 2 5 4 2 2 3 3 2" xfId="40726"/>
    <cellStyle name="Normal 5 2 5 4 2 2 3 4" xfId="28417"/>
    <cellStyle name="Normal 5 2 5 4 2 2 4" xfId="4758"/>
    <cellStyle name="Normal 5 2 5 4 2 2 4 2" xfId="11279"/>
    <cellStyle name="Normal 5 2 5 4 2 2 4 2 2" xfId="23481"/>
    <cellStyle name="Normal 5 2 5 4 2 2 4 2 2 2" xfId="47778"/>
    <cellStyle name="Normal 5 2 5 4 2 2 4 2 3" xfId="35576"/>
    <cellStyle name="Normal 5 2 5 4 2 2 4 3" xfId="16960"/>
    <cellStyle name="Normal 5 2 5 4 2 2 4 3 2" xfId="41257"/>
    <cellStyle name="Normal 5 2 5 4 2 2 4 4" xfId="29055"/>
    <cellStyle name="Normal 5 2 5 4 2 2 5" xfId="6455"/>
    <cellStyle name="Normal 5 2 5 4 2 2 5 2" xfId="11280"/>
    <cellStyle name="Normal 5 2 5 4 2 2 5 2 2" xfId="23482"/>
    <cellStyle name="Normal 5 2 5 4 2 2 5 2 2 2" xfId="47779"/>
    <cellStyle name="Normal 5 2 5 4 2 2 5 2 3" xfId="35577"/>
    <cellStyle name="Normal 5 2 5 4 2 2 5 3" xfId="18657"/>
    <cellStyle name="Normal 5 2 5 4 2 2 5 3 2" xfId="42954"/>
    <cellStyle name="Normal 5 2 5 4 2 2 5 4" xfId="30752"/>
    <cellStyle name="Normal 5 2 5 4 2 2 6" xfId="11274"/>
    <cellStyle name="Normal 5 2 5 4 2 2 6 2" xfId="23476"/>
    <cellStyle name="Normal 5 2 5 4 2 2 6 2 2" xfId="47773"/>
    <cellStyle name="Normal 5 2 5 4 2 2 6 3" xfId="35571"/>
    <cellStyle name="Normal 5 2 5 4 2 2 7" xfId="14732"/>
    <cellStyle name="Normal 5 2 5 4 2 2 7 2" xfId="39029"/>
    <cellStyle name="Normal 5 2 5 4 2 2 8" xfId="26720"/>
    <cellStyle name="Normal 5 2 5 4 2 2 9" xfId="51128"/>
    <cellStyle name="Normal 5 2 5 4 2 3" xfId="2948"/>
    <cellStyle name="Normal 5 2 5 4 2 3 2" xfId="5396"/>
    <cellStyle name="Normal 5 2 5 4 2 3 2 2" xfId="11282"/>
    <cellStyle name="Normal 5 2 5 4 2 3 2 2 2" xfId="23484"/>
    <cellStyle name="Normal 5 2 5 4 2 3 2 2 2 2" xfId="47781"/>
    <cellStyle name="Normal 5 2 5 4 2 3 2 2 3" xfId="35579"/>
    <cellStyle name="Normal 5 2 5 4 2 3 2 3" xfId="17598"/>
    <cellStyle name="Normal 5 2 5 4 2 3 2 3 2" xfId="41895"/>
    <cellStyle name="Normal 5 2 5 4 2 3 2 4" xfId="29693"/>
    <cellStyle name="Normal 5 2 5 4 2 3 3" xfId="6986"/>
    <cellStyle name="Normal 5 2 5 4 2 3 3 2" xfId="11283"/>
    <cellStyle name="Normal 5 2 5 4 2 3 3 2 2" xfId="23485"/>
    <cellStyle name="Normal 5 2 5 4 2 3 3 2 2 2" xfId="47782"/>
    <cellStyle name="Normal 5 2 5 4 2 3 3 2 3" xfId="35580"/>
    <cellStyle name="Normal 5 2 5 4 2 3 3 3" xfId="19188"/>
    <cellStyle name="Normal 5 2 5 4 2 3 3 3 2" xfId="43485"/>
    <cellStyle name="Normal 5 2 5 4 2 3 3 4" xfId="31283"/>
    <cellStyle name="Normal 5 2 5 4 2 3 4" xfId="11281"/>
    <cellStyle name="Normal 5 2 5 4 2 3 4 2" xfId="23483"/>
    <cellStyle name="Normal 5 2 5 4 2 3 4 2 2" xfId="47780"/>
    <cellStyle name="Normal 5 2 5 4 2 3 4 3" xfId="35578"/>
    <cellStyle name="Normal 5 2 5 4 2 3 5" xfId="15370"/>
    <cellStyle name="Normal 5 2 5 4 2 3 5 2" xfId="39667"/>
    <cellStyle name="Normal 5 2 5 4 2 3 6" xfId="27358"/>
    <cellStyle name="Normal 5 2 5 4 2 4" xfId="11273"/>
    <cellStyle name="Normal 5 2 5 4 2 4 2" xfId="23475"/>
    <cellStyle name="Normal 5 2 5 4 2 4 2 2" xfId="47772"/>
    <cellStyle name="Normal 5 2 5 4 2 4 3" xfId="35570"/>
    <cellStyle name="Normal 5 2 5 4 2 5" xfId="14198"/>
    <cellStyle name="Normal 5 2 5 4 2 5 2" xfId="26186"/>
    <cellStyle name="Normal 5 2 5 4 2 5 2 2" xfId="50483"/>
    <cellStyle name="Normal 5 2 5 4 2 5 3" xfId="38495"/>
    <cellStyle name="Normal 5 2 5 4 2 6" xfId="51774"/>
    <cellStyle name="Normal 5 2 5 4 2 7" xfId="52302"/>
    <cellStyle name="Normal 5 2 5 4 3" xfId="2180"/>
    <cellStyle name="Normal 5 2 5 4 3 10" xfId="52700"/>
    <cellStyle name="Normal 5 2 5 4 3 2" xfId="3346"/>
    <cellStyle name="Normal 5 2 5 4 3 2 2" xfId="5687"/>
    <cellStyle name="Normal 5 2 5 4 3 2 2 2" xfId="11286"/>
    <cellStyle name="Normal 5 2 5 4 3 2 2 2 2" xfId="23488"/>
    <cellStyle name="Normal 5 2 5 4 3 2 2 2 2 2" xfId="47785"/>
    <cellStyle name="Normal 5 2 5 4 3 2 2 2 3" xfId="35583"/>
    <cellStyle name="Normal 5 2 5 4 3 2 2 3" xfId="17889"/>
    <cellStyle name="Normal 5 2 5 4 3 2 2 3 2" xfId="42186"/>
    <cellStyle name="Normal 5 2 5 4 3 2 2 4" xfId="29984"/>
    <cellStyle name="Normal 5 2 5 4 3 2 3" xfId="7384"/>
    <cellStyle name="Normal 5 2 5 4 3 2 3 2" xfId="11287"/>
    <cellStyle name="Normal 5 2 5 4 3 2 3 2 2" xfId="23489"/>
    <cellStyle name="Normal 5 2 5 4 3 2 3 2 2 2" xfId="47786"/>
    <cellStyle name="Normal 5 2 5 4 3 2 3 2 3" xfId="35584"/>
    <cellStyle name="Normal 5 2 5 4 3 2 3 3" xfId="19586"/>
    <cellStyle name="Normal 5 2 5 4 3 2 3 3 2" xfId="43883"/>
    <cellStyle name="Normal 5 2 5 4 3 2 3 4" xfId="31681"/>
    <cellStyle name="Normal 5 2 5 4 3 2 4" xfId="11285"/>
    <cellStyle name="Normal 5 2 5 4 3 2 4 2" xfId="23487"/>
    <cellStyle name="Normal 5 2 5 4 3 2 4 2 2" xfId="47784"/>
    <cellStyle name="Normal 5 2 5 4 3 2 4 3" xfId="35582"/>
    <cellStyle name="Normal 5 2 5 4 3 2 5" xfId="15661"/>
    <cellStyle name="Normal 5 2 5 4 3 2 5 2" xfId="39958"/>
    <cellStyle name="Normal 5 2 5 4 3 2 6" xfId="27649"/>
    <cellStyle name="Normal 5 2 5 4 3 3" xfId="3878"/>
    <cellStyle name="Normal 5 2 5 4 3 3 2" xfId="11288"/>
    <cellStyle name="Normal 5 2 5 4 3 3 2 2" xfId="23490"/>
    <cellStyle name="Normal 5 2 5 4 3 3 2 2 2" xfId="47787"/>
    <cellStyle name="Normal 5 2 5 4 3 3 2 3" xfId="35585"/>
    <cellStyle name="Normal 5 2 5 4 3 3 3" xfId="16189"/>
    <cellStyle name="Normal 5 2 5 4 3 3 3 2" xfId="40486"/>
    <cellStyle name="Normal 5 2 5 4 3 3 4" xfId="28177"/>
    <cellStyle name="Normal 5 2 5 4 3 4" xfId="4518"/>
    <cellStyle name="Normal 5 2 5 4 3 4 2" xfId="11289"/>
    <cellStyle name="Normal 5 2 5 4 3 4 2 2" xfId="23491"/>
    <cellStyle name="Normal 5 2 5 4 3 4 2 2 2" xfId="47788"/>
    <cellStyle name="Normal 5 2 5 4 3 4 2 3" xfId="35586"/>
    <cellStyle name="Normal 5 2 5 4 3 4 3" xfId="16720"/>
    <cellStyle name="Normal 5 2 5 4 3 4 3 2" xfId="41017"/>
    <cellStyle name="Normal 5 2 5 4 3 4 4" xfId="28815"/>
    <cellStyle name="Normal 5 2 5 4 3 5" xfId="6215"/>
    <cellStyle name="Normal 5 2 5 4 3 5 2" xfId="11290"/>
    <cellStyle name="Normal 5 2 5 4 3 5 2 2" xfId="23492"/>
    <cellStyle name="Normal 5 2 5 4 3 5 2 2 2" xfId="47789"/>
    <cellStyle name="Normal 5 2 5 4 3 5 2 3" xfId="35587"/>
    <cellStyle name="Normal 5 2 5 4 3 5 3" xfId="18417"/>
    <cellStyle name="Normal 5 2 5 4 3 5 3 2" xfId="42714"/>
    <cellStyle name="Normal 5 2 5 4 3 5 4" xfId="30512"/>
    <cellStyle name="Normal 5 2 5 4 3 6" xfId="11284"/>
    <cellStyle name="Normal 5 2 5 4 3 6 2" xfId="23486"/>
    <cellStyle name="Normal 5 2 5 4 3 6 2 2" xfId="47783"/>
    <cellStyle name="Normal 5 2 5 4 3 6 3" xfId="35581"/>
    <cellStyle name="Normal 5 2 5 4 3 7" xfId="14492"/>
    <cellStyle name="Normal 5 2 5 4 3 7 2" xfId="38789"/>
    <cellStyle name="Normal 5 2 5 4 3 8" xfId="26480"/>
    <cellStyle name="Normal 5 2 5 4 3 9" xfId="50888"/>
    <cellStyle name="Normal 5 2 5 4 4" xfId="2708"/>
    <cellStyle name="Normal 5 2 5 4 4 2" xfId="5156"/>
    <cellStyle name="Normal 5 2 5 4 4 2 2" xfId="11292"/>
    <cellStyle name="Normal 5 2 5 4 4 2 2 2" xfId="23494"/>
    <cellStyle name="Normal 5 2 5 4 4 2 2 2 2" xfId="47791"/>
    <cellStyle name="Normal 5 2 5 4 4 2 2 3" xfId="35589"/>
    <cellStyle name="Normal 5 2 5 4 4 2 3" xfId="17358"/>
    <cellStyle name="Normal 5 2 5 4 4 2 3 2" xfId="41655"/>
    <cellStyle name="Normal 5 2 5 4 4 2 4" xfId="29453"/>
    <cellStyle name="Normal 5 2 5 4 4 3" xfId="6746"/>
    <cellStyle name="Normal 5 2 5 4 4 3 2" xfId="11293"/>
    <cellStyle name="Normal 5 2 5 4 4 3 2 2" xfId="23495"/>
    <cellStyle name="Normal 5 2 5 4 4 3 2 2 2" xfId="47792"/>
    <cellStyle name="Normal 5 2 5 4 4 3 2 3" xfId="35590"/>
    <cellStyle name="Normal 5 2 5 4 4 3 3" xfId="18948"/>
    <cellStyle name="Normal 5 2 5 4 4 3 3 2" xfId="43245"/>
    <cellStyle name="Normal 5 2 5 4 4 3 4" xfId="31043"/>
    <cellStyle name="Normal 5 2 5 4 4 4" xfId="11291"/>
    <cellStyle name="Normal 5 2 5 4 4 4 2" xfId="23493"/>
    <cellStyle name="Normal 5 2 5 4 4 4 2 2" xfId="47790"/>
    <cellStyle name="Normal 5 2 5 4 4 4 3" xfId="35588"/>
    <cellStyle name="Normal 5 2 5 4 4 5" xfId="15130"/>
    <cellStyle name="Normal 5 2 5 4 4 5 2" xfId="39427"/>
    <cellStyle name="Normal 5 2 5 4 4 6" xfId="27118"/>
    <cellStyle name="Normal 5 2 5 4 5" xfId="11272"/>
    <cellStyle name="Normal 5 2 5 4 5 2" xfId="23474"/>
    <cellStyle name="Normal 5 2 5 4 5 2 2" xfId="47771"/>
    <cellStyle name="Normal 5 2 5 4 5 3" xfId="35569"/>
    <cellStyle name="Normal 5 2 5 4 6" xfId="13958"/>
    <cellStyle name="Normal 5 2 5 4 6 2" xfId="25946"/>
    <cellStyle name="Normal 5 2 5 4 6 2 2" xfId="50243"/>
    <cellStyle name="Normal 5 2 5 4 6 3" xfId="38255"/>
    <cellStyle name="Normal 5 2 5 4 7" xfId="51722"/>
    <cellStyle name="Normal 5 2 5 4 8" xfId="52062"/>
    <cellStyle name="Normal 5 2 5 5" xfId="855"/>
    <cellStyle name="Normal 5 2 5 5 2" xfId="2348"/>
    <cellStyle name="Normal 5 2 5 5 2 10" xfId="52868"/>
    <cellStyle name="Normal 5 2 5 5 2 2" xfId="3514"/>
    <cellStyle name="Normal 5 2 5 5 2 2 2" xfId="5855"/>
    <cellStyle name="Normal 5 2 5 5 2 2 2 2" xfId="11297"/>
    <cellStyle name="Normal 5 2 5 5 2 2 2 2 2" xfId="23499"/>
    <cellStyle name="Normal 5 2 5 5 2 2 2 2 2 2" xfId="47796"/>
    <cellStyle name="Normal 5 2 5 5 2 2 2 2 3" xfId="35594"/>
    <cellStyle name="Normal 5 2 5 5 2 2 2 3" xfId="18057"/>
    <cellStyle name="Normal 5 2 5 5 2 2 2 3 2" xfId="42354"/>
    <cellStyle name="Normal 5 2 5 5 2 2 2 4" xfId="30152"/>
    <cellStyle name="Normal 5 2 5 5 2 2 3" xfId="7552"/>
    <cellStyle name="Normal 5 2 5 5 2 2 3 2" xfId="11298"/>
    <cellStyle name="Normal 5 2 5 5 2 2 3 2 2" xfId="23500"/>
    <cellStyle name="Normal 5 2 5 5 2 2 3 2 2 2" xfId="47797"/>
    <cellStyle name="Normal 5 2 5 5 2 2 3 2 3" xfId="35595"/>
    <cellStyle name="Normal 5 2 5 5 2 2 3 3" xfId="19754"/>
    <cellStyle name="Normal 5 2 5 5 2 2 3 3 2" xfId="44051"/>
    <cellStyle name="Normal 5 2 5 5 2 2 3 4" xfId="31849"/>
    <cellStyle name="Normal 5 2 5 5 2 2 4" xfId="11296"/>
    <cellStyle name="Normal 5 2 5 5 2 2 4 2" xfId="23498"/>
    <cellStyle name="Normal 5 2 5 5 2 2 4 2 2" xfId="47795"/>
    <cellStyle name="Normal 5 2 5 5 2 2 4 3" xfId="35593"/>
    <cellStyle name="Normal 5 2 5 5 2 2 5" xfId="15829"/>
    <cellStyle name="Normal 5 2 5 5 2 2 5 2" xfId="40126"/>
    <cellStyle name="Normal 5 2 5 5 2 2 6" xfId="27817"/>
    <cellStyle name="Normal 5 2 5 5 2 3" xfId="4046"/>
    <cellStyle name="Normal 5 2 5 5 2 3 2" xfId="11299"/>
    <cellStyle name="Normal 5 2 5 5 2 3 2 2" xfId="23501"/>
    <cellStyle name="Normal 5 2 5 5 2 3 2 2 2" xfId="47798"/>
    <cellStyle name="Normal 5 2 5 5 2 3 2 3" xfId="35596"/>
    <cellStyle name="Normal 5 2 5 5 2 3 3" xfId="16357"/>
    <cellStyle name="Normal 5 2 5 5 2 3 3 2" xfId="40654"/>
    <cellStyle name="Normal 5 2 5 5 2 3 4" xfId="28345"/>
    <cellStyle name="Normal 5 2 5 5 2 4" xfId="4686"/>
    <cellStyle name="Normal 5 2 5 5 2 4 2" xfId="11300"/>
    <cellStyle name="Normal 5 2 5 5 2 4 2 2" xfId="23502"/>
    <cellStyle name="Normal 5 2 5 5 2 4 2 2 2" xfId="47799"/>
    <cellStyle name="Normal 5 2 5 5 2 4 2 3" xfId="35597"/>
    <cellStyle name="Normal 5 2 5 5 2 4 3" xfId="16888"/>
    <cellStyle name="Normal 5 2 5 5 2 4 3 2" xfId="41185"/>
    <cellStyle name="Normal 5 2 5 5 2 4 4" xfId="28983"/>
    <cellStyle name="Normal 5 2 5 5 2 5" xfId="6383"/>
    <cellStyle name="Normal 5 2 5 5 2 5 2" xfId="11301"/>
    <cellStyle name="Normal 5 2 5 5 2 5 2 2" xfId="23503"/>
    <cellStyle name="Normal 5 2 5 5 2 5 2 2 2" xfId="47800"/>
    <cellStyle name="Normal 5 2 5 5 2 5 2 3" xfId="35598"/>
    <cellStyle name="Normal 5 2 5 5 2 5 3" xfId="18585"/>
    <cellStyle name="Normal 5 2 5 5 2 5 3 2" xfId="42882"/>
    <cellStyle name="Normal 5 2 5 5 2 5 4" xfId="30680"/>
    <cellStyle name="Normal 5 2 5 5 2 6" xfId="11295"/>
    <cellStyle name="Normal 5 2 5 5 2 6 2" xfId="23497"/>
    <cellStyle name="Normal 5 2 5 5 2 6 2 2" xfId="47794"/>
    <cellStyle name="Normal 5 2 5 5 2 6 3" xfId="35592"/>
    <cellStyle name="Normal 5 2 5 5 2 7" xfId="14660"/>
    <cellStyle name="Normal 5 2 5 5 2 7 2" xfId="38957"/>
    <cellStyle name="Normal 5 2 5 5 2 8" xfId="26648"/>
    <cellStyle name="Normal 5 2 5 5 2 9" xfId="51056"/>
    <cellStyle name="Normal 5 2 5 5 3" xfId="2876"/>
    <cellStyle name="Normal 5 2 5 5 3 2" xfId="5324"/>
    <cellStyle name="Normal 5 2 5 5 3 2 2" xfId="11303"/>
    <cellStyle name="Normal 5 2 5 5 3 2 2 2" xfId="23505"/>
    <cellStyle name="Normal 5 2 5 5 3 2 2 2 2" xfId="47802"/>
    <cellStyle name="Normal 5 2 5 5 3 2 2 3" xfId="35600"/>
    <cellStyle name="Normal 5 2 5 5 3 2 3" xfId="17526"/>
    <cellStyle name="Normal 5 2 5 5 3 2 3 2" xfId="41823"/>
    <cellStyle name="Normal 5 2 5 5 3 2 4" xfId="29621"/>
    <cellStyle name="Normal 5 2 5 5 3 3" xfId="6914"/>
    <cellStyle name="Normal 5 2 5 5 3 3 2" xfId="11304"/>
    <cellStyle name="Normal 5 2 5 5 3 3 2 2" xfId="23506"/>
    <cellStyle name="Normal 5 2 5 5 3 3 2 2 2" xfId="47803"/>
    <cellStyle name="Normal 5 2 5 5 3 3 2 3" xfId="35601"/>
    <cellStyle name="Normal 5 2 5 5 3 3 3" xfId="19116"/>
    <cellStyle name="Normal 5 2 5 5 3 3 3 2" xfId="43413"/>
    <cellStyle name="Normal 5 2 5 5 3 3 4" xfId="31211"/>
    <cellStyle name="Normal 5 2 5 5 3 4" xfId="11302"/>
    <cellStyle name="Normal 5 2 5 5 3 4 2" xfId="23504"/>
    <cellStyle name="Normal 5 2 5 5 3 4 2 2" xfId="47801"/>
    <cellStyle name="Normal 5 2 5 5 3 4 3" xfId="35599"/>
    <cellStyle name="Normal 5 2 5 5 3 5" xfId="15298"/>
    <cellStyle name="Normal 5 2 5 5 3 5 2" xfId="39595"/>
    <cellStyle name="Normal 5 2 5 5 3 6" xfId="27286"/>
    <cellStyle name="Normal 5 2 5 5 4" xfId="11294"/>
    <cellStyle name="Normal 5 2 5 5 4 2" xfId="23496"/>
    <cellStyle name="Normal 5 2 5 5 4 2 2" xfId="47793"/>
    <cellStyle name="Normal 5 2 5 5 4 3" xfId="35591"/>
    <cellStyle name="Normal 5 2 5 5 5" xfId="14126"/>
    <cellStyle name="Normal 5 2 5 5 5 2" xfId="26114"/>
    <cellStyle name="Normal 5 2 5 5 5 2 2" xfId="50411"/>
    <cellStyle name="Normal 5 2 5 5 5 3" xfId="38423"/>
    <cellStyle name="Normal 5 2 5 5 6" xfId="51707"/>
    <cellStyle name="Normal 5 2 5 5 7" xfId="52230"/>
    <cellStyle name="Normal 5 2 5 6" xfId="1938"/>
    <cellStyle name="Normal 5 2 5 6 10" xfId="52604"/>
    <cellStyle name="Normal 5 2 5 6 11" xfId="2084"/>
    <cellStyle name="Normal 5 2 5 6 2" xfId="3250"/>
    <cellStyle name="Normal 5 2 5 6 2 2" xfId="5591"/>
    <cellStyle name="Normal 5 2 5 6 2 2 2" xfId="11307"/>
    <cellStyle name="Normal 5 2 5 6 2 2 2 2" xfId="23509"/>
    <cellStyle name="Normal 5 2 5 6 2 2 2 2 2" xfId="47806"/>
    <cellStyle name="Normal 5 2 5 6 2 2 2 3" xfId="35604"/>
    <cellStyle name="Normal 5 2 5 6 2 2 3" xfId="17793"/>
    <cellStyle name="Normal 5 2 5 6 2 2 3 2" xfId="42090"/>
    <cellStyle name="Normal 5 2 5 6 2 2 4" xfId="29888"/>
    <cellStyle name="Normal 5 2 5 6 2 3" xfId="7288"/>
    <cellStyle name="Normal 5 2 5 6 2 3 2" xfId="11308"/>
    <cellStyle name="Normal 5 2 5 6 2 3 2 2" xfId="23510"/>
    <cellStyle name="Normal 5 2 5 6 2 3 2 2 2" xfId="47807"/>
    <cellStyle name="Normal 5 2 5 6 2 3 2 3" xfId="35605"/>
    <cellStyle name="Normal 5 2 5 6 2 3 3" xfId="19490"/>
    <cellStyle name="Normal 5 2 5 6 2 3 3 2" xfId="43787"/>
    <cellStyle name="Normal 5 2 5 6 2 3 4" xfId="31585"/>
    <cellStyle name="Normal 5 2 5 6 2 4" xfId="11306"/>
    <cellStyle name="Normal 5 2 5 6 2 4 2" xfId="23508"/>
    <cellStyle name="Normal 5 2 5 6 2 4 2 2" xfId="47805"/>
    <cellStyle name="Normal 5 2 5 6 2 4 3" xfId="35603"/>
    <cellStyle name="Normal 5 2 5 6 2 5" xfId="15565"/>
    <cellStyle name="Normal 5 2 5 6 2 5 2" xfId="39862"/>
    <cellStyle name="Normal 5 2 5 6 2 6" xfId="27553"/>
    <cellStyle name="Normal 5 2 5 6 3" xfId="3782"/>
    <cellStyle name="Normal 5 2 5 6 3 2" xfId="11309"/>
    <cellStyle name="Normal 5 2 5 6 3 2 2" xfId="23511"/>
    <cellStyle name="Normal 5 2 5 6 3 2 2 2" xfId="47808"/>
    <cellStyle name="Normal 5 2 5 6 3 2 3" xfId="35606"/>
    <cellStyle name="Normal 5 2 5 6 3 3" xfId="16093"/>
    <cellStyle name="Normal 5 2 5 6 3 3 2" xfId="40390"/>
    <cellStyle name="Normal 5 2 5 6 3 4" xfId="28081"/>
    <cellStyle name="Normal 5 2 5 6 4" xfId="4422"/>
    <cellStyle name="Normal 5 2 5 6 4 2" xfId="11310"/>
    <cellStyle name="Normal 5 2 5 6 4 2 2" xfId="23512"/>
    <cellStyle name="Normal 5 2 5 6 4 2 2 2" xfId="47809"/>
    <cellStyle name="Normal 5 2 5 6 4 2 3" xfId="35607"/>
    <cellStyle name="Normal 5 2 5 6 4 3" xfId="16624"/>
    <cellStyle name="Normal 5 2 5 6 4 3 2" xfId="40921"/>
    <cellStyle name="Normal 5 2 5 6 4 4" xfId="28719"/>
    <cellStyle name="Normal 5 2 5 6 5" xfId="6119"/>
    <cellStyle name="Normal 5 2 5 6 5 2" xfId="11311"/>
    <cellStyle name="Normal 5 2 5 6 5 2 2" xfId="23513"/>
    <cellStyle name="Normal 5 2 5 6 5 2 2 2" xfId="47810"/>
    <cellStyle name="Normal 5 2 5 6 5 2 3" xfId="35608"/>
    <cellStyle name="Normal 5 2 5 6 5 3" xfId="18321"/>
    <cellStyle name="Normal 5 2 5 6 5 3 2" xfId="42618"/>
    <cellStyle name="Normal 5 2 5 6 5 4" xfId="30416"/>
    <cellStyle name="Normal 5 2 5 6 6" xfId="11305"/>
    <cellStyle name="Normal 5 2 5 6 6 2" xfId="23507"/>
    <cellStyle name="Normal 5 2 5 6 6 2 2" xfId="47804"/>
    <cellStyle name="Normal 5 2 5 6 6 3" xfId="35602"/>
    <cellStyle name="Normal 5 2 5 6 7" xfId="14396"/>
    <cellStyle name="Normal 5 2 5 6 7 2" xfId="38693"/>
    <cellStyle name="Normal 5 2 5 6 8" xfId="26384"/>
    <cellStyle name="Normal 5 2 5 6 9" xfId="50792"/>
    <cellStyle name="Normal 5 2 5 7" xfId="2612"/>
    <cellStyle name="Normal 5 2 5 7 2" xfId="5060"/>
    <cellStyle name="Normal 5 2 5 7 2 2" xfId="11313"/>
    <cellStyle name="Normal 5 2 5 7 2 2 2" xfId="23515"/>
    <cellStyle name="Normal 5 2 5 7 2 2 2 2" xfId="47812"/>
    <cellStyle name="Normal 5 2 5 7 2 2 3" xfId="35610"/>
    <cellStyle name="Normal 5 2 5 7 2 3" xfId="17262"/>
    <cellStyle name="Normal 5 2 5 7 2 3 2" xfId="41559"/>
    <cellStyle name="Normal 5 2 5 7 2 4" xfId="29357"/>
    <cellStyle name="Normal 5 2 5 7 3" xfId="6650"/>
    <cellStyle name="Normal 5 2 5 7 3 2" xfId="11314"/>
    <cellStyle name="Normal 5 2 5 7 3 2 2" xfId="23516"/>
    <cellStyle name="Normal 5 2 5 7 3 2 2 2" xfId="47813"/>
    <cellStyle name="Normal 5 2 5 7 3 2 3" xfId="35611"/>
    <cellStyle name="Normal 5 2 5 7 3 3" xfId="18852"/>
    <cellStyle name="Normal 5 2 5 7 3 3 2" xfId="43149"/>
    <cellStyle name="Normal 5 2 5 7 3 4" xfId="30947"/>
    <cellStyle name="Normal 5 2 5 7 4" xfId="11312"/>
    <cellStyle name="Normal 5 2 5 7 4 2" xfId="23514"/>
    <cellStyle name="Normal 5 2 5 7 4 2 2" xfId="47811"/>
    <cellStyle name="Normal 5 2 5 7 4 3" xfId="35609"/>
    <cellStyle name="Normal 5 2 5 7 5" xfId="15034"/>
    <cellStyle name="Normal 5 2 5 7 5 2" xfId="39331"/>
    <cellStyle name="Normal 5 2 5 7 6" xfId="27022"/>
    <cellStyle name="Normal 5 2 5 8" xfId="11183"/>
    <cellStyle name="Normal 5 2 5 8 2" xfId="23385"/>
    <cellStyle name="Normal 5 2 5 8 2 2" xfId="47682"/>
    <cellStyle name="Normal 5 2 5 8 3" xfId="35480"/>
    <cellStyle name="Normal 5 2 5 9" xfId="13862"/>
    <cellStyle name="Normal 5 2 5 9 2" xfId="25850"/>
    <cellStyle name="Normal 5 2 5 9 2 2" xfId="50147"/>
    <cellStyle name="Normal 5 2 5 9 3" xfId="38159"/>
    <cellStyle name="Normal 5 2 6" xfId="607"/>
    <cellStyle name="Normal 5 2 6 10" xfId="51990"/>
    <cellStyle name="Normal 5 2 6 2" xfId="802"/>
    <cellStyle name="Normal 5 2 6 2 2" xfId="1047"/>
    <cellStyle name="Normal 5 2 6 2 2 2" xfId="2540"/>
    <cellStyle name="Normal 5 2 6 2 2 2 10" xfId="53060"/>
    <cellStyle name="Normal 5 2 6 2 2 2 2" xfId="3706"/>
    <cellStyle name="Normal 5 2 6 2 2 2 2 2" xfId="6047"/>
    <cellStyle name="Normal 5 2 6 2 2 2 2 2 2" xfId="11320"/>
    <cellStyle name="Normal 5 2 6 2 2 2 2 2 2 2" xfId="23522"/>
    <cellStyle name="Normal 5 2 6 2 2 2 2 2 2 2 2" xfId="47819"/>
    <cellStyle name="Normal 5 2 6 2 2 2 2 2 2 3" xfId="35617"/>
    <cellStyle name="Normal 5 2 6 2 2 2 2 2 3" xfId="18249"/>
    <cellStyle name="Normal 5 2 6 2 2 2 2 2 3 2" xfId="42546"/>
    <cellStyle name="Normal 5 2 6 2 2 2 2 2 4" xfId="30344"/>
    <cellStyle name="Normal 5 2 6 2 2 2 2 3" xfId="7744"/>
    <cellStyle name="Normal 5 2 6 2 2 2 2 3 2" xfId="11321"/>
    <cellStyle name="Normal 5 2 6 2 2 2 2 3 2 2" xfId="23523"/>
    <cellStyle name="Normal 5 2 6 2 2 2 2 3 2 2 2" xfId="47820"/>
    <cellStyle name="Normal 5 2 6 2 2 2 2 3 2 3" xfId="35618"/>
    <cellStyle name="Normal 5 2 6 2 2 2 2 3 3" xfId="19946"/>
    <cellStyle name="Normal 5 2 6 2 2 2 2 3 3 2" xfId="44243"/>
    <cellStyle name="Normal 5 2 6 2 2 2 2 3 4" xfId="32041"/>
    <cellStyle name="Normal 5 2 6 2 2 2 2 4" xfId="11319"/>
    <cellStyle name="Normal 5 2 6 2 2 2 2 4 2" xfId="23521"/>
    <cellStyle name="Normal 5 2 6 2 2 2 2 4 2 2" xfId="47818"/>
    <cellStyle name="Normal 5 2 6 2 2 2 2 4 3" xfId="35616"/>
    <cellStyle name="Normal 5 2 6 2 2 2 2 5" xfId="16021"/>
    <cellStyle name="Normal 5 2 6 2 2 2 2 5 2" xfId="40318"/>
    <cellStyle name="Normal 5 2 6 2 2 2 2 6" xfId="28009"/>
    <cellStyle name="Normal 5 2 6 2 2 2 3" xfId="4238"/>
    <cellStyle name="Normal 5 2 6 2 2 2 3 2" xfId="11322"/>
    <cellStyle name="Normal 5 2 6 2 2 2 3 2 2" xfId="23524"/>
    <cellStyle name="Normal 5 2 6 2 2 2 3 2 2 2" xfId="47821"/>
    <cellStyle name="Normal 5 2 6 2 2 2 3 2 3" xfId="35619"/>
    <cellStyle name="Normal 5 2 6 2 2 2 3 3" xfId="16549"/>
    <cellStyle name="Normal 5 2 6 2 2 2 3 3 2" xfId="40846"/>
    <cellStyle name="Normal 5 2 6 2 2 2 3 4" xfId="28537"/>
    <cellStyle name="Normal 5 2 6 2 2 2 4" xfId="4878"/>
    <cellStyle name="Normal 5 2 6 2 2 2 4 2" xfId="11323"/>
    <cellStyle name="Normal 5 2 6 2 2 2 4 2 2" xfId="23525"/>
    <cellStyle name="Normal 5 2 6 2 2 2 4 2 2 2" xfId="47822"/>
    <cellStyle name="Normal 5 2 6 2 2 2 4 2 3" xfId="35620"/>
    <cellStyle name="Normal 5 2 6 2 2 2 4 3" xfId="17080"/>
    <cellStyle name="Normal 5 2 6 2 2 2 4 3 2" xfId="41377"/>
    <cellStyle name="Normal 5 2 6 2 2 2 4 4" xfId="29175"/>
    <cellStyle name="Normal 5 2 6 2 2 2 5" xfId="6575"/>
    <cellStyle name="Normal 5 2 6 2 2 2 5 2" xfId="11324"/>
    <cellStyle name="Normal 5 2 6 2 2 2 5 2 2" xfId="23526"/>
    <cellStyle name="Normal 5 2 6 2 2 2 5 2 2 2" xfId="47823"/>
    <cellStyle name="Normal 5 2 6 2 2 2 5 2 3" xfId="35621"/>
    <cellStyle name="Normal 5 2 6 2 2 2 5 3" xfId="18777"/>
    <cellStyle name="Normal 5 2 6 2 2 2 5 3 2" xfId="43074"/>
    <cellStyle name="Normal 5 2 6 2 2 2 5 4" xfId="30872"/>
    <cellStyle name="Normal 5 2 6 2 2 2 6" xfId="11318"/>
    <cellStyle name="Normal 5 2 6 2 2 2 6 2" xfId="23520"/>
    <cellStyle name="Normal 5 2 6 2 2 2 6 2 2" xfId="47817"/>
    <cellStyle name="Normal 5 2 6 2 2 2 6 3" xfId="35615"/>
    <cellStyle name="Normal 5 2 6 2 2 2 7" xfId="14852"/>
    <cellStyle name="Normal 5 2 6 2 2 2 7 2" xfId="39149"/>
    <cellStyle name="Normal 5 2 6 2 2 2 8" xfId="26840"/>
    <cellStyle name="Normal 5 2 6 2 2 2 9" xfId="51248"/>
    <cellStyle name="Normal 5 2 6 2 2 3" xfId="3068"/>
    <cellStyle name="Normal 5 2 6 2 2 3 2" xfId="5516"/>
    <cellStyle name="Normal 5 2 6 2 2 3 2 2" xfId="11326"/>
    <cellStyle name="Normal 5 2 6 2 2 3 2 2 2" xfId="23528"/>
    <cellStyle name="Normal 5 2 6 2 2 3 2 2 2 2" xfId="47825"/>
    <cellStyle name="Normal 5 2 6 2 2 3 2 2 3" xfId="35623"/>
    <cellStyle name="Normal 5 2 6 2 2 3 2 3" xfId="17718"/>
    <cellStyle name="Normal 5 2 6 2 2 3 2 3 2" xfId="42015"/>
    <cellStyle name="Normal 5 2 6 2 2 3 2 4" xfId="29813"/>
    <cellStyle name="Normal 5 2 6 2 2 3 3" xfId="7106"/>
    <cellStyle name="Normal 5 2 6 2 2 3 3 2" xfId="11327"/>
    <cellStyle name="Normal 5 2 6 2 2 3 3 2 2" xfId="23529"/>
    <cellStyle name="Normal 5 2 6 2 2 3 3 2 2 2" xfId="47826"/>
    <cellStyle name="Normal 5 2 6 2 2 3 3 2 3" xfId="35624"/>
    <cellStyle name="Normal 5 2 6 2 2 3 3 3" xfId="19308"/>
    <cellStyle name="Normal 5 2 6 2 2 3 3 3 2" xfId="43605"/>
    <cellStyle name="Normal 5 2 6 2 2 3 3 4" xfId="31403"/>
    <cellStyle name="Normal 5 2 6 2 2 3 4" xfId="11325"/>
    <cellStyle name="Normal 5 2 6 2 2 3 4 2" xfId="23527"/>
    <cellStyle name="Normal 5 2 6 2 2 3 4 2 2" xfId="47824"/>
    <cellStyle name="Normal 5 2 6 2 2 3 4 3" xfId="35622"/>
    <cellStyle name="Normal 5 2 6 2 2 3 5" xfId="15490"/>
    <cellStyle name="Normal 5 2 6 2 2 3 5 2" xfId="39787"/>
    <cellStyle name="Normal 5 2 6 2 2 3 6" xfId="27478"/>
    <cellStyle name="Normal 5 2 6 2 2 4" xfId="11317"/>
    <cellStyle name="Normal 5 2 6 2 2 4 2" xfId="23519"/>
    <cellStyle name="Normal 5 2 6 2 2 4 2 2" xfId="47816"/>
    <cellStyle name="Normal 5 2 6 2 2 4 3" xfId="35614"/>
    <cellStyle name="Normal 5 2 6 2 2 5" xfId="14318"/>
    <cellStyle name="Normal 5 2 6 2 2 5 2" xfId="26306"/>
    <cellStyle name="Normal 5 2 6 2 2 5 2 2" xfId="50603"/>
    <cellStyle name="Normal 5 2 6 2 2 5 3" xfId="38615"/>
    <cellStyle name="Normal 5 2 6 2 2 6" xfId="51498"/>
    <cellStyle name="Normal 5 2 6 2 2 7" xfId="52422"/>
    <cellStyle name="Normal 5 2 6 2 3" xfId="2300"/>
    <cellStyle name="Normal 5 2 6 2 3 10" xfId="52820"/>
    <cellStyle name="Normal 5 2 6 2 3 2" xfId="3466"/>
    <cellStyle name="Normal 5 2 6 2 3 2 2" xfId="5807"/>
    <cellStyle name="Normal 5 2 6 2 3 2 2 2" xfId="11330"/>
    <cellStyle name="Normal 5 2 6 2 3 2 2 2 2" xfId="23532"/>
    <cellStyle name="Normal 5 2 6 2 3 2 2 2 2 2" xfId="47829"/>
    <cellStyle name="Normal 5 2 6 2 3 2 2 2 3" xfId="35627"/>
    <cellStyle name="Normal 5 2 6 2 3 2 2 3" xfId="18009"/>
    <cellStyle name="Normal 5 2 6 2 3 2 2 3 2" xfId="42306"/>
    <cellStyle name="Normal 5 2 6 2 3 2 2 4" xfId="30104"/>
    <cellStyle name="Normal 5 2 6 2 3 2 3" xfId="7504"/>
    <cellStyle name="Normal 5 2 6 2 3 2 3 2" xfId="11331"/>
    <cellStyle name="Normal 5 2 6 2 3 2 3 2 2" xfId="23533"/>
    <cellStyle name="Normal 5 2 6 2 3 2 3 2 2 2" xfId="47830"/>
    <cellStyle name="Normal 5 2 6 2 3 2 3 2 3" xfId="35628"/>
    <cellStyle name="Normal 5 2 6 2 3 2 3 3" xfId="19706"/>
    <cellStyle name="Normal 5 2 6 2 3 2 3 3 2" xfId="44003"/>
    <cellStyle name="Normal 5 2 6 2 3 2 3 4" xfId="31801"/>
    <cellStyle name="Normal 5 2 6 2 3 2 4" xfId="11329"/>
    <cellStyle name="Normal 5 2 6 2 3 2 4 2" xfId="23531"/>
    <cellStyle name="Normal 5 2 6 2 3 2 4 2 2" xfId="47828"/>
    <cellStyle name="Normal 5 2 6 2 3 2 4 3" xfId="35626"/>
    <cellStyle name="Normal 5 2 6 2 3 2 5" xfId="15781"/>
    <cellStyle name="Normal 5 2 6 2 3 2 5 2" xfId="40078"/>
    <cellStyle name="Normal 5 2 6 2 3 2 6" xfId="27769"/>
    <cellStyle name="Normal 5 2 6 2 3 3" xfId="3998"/>
    <cellStyle name="Normal 5 2 6 2 3 3 2" xfId="11332"/>
    <cellStyle name="Normal 5 2 6 2 3 3 2 2" xfId="23534"/>
    <cellStyle name="Normal 5 2 6 2 3 3 2 2 2" xfId="47831"/>
    <cellStyle name="Normal 5 2 6 2 3 3 2 3" xfId="35629"/>
    <cellStyle name="Normal 5 2 6 2 3 3 3" xfId="16309"/>
    <cellStyle name="Normal 5 2 6 2 3 3 3 2" xfId="40606"/>
    <cellStyle name="Normal 5 2 6 2 3 3 4" xfId="28297"/>
    <cellStyle name="Normal 5 2 6 2 3 4" xfId="4638"/>
    <cellStyle name="Normal 5 2 6 2 3 4 2" xfId="11333"/>
    <cellStyle name="Normal 5 2 6 2 3 4 2 2" xfId="23535"/>
    <cellStyle name="Normal 5 2 6 2 3 4 2 2 2" xfId="47832"/>
    <cellStyle name="Normal 5 2 6 2 3 4 2 3" xfId="35630"/>
    <cellStyle name="Normal 5 2 6 2 3 4 3" xfId="16840"/>
    <cellStyle name="Normal 5 2 6 2 3 4 3 2" xfId="41137"/>
    <cellStyle name="Normal 5 2 6 2 3 4 4" xfId="28935"/>
    <cellStyle name="Normal 5 2 6 2 3 5" xfId="6335"/>
    <cellStyle name="Normal 5 2 6 2 3 5 2" xfId="11334"/>
    <cellStyle name="Normal 5 2 6 2 3 5 2 2" xfId="23536"/>
    <cellStyle name="Normal 5 2 6 2 3 5 2 2 2" xfId="47833"/>
    <cellStyle name="Normal 5 2 6 2 3 5 2 3" xfId="35631"/>
    <cellStyle name="Normal 5 2 6 2 3 5 3" xfId="18537"/>
    <cellStyle name="Normal 5 2 6 2 3 5 3 2" xfId="42834"/>
    <cellStyle name="Normal 5 2 6 2 3 5 4" xfId="30632"/>
    <cellStyle name="Normal 5 2 6 2 3 6" xfId="11328"/>
    <cellStyle name="Normal 5 2 6 2 3 6 2" xfId="23530"/>
    <cellStyle name="Normal 5 2 6 2 3 6 2 2" xfId="47827"/>
    <cellStyle name="Normal 5 2 6 2 3 6 3" xfId="35625"/>
    <cellStyle name="Normal 5 2 6 2 3 7" xfId="14612"/>
    <cellStyle name="Normal 5 2 6 2 3 7 2" xfId="38909"/>
    <cellStyle name="Normal 5 2 6 2 3 8" xfId="26600"/>
    <cellStyle name="Normal 5 2 6 2 3 9" xfId="51008"/>
    <cellStyle name="Normal 5 2 6 2 4" xfId="2828"/>
    <cellStyle name="Normal 5 2 6 2 4 2" xfId="5276"/>
    <cellStyle name="Normal 5 2 6 2 4 2 2" xfId="11336"/>
    <cellStyle name="Normal 5 2 6 2 4 2 2 2" xfId="23538"/>
    <cellStyle name="Normal 5 2 6 2 4 2 2 2 2" xfId="47835"/>
    <cellStyle name="Normal 5 2 6 2 4 2 2 3" xfId="35633"/>
    <cellStyle name="Normal 5 2 6 2 4 2 3" xfId="17478"/>
    <cellStyle name="Normal 5 2 6 2 4 2 3 2" xfId="41775"/>
    <cellStyle name="Normal 5 2 6 2 4 2 4" xfId="29573"/>
    <cellStyle name="Normal 5 2 6 2 4 3" xfId="6866"/>
    <cellStyle name="Normal 5 2 6 2 4 3 2" xfId="11337"/>
    <cellStyle name="Normal 5 2 6 2 4 3 2 2" xfId="23539"/>
    <cellStyle name="Normal 5 2 6 2 4 3 2 2 2" xfId="47836"/>
    <cellStyle name="Normal 5 2 6 2 4 3 2 3" xfId="35634"/>
    <cellStyle name="Normal 5 2 6 2 4 3 3" xfId="19068"/>
    <cellStyle name="Normal 5 2 6 2 4 3 3 2" xfId="43365"/>
    <cellStyle name="Normal 5 2 6 2 4 3 4" xfId="31163"/>
    <cellStyle name="Normal 5 2 6 2 4 4" xfId="11335"/>
    <cellStyle name="Normal 5 2 6 2 4 4 2" xfId="23537"/>
    <cellStyle name="Normal 5 2 6 2 4 4 2 2" xfId="47834"/>
    <cellStyle name="Normal 5 2 6 2 4 4 3" xfId="35632"/>
    <cellStyle name="Normal 5 2 6 2 4 5" xfId="15250"/>
    <cellStyle name="Normal 5 2 6 2 4 5 2" xfId="39547"/>
    <cellStyle name="Normal 5 2 6 2 4 6" xfId="27238"/>
    <cellStyle name="Normal 5 2 6 2 5" xfId="11316"/>
    <cellStyle name="Normal 5 2 6 2 5 2" xfId="23518"/>
    <cellStyle name="Normal 5 2 6 2 5 2 2" xfId="47815"/>
    <cellStyle name="Normal 5 2 6 2 5 3" xfId="35613"/>
    <cellStyle name="Normal 5 2 6 2 6" xfId="14078"/>
    <cellStyle name="Normal 5 2 6 2 6 2" xfId="26066"/>
    <cellStyle name="Normal 5 2 6 2 6 2 2" xfId="50363"/>
    <cellStyle name="Normal 5 2 6 2 6 3" xfId="38375"/>
    <cellStyle name="Normal 5 2 6 2 7" xfId="51729"/>
    <cellStyle name="Normal 5 2 6 2 8" xfId="52182"/>
    <cellStyle name="Normal 5 2 6 3" xfId="704"/>
    <cellStyle name="Normal 5 2 6 3 2" xfId="951"/>
    <cellStyle name="Normal 5 2 6 3 2 2" xfId="2444"/>
    <cellStyle name="Normal 5 2 6 3 2 2 10" xfId="52964"/>
    <cellStyle name="Normal 5 2 6 3 2 2 2" xfId="3610"/>
    <cellStyle name="Normal 5 2 6 3 2 2 2 2" xfId="5951"/>
    <cellStyle name="Normal 5 2 6 3 2 2 2 2 2" xfId="11342"/>
    <cellStyle name="Normal 5 2 6 3 2 2 2 2 2 2" xfId="23544"/>
    <cellStyle name="Normal 5 2 6 3 2 2 2 2 2 2 2" xfId="47841"/>
    <cellStyle name="Normal 5 2 6 3 2 2 2 2 2 3" xfId="35639"/>
    <cellStyle name="Normal 5 2 6 3 2 2 2 2 3" xfId="18153"/>
    <cellStyle name="Normal 5 2 6 3 2 2 2 2 3 2" xfId="42450"/>
    <cellStyle name="Normal 5 2 6 3 2 2 2 2 4" xfId="30248"/>
    <cellStyle name="Normal 5 2 6 3 2 2 2 3" xfId="7648"/>
    <cellStyle name="Normal 5 2 6 3 2 2 2 3 2" xfId="11343"/>
    <cellStyle name="Normal 5 2 6 3 2 2 2 3 2 2" xfId="23545"/>
    <cellStyle name="Normal 5 2 6 3 2 2 2 3 2 2 2" xfId="47842"/>
    <cellStyle name="Normal 5 2 6 3 2 2 2 3 2 3" xfId="35640"/>
    <cellStyle name="Normal 5 2 6 3 2 2 2 3 3" xfId="19850"/>
    <cellStyle name="Normal 5 2 6 3 2 2 2 3 3 2" xfId="44147"/>
    <cellStyle name="Normal 5 2 6 3 2 2 2 3 4" xfId="31945"/>
    <cellStyle name="Normal 5 2 6 3 2 2 2 4" xfId="11341"/>
    <cellStyle name="Normal 5 2 6 3 2 2 2 4 2" xfId="23543"/>
    <cellStyle name="Normal 5 2 6 3 2 2 2 4 2 2" xfId="47840"/>
    <cellStyle name="Normal 5 2 6 3 2 2 2 4 3" xfId="35638"/>
    <cellStyle name="Normal 5 2 6 3 2 2 2 5" xfId="15925"/>
    <cellStyle name="Normal 5 2 6 3 2 2 2 5 2" xfId="40222"/>
    <cellStyle name="Normal 5 2 6 3 2 2 2 6" xfId="27913"/>
    <cellStyle name="Normal 5 2 6 3 2 2 3" xfId="4142"/>
    <cellStyle name="Normal 5 2 6 3 2 2 3 2" xfId="11344"/>
    <cellStyle name="Normal 5 2 6 3 2 2 3 2 2" xfId="23546"/>
    <cellStyle name="Normal 5 2 6 3 2 2 3 2 2 2" xfId="47843"/>
    <cellStyle name="Normal 5 2 6 3 2 2 3 2 3" xfId="35641"/>
    <cellStyle name="Normal 5 2 6 3 2 2 3 3" xfId="16453"/>
    <cellStyle name="Normal 5 2 6 3 2 2 3 3 2" xfId="40750"/>
    <cellStyle name="Normal 5 2 6 3 2 2 3 4" xfId="28441"/>
    <cellStyle name="Normal 5 2 6 3 2 2 4" xfId="4782"/>
    <cellStyle name="Normal 5 2 6 3 2 2 4 2" xfId="11345"/>
    <cellStyle name="Normal 5 2 6 3 2 2 4 2 2" xfId="23547"/>
    <cellStyle name="Normal 5 2 6 3 2 2 4 2 2 2" xfId="47844"/>
    <cellStyle name="Normal 5 2 6 3 2 2 4 2 3" xfId="35642"/>
    <cellStyle name="Normal 5 2 6 3 2 2 4 3" xfId="16984"/>
    <cellStyle name="Normal 5 2 6 3 2 2 4 3 2" xfId="41281"/>
    <cellStyle name="Normal 5 2 6 3 2 2 4 4" xfId="29079"/>
    <cellStyle name="Normal 5 2 6 3 2 2 5" xfId="6479"/>
    <cellStyle name="Normal 5 2 6 3 2 2 5 2" xfId="11346"/>
    <cellStyle name="Normal 5 2 6 3 2 2 5 2 2" xfId="23548"/>
    <cellStyle name="Normal 5 2 6 3 2 2 5 2 2 2" xfId="47845"/>
    <cellStyle name="Normal 5 2 6 3 2 2 5 2 3" xfId="35643"/>
    <cellStyle name="Normal 5 2 6 3 2 2 5 3" xfId="18681"/>
    <cellStyle name="Normal 5 2 6 3 2 2 5 3 2" xfId="42978"/>
    <cellStyle name="Normal 5 2 6 3 2 2 5 4" xfId="30776"/>
    <cellStyle name="Normal 5 2 6 3 2 2 6" xfId="11340"/>
    <cellStyle name="Normal 5 2 6 3 2 2 6 2" xfId="23542"/>
    <cellStyle name="Normal 5 2 6 3 2 2 6 2 2" xfId="47839"/>
    <cellStyle name="Normal 5 2 6 3 2 2 6 3" xfId="35637"/>
    <cellStyle name="Normal 5 2 6 3 2 2 7" xfId="14756"/>
    <cellStyle name="Normal 5 2 6 3 2 2 7 2" xfId="39053"/>
    <cellStyle name="Normal 5 2 6 3 2 2 8" xfId="26744"/>
    <cellStyle name="Normal 5 2 6 3 2 2 9" xfId="51152"/>
    <cellStyle name="Normal 5 2 6 3 2 3" xfId="2972"/>
    <cellStyle name="Normal 5 2 6 3 2 3 2" xfId="5420"/>
    <cellStyle name="Normal 5 2 6 3 2 3 2 2" xfId="11348"/>
    <cellStyle name="Normal 5 2 6 3 2 3 2 2 2" xfId="23550"/>
    <cellStyle name="Normal 5 2 6 3 2 3 2 2 2 2" xfId="47847"/>
    <cellStyle name="Normal 5 2 6 3 2 3 2 2 3" xfId="35645"/>
    <cellStyle name="Normal 5 2 6 3 2 3 2 3" xfId="17622"/>
    <cellStyle name="Normal 5 2 6 3 2 3 2 3 2" xfId="41919"/>
    <cellStyle name="Normal 5 2 6 3 2 3 2 4" xfId="29717"/>
    <cellStyle name="Normal 5 2 6 3 2 3 3" xfId="7010"/>
    <cellStyle name="Normal 5 2 6 3 2 3 3 2" xfId="11349"/>
    <cellStyle name="Normal 5 2 6 3 2 3 3 2 2" xfId="23551"/>
    <cellStyle name="Normal 5 2 6 3 2 3 3 2 2 2" xfId="47848"/>
    <cellStyle name="Normal 5 2 6 3 2 3 3 2 3" xfId="35646"/>
    <cellStyle name="Normal 5 2 6 3 2 3 3 3" xfId="19212"/>
    <cellStyle name="Normal 5 2 6 3 2 3 3 3 2" xfId="43509"/>
    <cellStyle name="Normal 5 2 6 3 2 3 3 4" xfId="31307"/>
    <cellStyle name="Normal 5 2 6 3 2 3 4" xfId="11347"/>
    <cellStyle name="Normal 5 2 6 3 2 3 4 2" xfId="23549"/>
    <cellStyle name="Normal 5 2 6 3 2 3 4 2 2" xfId="47846"/>
    <cellStyle name="Normal 5 2 6 3 2 3 4 3" xfId="35644"/>
    <cellStyle name="Normal 5 2 6 3 2 3 5" xfId="15394"/>
    <cellStyle name="Normal 5 2 6 3 2 3 5 2" xfId="39691"/>
    <cellStyle name="Normal 5 2 6 3 2 3 6" xfId="27382"/>
    <cellStyle name="Normal 5 2 6 3 2 4" xfId="11339"/>
    <cellStyle name="Normal 5 2 6 3 2 4 2" xfId="23541"/>
    <cellStyle name="Normal 5 2 6 3 2 4 2 2" xfId="47838"/>
    <cellStyle name="Normal 5 2 6 3 2 4 3" xfId="35636"/>
    <cellStyle name="Normal 5 2 6 3 2 5" xfId="14222"/>
    <cellStyle name="Normal 5 2 6 3 2 5 2" xfId="26210"/>
    <cellStyle name="Normal 5 2 6 3 2 5 2 2" xfId="50507"/>
    <cellStyle name="Normal 5 2 6 3 2 5 3" xfId="38519"/>
    <cellStyle name="Normal 5 2 6 3 2 6" xfId="51407"/>
    <cellStyle name="Normal 5 2 6 3 2 7" xfId="52326"/>
    <cellStyle name="Normal 5 2 6 3 3" xfId="2204"/>
    <cellStyle name="Normal 5 2 6 3 3 10" xfId="52724"/>
    <cellStyle name="Normal 5 2 6 3 3 2" xfId="3370"/>
    <cellStyle name="Normal 5 2 6 3 3 2 2" xfId="5711"/>
    <cellStyle name="Normal 5 2 6 3 3 2 2 2" xfId="11352"/>
    <cellStyle name="Normal 5 2 6 3 3 2 2 2 2" xfId="23554"/>
    <cellStyle name="Normal 5 2 6 3 3 2 2 2 2 2" xfId="47851"/>
    <cellStyle name="Normal 5 2 6 3 3 2 2 2 3" xfId="35649"/>
    <cellStyle name="Normal 5 2 6 3 3 2 2 3" xfId="17913"/>
    <cellStyle name="Normal 5 2 6 3 3 2 2 3 2" xfId="42210"/>
    <cellStyle name="Normal 5 2 6 3 3 2 2 4" xfId="30008"/>
    <cellStyle name="Normal 5 2 6 3 3 2 3" xfId="7408"/>
    <cellStyle name="Normal 5 2 6 3 3 2 3 2" xfId="11353"/>
    <cellStyle name="Normal 5 2 6 3 3 2 3 2 2" xfId="23555"/>
    <cellStyle name="Normal 5 2 6 3 3 2 3 2 2 2" xfId="47852"/>
    <cellStyle name="Normal 5 2 6 3 3 2 3 2 3" xfId="35650"/>
    <cellStyle name="Normal 5 2 6 3 3 2 3 3" xfId="19610"/>
    <cellStyle name="Normal 5 2 6 3 3 2 3 3 2" xfId="43907"/>
    <cellStyle name="Normal 5 2 6 3 3 2 3 4" xfId="31705"/>
    <cellStyle name="Normal 5 2 6 3 3 2 4" xfId="11351"/>
    <cellStyle name="Normal 5 2 6 3 3 2 4 2" xfId="23553"/>
    <cellStyle name="Normal 5 2 6 3 3 2 4 2 2" xfId="47850"/>
    <cellStyle name="Normal 5 2 6 3 3 2 4 3" xfId="35648"/>
    <cellStyle name="Normal 5 2 6 3 3 2 5" xfId="15685"/>
    <cellStyle name="Normal 5 2 6 3 3 2 5 2" xfId="39982"/>
    <cellStyle name="Normal 5 2 6 3 3 2 6" xfId="27673"/>
    <cellStyle name="Normal 5 2 6 3 3 3" xfId="3902"/>
    <cellStyle name="Normal 5 2 6 3 3 3 2" xfId="11354"/>
    <cellStyle name="Normal 5 2 6 3 3 3 2 2" xfId="23556"/>
    <cellStyle name="Normal 5 2 6 3 3 3 2 2 2" xfId="47853"/>
    <cellStyle name="Normal 5 2 6 3 3 3 2 3" xfId="35651"/>
    <cellStyle name="Normal 5 2 6 3 3 3 3" xfId="16213"/>
    <cellStyle name="Normal 5 2 6 3 3 3 3 2" xfId="40510"/>
    <cellStyle name="Normal 5 2 6 3 3 3 4" xfId="28201"/>
    <cellStyle name="Normal 5 2 6 3 3 4" xfId="4542"/>
    <cellStyle name="Normal 5 2 6 3 3 4 2" xfId="11355"/>
    <cellStyle name="Normal 5 2 6 3 3 4 2 2" xfId="23557"/>
    <cellStyle name="Normal 5 2 6 3 3 4 2 2 2" xfId="47854"/>
    <cellStyle name="Normal 5 2 6 3 3 4 2 3" xfId="35652"/>
    <cellStyle name="Normal 5 2 6 3 3 4 3" xfId="16744"/>
    <cellStyle name="Normal 5 2 6 3 3 4 3 2" xfId="41041"/>
    <cellStyle name="Normal 5 2 6 3 3 4 4" xfId="28839"/>
    <cellStyle name="Normal 5 2 6 3 3 5" xfId="6239"/>
    <cellStyle name="Normal 5 2 6 3 3 5 2" xfId="11356"/>
    <cellStyle name="Normal 5 2 6 3 3 5 2 2" xfId="23558"/>
    <cellStyle name="Normal 5 2 6 3 3 5 2 2 2" xfId="47855"/>
    <cellStyle name="Normal 5 2 6 3 3 5 2 3" xfId="35653"/>
    <cellStyle name="Normal 5 2 6 3 3 5 3" xfId="18441"/>
    <cellStyle name="Normal 5 2 6 3 3 5 3 2" xfId="42738"/>
    <cellStyle name="Normal 5 2 6 3 3 5 4" xfId="30536"/>
    <cellStyle name="Normal 5 2 6 3 3 6" xfId="11350"/>
    <cellStyle name="Normal 5 2 6 3 3 6 2" xfId="23552"/>
    <cellStyle name="Normal 5 2 6 3 3 6 2 2" xfId="47849"/>
    <cellStyle name="Normal 5 2 6 3 3 6 3" xfId="35647"/>
    <cellStyle name="Normal 5 2 6 3 3 7" xfId="14516"/>
    <cellStyle name="Normal 5 2 6 3 3 7 2" xfId="38813"/>
    <cellStyle name="Normal 5 2 6 3 3 8" xfId="26504"/>
    <cellStyle name="Normal 5 2 6 3 3 9" xfId="50912"/>
    <cellStyle name="Normal 5 2 6 3 4" xfId="2732"/>
    <cellStyle name="Normal 5 2 6 3 4 2" xfId="5180"/>
    <cellStyle name="Normal 5 2 6 3 4 2 2" xfId="11358"/>
    <cellStyle name="Normal 5 2 6 3 4 2 2 2" xfId="23560"/>
    <cellStyle name="Normal 5 2 6 3 4 2 2 2 2" xfId="47857"/>
    <cellStyle name="Normal 5 2 6 3 4 2 2 3" xfId="35655"/>
    <cellStyle name="Normal 5 2 6 3 4 2 3" xfId="17382"/>
    <cellStyle name="Normal 5 2 6 3 4 2 3 2" xfId="41679"/>
    <cellStyle name="Normal 5 2 6 3 4 2 4" xfId="29477"/>
    <cellStyle name="Normal 5 2 6 3 4 3" xfId="6770"/>
    <cellStyle name="Normal 5 2 6 3 4 3 2" xfId="11359"/>
    <cellStyle name="Normal 5 2 6 3 4 3 2 2" xfId="23561"/>
    <cellStyle name="Normal 5 2 6 3 4 3 2 2 2" xfId="47858"/>
    <cellStyle name="Normal 5 2 6 3 4 3 2 3" xfId="35656"/>
    <cellStyle name="Normal 5 2 6 3 4 3 3" xfId="18972"/>
    <cellStyle name="Normal 5 2 6 3 4 3 3 2" xfId="43269"/>
    <cellStyle name="Normal 5 2 6 3 4 3 4" xfId="31067"/>
    <cellStyle name="Normal 5 2 6 3 4 4" xfId="11357"/>
    <cellStyle name="Normal 5 2 6 3 4 4 2" xfId="23559"/>
    <cellStyle name="Normal 5 2 6 3 4 4 2 2" xfId="47856"/>
    <cellStyle name="Normal 5 2 6 3 4 4 3" xfId="35654"/>
    <cellStyle name="Normal 5 2 6 3 4 5" xfId="15154"/>
    <cellStyle name="Normal 5 2 6 3 4 5 2" xfId="39451"/>
    <cellStyle name="Normal 5 2 6 3 4 6" xfId="27142"/>
    <cellStyle name="Normal 5 2 6 3 5" xfId="11338"/>
    <cellStyle name="Normal 5 2 6 3 5 2" xfId="23540"/>
    <cellStyle name="Normal 5 2 6 3 5 2 2" xfId="47837"/>
    <cellStyle name="Normal 5 2 6 3 5 3" xfId="35635"/>
    <cellStyle name="Normal 5 2 6 3 6" xfId="13982"/>
    <cellStyle name="Normal 5 2 6 3 6 2" xfId="25970"/>
    <cellStyle name="Normal 5 2 6 3 6 2 2" xfId="50267"/>
    <cellStyle name="Normal 5 2 6 3 6 3" xfId="38279"/>
    <cellStyle name="Normal 5 2 6 3 7" xfId="51780"/>
    <cellStyle name="Normal 5 2 6 3 8" xfId="52086"/>
    <cellStyle name="Normal 5 2 6 4" xfId="879"/>
    <cellStyle name="Normal 5 2 6 4 2" xfId="2372"/>
    <cellStyle name="Normal 5 2 6 4 2 10" xfId="52892"/>
    <cellStyle name="Normal 5 2 6 4 2 2" xfId="3538"/>
    <cellStyle name="Normal 5 2 6 4 2 2 2" xfId="5879"/>
    <cellStyle name="Normal 5 2 6 4 2 2 2 2" xfId="11363"/>
    <cellStyle name="Normal 5 2 6 4 2 2 2 2 2" xfId="23565"/>
    <cellStyle name="Normal 5 2 6 4 2 2 2 2 2 2" xfId="47862"/>
    <cellStyle name="Normal 5 2 6 4 2 2 2 2 3" xfId="35660"/>
    <cellStyle name="Normal 5 2 6 4 2 2 2 3" xfId="18081"/>
    <cellStyle name="Normal 5 2 6 4 2 2 2 3 2" xfId="42378"/>
    <cellStyle name="Normal 5 2 6 4 2 2 2 4" xfId="30176"/>
    <cellStyle name="Normal 5 2 6 4 2 2 3" xfId="7576"/>
    <cellStyle name="Normal 5 2 6 4 2 2 3 2" xfId="11364"/>
    <cellStyle name="Normal 5 2 6 4 2 2 3 2 2" xfId="23566"/>
    <cellStyle name="Normal 5 2 6 4 2 2 3 2 2 2" xfId="47863"/>
    <cellStyle name="Normal 5 2 6 4 2 2 3 2 3" xfId="35661"/>
    <cellStyle name="Normal 5 2 6 4 2 2 3 3" xfId="19778"/>
    <cellStyle name="Normal 5 2 6 4 2 2 3 3 2" xfId="44075"/>
    <cellStyle name="Normal 5 2 6 4 2 2 3 4" xfId="31873"/>
    <cellStyle name="Normal 5 2 6 4 2 2 4" xfId="11362"/>
    <cellStyle name="Normal 5 2 6 4 2 2 4 2" xfId="23564"/>
    <cellStyle name="Normal 5 2 6 4 2 2 4 2 2" xfId="47861"/>
    <cellStyle name="Normal 5 2 6 4 2 2 4 3" xfId="35659"/>
    <cellStyle name="Normal 5 2 6 4 2 2 5" xfId="15853"/>
    <cellStyle name="Normal 5 2 6 4 2 2 5 2" xfId="40150"/>
    <cellStyle name="Normal 5 2 6 4 2 2 6" xfId="27841"/>
    <cellStyle name="Normal 5 2 6 4 2 3" xfId="4070"/>
    <cellStyle name="Normal 5 2 6 4 2 3 2" xfId="11365"/>
    <cellStyle name="Normal 5 2 6 4 2 3 2 2" xfId="23567"/>
    <cellStyle name="Normal 5 2 6 4 2 3 2 2 2" xfId="47864"/>
    <cellStyle name="Normal 5 2 6 4 2 3 2 3" xfId="35662"/>
    <cellStyle name="Normal 5 2 6 4 2 3 3" xfId="16381"/>
    <cellStyle name="Normal 5 2 6 4 2 3 3 2" xfId="40678"/>
    <cellStyle name="Normal 5 2 6 4 2 3 4" xfId="28369"/>
    <cellStyle name="Normal 5 2 6 4 2 4" xfId="4710"/>
    <cellStyle name="Normal 5 2 6 4 2 4 2" xfId="11366"/>
    <cellStyle name="Normal 5 2 6 4 2 4 2 2" xfId="23568"/>
    <cellStyle name="Normal 5 2 6 4 2 4 2 2 2" xfId="47865"/>
    <cellStyle name="Normal 5 2 6 4 2 4 2 3" xfId="35663"/>
    <cellStyle name="Normal 5 2 6 4 2 4 3" xfId="16912"/>
    <cellStyle name="Normal 5 2 6 4 2 4 3 2" xfId="41209"/>
    <cellStyle name="Normal 5 2 6 4 2 4 4" xfId="29007"/>
    <cellStyle name="Normal 5 2 6 4 2 5" xfId="6407"/>
    <cellStyle name="Normal 5 2 6 4 2 5 2" xfId="11367"/>
    <cellStyle name="Normal 5 2 6 4 2 5 2 2" xfId="23569"/>
    <cellStyle name="Normal 5 2 6 4 2 5 2 2 2" xfId="47866"/>
    <cellStyle name="Normal 5 2 6 4 2 5 2 3" xfId="35664"/>
    <cellStyle name="Normal 5 2 6 4 2 5 3" xfId="18609"/>
    <cellStyle name="Normal 5 2 6 4 2 5 3 2" xfId="42906"/>
    <cellStyle name="Normal 5 2 6 4 2 5 4" xfId="30704"/>
    <cellStyle name="Normal 5 2 6 4 2 6" xfId="11361"/>
    <cellStyle name="Normal 5 2 6 4 2 6 2" xfId="23563"/>
    <cellStyle name="Normal 5 2 6 4 2 6 2 2" xfId="47860"/>
    <cellStyle name="Normal 5 2 6 4 2 6 3" xfId="35658"/>
    <cellStyle name="Normal 5 2 6 4 2 7" xfId="14684"/>
    <cellStyle name="Normal 5 2 6 4 2 7 2" xfId="38981"/>
    <cellStyle name="Normal 5 2 6 4 2 8" xfId="26672"/>
    <cellStyle name="Normal 5 2 6 4 2 9" xfId="51080"/>
    <cellStyle name="Normal 5 2 6 4 3" xfId="2900"/>
    <cellStyle name="Normal 5 2 6 4 3 2" xfId="5348"/>
    <cellStyle name="Normal 5 2 6 4 3 2 2" xfId="11369"/>
    <cellStyle name="Normal 5 2 6 4 3 2 2 2" xfId="23571"/>
    <cellStyle name="Normal 5 2 6 4 3 2 2 2 2" xfId="47868"/>
    <cellStyle name="Normal 5 2 6 4 3 2 2 3" xfId="35666"/>
    <cellStyle name="Normal 5 2 6 4 3 2 3" xfId="17550"/>
    <cellStyle name="Normal 5 2 6 4 3 2 3 2" xfId="41847"/>
    <cellStyle name="Normal 5 2 6 4 3 2 4" xfId="29645"/>
    <cellStyle name="Normal 5 2 6 4 3 3" xfId="6938"/>
    <cellStyle name="Normal 5 2 6 4 3 3 2" xfId="11370"/>
    <cellStyle name="Normal 5 2 6 4 3 3 2 2" xfId="23572"/>
    <cellStyle name="Normal 5 2 6 4 3 3 2 2 2" xfId="47869"/>
    <cellStyle name="Normal 5 2 6 4 3 3 2 3" xfId="35667"/>
    <cellStyle name="Normal 5 2 6 4 3 3 3" xfId="19140"/>
    <cellStyle name="Normal 5 2 6 4 3 3 3 2" xfId="43437"/>
    <cellStyle name="Normal 5 2 6 4 3 3 4" xfId="31235"/>
    <cellStyle name="Normal 5 2 6 4 3 4" xfId="11368"/>
    <cellStyle name="Normal 5 2 6 4 3 4 2" xfId="23570"/>
    <cellStyle name="Normal 5 2 6 4 3 4 2 2" xfId="47867"/>
    <cellStyle name="Normal 5 2 6 4 3 4 3" xfId="35665"/>
    <cellStyle name="Normal 5 2 6 4 3 5" xfId="15322"/>
    <cellStyle name="Normal 5 2 6 4 3 5 2" xfId="39619"/>
    <cellStyle name="Normal 5 2 6 4 3 6" xfId="27310"/>
    <cellStyle name="Normal 5 2 6 4 4" xfId="11360"/>
    <cellStyle name="Normal 5 2 6 4 4 2" xfId="23562"/>
    <cellStyle name="Normal 5 2 6 4 4 2 2" xfId="47859"/>
    <cellStyle name="Normal 5 2 6 4 4 3" xfId="35657"/>
    <cellStyle name="Normal 5 2 6 4 5" xfId="14150"/>
    <cellStyle name="Normal 5 2 6 4 5 2" xfId="26138"/>
    <cellStyle name="Normal 5 2 6 4 5 2 2" xfId="50435"/>
    <cellStyle name="Normal 5 2 6 4 5 3" xfId="38447"/>
    <cellStyle name="Normal 5 2 6 4 6" xfId="51824"/>
    <cellStyle name="Normal 5 2 6 4 7" xfId="52254"/>
    <cellStyle name="Normal 5 2 6 5" xfId="1836"/>
    <cellStyle name="Normal 5 2 6 5 10" xfId="52628"/>
    <cellStyle name="Normal 5 2 6 5 11" xfId="2108"/>
    <cellStyle name="Normal 5 2 6 5 2" xfId="3274"/>
    <cellStyle name="Normal 5 2 6 5 2 2" xfId="5615"/>
    <cellStyle name="Normal 5 2 6 5 2 2 2" xfId="11373"/>
    <cellStyle name="Normal 5 2 6 5 2 2 2 2" xfId="23575"/>
    <cellStyle name="Normal 5 2 6 5 2 2 2 2 2" xfId="47872"/>
    <cellStyle name="Normal 5 2 6 5 2 2 2 3" xfId="35670"/>
    <cellStyle name="Normal 5 2 6 5 2 2 3" xfId="17817"/>
    <cellStyle name="Normal 5 2 6 5 2 2 3 2" xfId="42114"/>
    <cellStyle name="Normal 5 2 6 5 2 2 4" xfId="29912"/>
    <cellStyle name="Normal 5 2 6 5 2 3" xfId="7312"/>
    <cellStyle name="Normal 5 2 6 5 2 3 2" xfId="11374"/>
    <cellStyle name="Normal 5 2 6 5 2 3 2 2" xfId="23576"/>
    <cellStyle name="Normal 5 2 6 5 2 3 2 2 2" xfId="47873"/>
    <cellStyle name="Normal 5 2 6 5 2 3 2 3" xfId="35671"/>
    <cellStyle name="Normal 5 2 6 5 2 3 3" xfId="19514"/>
    <cellStyle name="Normal 5 2 6 5 2 3 3 2" xfId="43811"/>
    <cellStyle name="Normal 5 2 6 5 2 3 4" xfId="31609"/>
    <cellStyle name="Normal 5 2 6 5 2 4" xfId="11372"/>
    <cellStyle name="Normal 5 2 6 5 2 4 2" xfId="23574"/>
    <cellStyle name="Normal 5 2 6 5 2 4 2 2" xfId="47871"/>
    <cellStyle name="Normal 5 2 6 5 2 4 3" xfId="35669"/>
    <cellStyle name="Normal 5 2 6 5 2 5" xfId="15589"/>
    <cellStyle name="Normal 5 2 6 5 2 5 2" xfId="39886"/>
    <cellStyle name="Normal 5 2 6 5 2 6" xfId="27577"/>
    <cellStyle name="Normal 5 2 6 5 3" xfId="3806"/>
    <cellStyle name="Normal 5 2 6 5 3 2" xfId="11375"/>
    <cellStyle name="Normal 5 2 6 5 3 2 2" xfId="23577"/>
    <cellStyle name="Normal 5 2 6 5 3 2 2 2" xfId="47874"/>
    <cellStyle name="Normal 5 2 6 5 3 2 3" xfId="35672"/>
    <cellStyle name="Normal 5 2 6 5 3 3" xfId="16117"/>
    <cellStyle name="Normal 5 2 6 5 3 3 2" xfId="40414"/>
    <cellStyle name="Normal 5 2 6 5 3 4" xfId="28105"/>
    <cellStyle name="Normal 5 2 6 5 4" xfId="4446"/>
    <cellStyle name="Normal 5 2 6 5 4 2" xfId="11376"/>
    <cellStyle name="Normal 5 2 6 5 4 2 2" xfId="23578"/>
    <cellStyle name="Normal 5 2 6 5 4 2 2 2" xfId="47875"/>
    <cellStyle name="Normal 5 2 6 5 4 2 3" xfId="35673"/>
    <cellStyle name="Normal 5 2 6 5 4 3" xfId="16648"/>
    <cellStyle name="Normal 5 2 6 5 4 3 2" xfId="40945"/>
    <cellStyle name="Normal 5 2 6 5 4 4" xfId="28743"/>
    <cellStyle name="Normal 5 2 6 5 5" xfId="6143"/>
    <cellStyle name="Normal 5 2 6 5 5 2" xfId="11377"/>
    <cellStyle name="Normal 5 2 6 5 5 2 2" xfId="23579"/>
    <cellStyle name="Normal 5 2 6 5 5 2 2 2" xfId="47876"/>
    <cellStyle name="Normal 5 2 6 5 5 2 3" xfId="35674"/>
    <cellStyle name="Normal 5 2 6 5 5 3" xfId="18345"/>
    <cellStyle name="Normal 5 2 6 5 5 3 2" xfId="42642"/>
    <cellStyle name="Normal 5 2 6 5 5 4" xfId="30440"/>
    <cellStyle name="Normal 5 2 6 5 6" xfId="11371"/>
    <cellStyle name="Normal 5 2 6 5 6 2" xfId="23573"/>
    <cellStyle name="Normal 5 2 6 5 6 2 2" xfId="47870"/>
    <cellStyle name="Normal 5 2 6 5 6 3" xfId="35668"/>
    <cellStyle name="Normal 5 2 6 5 7" xfId="14420"/>
    <cellStyle name="Normal 5 2 6 5 7 2" xfId="38717"/>
    <cellStyle name="Normal 5 2 6 5 8" xfId="26408"/>
    <cellStyle name="Normal 5 2 6 5 9" xfId="50816"/>
    <cellStyle name="Normal 5 2 6 6" xfId="2636"/>
    <cellStyle name="Normal 5 2 6 6 2" xfId="5084"/>
    <cellStyle name="Normal 5 2 6 6 2 2" xfId="11379"/>
    <cellStyle name="Normal 5 2 6 6 2 2 2" xfId="23581"/>
    <cellStyle name="Normal 5 2 6 6 2 2 2 2" xfId="47878"/>
    <cellStyle name="Normal 5 2 6 6 2 2 3" xfId="35676"/>
    <cellStyle name="Normal 5 2 6 6 2 3" xfId="17286"/>
    <cellStyle name="Normal 5 2 6 6 2 3 2" xfId="41583"/>
    <cellStyle name="Normal 5 2 6 6 2 4" xfId="29381"/>
    <cellStyle name="Normal 5 2 6 6 3" xfId="6674"/>
    <cellStyle name="Normal 5 2 6 6 3 2" xfId="11380"/>
    <cellStyle name="Normal 5 2 6 6 3 2 2" xfId="23582"/>
    <cellStyle name="Normal 5 2 6 6 3 2 2 2" xfId="47879"/>
    <cellStyle name="Normal 5 2 6 6 3 2 3" xfId="35677"/>
    <cellStyle name="Normal 5 2 6 6 3 3" xfId="18876"/>
    <cellStyle name="Normal 5 2 6 6 3 3 2" xfId="43173"/>
    <cellStyle name="Normal 5 2 6 6 3 4" xfId="30971"/>
    <cellStyle name="Normal 5 2 6 6 4" xfId="11378"/>
    <cellStyle name="Normal 5 2 6 6 4 2" xfId="23580"/>
    <cellStyle name="Normal 5 2 6 6 4 2 2" xfId="47877"/>
    <cellStyle name="Normal 5 2 6 6 4 3" xfId="35675"/>
    <cellStyle name="Normal 5 2 6 6 5" xfId="15058"/>
    <cellStyle name="Normal 5 2 6 6 5 2" xfId="39355"/>
    <cellStyle name="Normal 5 2 6 6 6" xfId="27046"/>
    <cellStyle name="Normal 5 2 6 7" xfId="11315"/>
    <cellStyle name="Normal 5 2 6 7 2" xfId="23517"/>
    <cellStyle name="Normal 5 2 6 7 2 2" xfId="47814"/>
    <cellStyle name="Normal 5 2 6 7 3" xfId="35612"/>
    <cellStyle name="Normal 5 2 6 8" xfId="13886"/>
    <cellStyle name="Normal 5 2 6 8 2" xfId="25874"/>
    <cellStyle name="Normal 5 2 6 8 2 2" xfId="50171"/>
    <cellStyle name="Normal 5 2 6 8 3" xfId="38183"/>
    <cellStyle name="Normal 5 2 6 9" xfId="51636"/>
    <cellStyle name="Normal 5 2 7" xfId="754"/>
    <cellStyle name="Normal 5 2 7 2" xfId="999"/>
    <cellStyle name="Normal 5 2 7 2 2" xfId="2492"/>
    <cellStyle name="Normal 5 2 7 2 2 10" xfId="53012"/>
    <cellStyle name="Normal 5 2 7 2 2 2" xfId="3658"/>
    <cellStyle name="Normal 5 2 7 2 2 2 2" xfId="5999"/>
    <cellStyle name="Normal 5 2 7 2 2 2 2 2" xfId="11385"/>
    <cellStyle name="Normal 5 2 7 2 2 2 2 2 2" xfId="23587"/>
    <cellStyle name="Normal 5 2 7 2 2 2 2 2 2 2" xfId="47884"/>
    <cellStyle name="Normal 5 2 7 2 2 2 2 2 3" xfId="35682"/>
    <cellStyle name="Normal 5 2 7 2 2 2 2 3" xfId="18201"/>
    <cellStyle name="Normal 5 2 7 2 2 2 2 3 2" xfId="42498"/>
    <cellStyle name="Normal 5 2 7 2 2 2 2 4" xfId="30296"/>
    <cellStyle name="Normal 5 2 7 2 2 2 3" xfId="7696"/>
    <cellStyle name="Normal 5 2 7 2 2 2 3 2" xfId="11386"/>
    <cellStyle name="Normal 5 2 7 2 2 2 3 2 2" xfId="23588"/>
    <cellStyle name="Normal 5 2 7 2 2 2 3 2 2 2" xfId="47885"/>
    <cellStyle name="Normal 5 2 7 2 2 2 3 2 3" xfId="35683"/>
    <cellStyle name="Normal 5 2 7 2 2 2 3 3" xfId="19898"/>
    <cellStyle name="Normal 5 2 7 2 2 2 3 3 2" xfId="44195"/>
    <cellStyle name="Normal 5 2 7 2 2 2 3 4" xfId="31993"/>
    <cellStyle name="Normal 5 2 7 2 2 2 4" xfId="11384"/>
    <cellStyle name="Normal 5 2 7 2 2 2 4 2" xfId="23586"/>
    <cellStyle name="Normal 5 2 7 2 2 2 4 2 2" xfId="47883"/>
    <cellStyle name="Normal 5 2 7 2 2 2 4 3" xfId="35681"/>
    <cellStyle name="Normal 5 2 7 2 2 2 5" xfId="15973"/>
    <cellStyle name="Normal 5 2 7 2 2 2 5 2" xfId="40270"/>
    <cellStyle name="Normal 5 2 7 2 2 2 6" xfId="27961"/>
    <cellStyle name="Normal 5 2 7 2 2 3" xfId="4190"/>
    <cellStyle name="Normal 5 2 7 2 2 3 2" xfId="11387"/>
    <cellStyle name="Normal 5 2 7 2 2 3 2 2" xfId="23589"/>
    <cellStyle name="Normal 5 2 7 2 2 3 2 2 2" xfId="47886"/>
    <cellStyle name="Normal 5 2 7 2 2 3 2 3" xfId="35684"/>
    <cellStyle name="Normal 5 2 7 2 2 3 3" xfId="16501"/>
    <cellStyle name="Normal 5 2 7 2 2 3 3 2" xfId="40798"/>
    <cellStyle name="Normal 5 2 7 2 2 3 4" xfId="28489"/>
    <cellStyle name="Normal 5 2 7 2 2 4" xfId="4830"/>
    <cellStyle name="Normal 5 2 7 2 2 4 2" xfId="11388"/>
    <cellStyle name="Normal 5 2 7 2 2 4 2 2" xfId="23590"/>
    <cellStyle name="Normal 5 2 7 2 2 4 2 2 2" xfId="47887"/>
    <cellStyle name="Normal 5 2 7 2 2 4 2 3" xfId="35685"/>
    <cellStyle name="Normal 5 2 7 2 2 4 3" xfId="17032"/>
    <cellStyle name="Normal 5 2 7 2 2 4 3 2" xfId="41329"/>
    <cellStyle name="Normal 5 2 7 2 2 4 4" xfId="29127"/>
    <cellStyle name="Normal 5 2 7 2 2 5" xfId="6527"/>
    <cellStyle name="Normal 5 2 7 2 2 5 2" xfId="11389"/>
    <cellStyle name="Normal 5 2 7 2 2 5 2 2" xfId="23591"/>
    <cellStyle name="Normal 5 2 7 2 2 5 2 2 2" xfId="47888"/>
    <cellStyle name="Normal 5 2 7 2 2 5 2 3" xfId="35686"/>
    <cellStyle name="Normal 5 2 7 2 2 5 3" xfId="18729"/>
    <cellStyle name="Normal 5 2 7 2 2 5 3 2" xfId="43026"/>
    <cellStyle name="Normal 5 2 7 2 2 5 4" xfId="30824"/>
    <cellStyle name="Normal 5 2 7 2 2 6" xfId="11383"/>
    <cellStyle name="Normal 5 2 7 2 2 6 2" xfId="23585"/>
    <cellStyle name="Normal 5 2 7 2 2 6 2 2" xfId="47882"/>
    <cellStyle name="Normal 5 2 7 2 2 6 3" xfId="35680"/>
    <cellStyle name="Normal 5 2 7 2 2 7" xfId="14804"/>
    <cellStyle name="Normal 5 2 7 2 2 7 2" xfId="39101"/>
    <cellStyle name="Normal 5 2 7 2 2 8" xfId="26792"/>
    <cellStyle name="Normal 5 2 7 2 2 9" xfId="51200"/>
    <cellStyle name="Normal 5 2 7 2 3" xfId="3020"/>
    <cellStyle name="Normal 5 2 7 2 3 2" xfId="5468"/>
    <cellStyle name="Normal 5 2 7 2 3 2 2" xfId="11391"/>
    <cellStyle name="Normal 5 2 7 2 3 2 2 2" xfId="23593"/>
    <cellStyle name="Normal 5 2 7 2 3 2 2 2 2" xfId="47890"/>
    <cellStyle name="Normal 5 2 7 2 3 2 2 3" xfId="35688"/>
    <cellStyle name="Normal 5 2 7 2 3 2 3" xfId="17670"/>
    <cellStyle name="Normal 5 2 7 2 3 2 3 2" xfId="41967"/>
    <cellStyle name="Normal 5 2 7 2 3 2 4" xfId="29765"/>
    <cellStyle name="Normal 5 2 7 2 3 3" xfId="7058"/>
    <cellStyle name="Normal 5 2 7 2 3 3 2" xfId="11392"/>
    <cellStyle name="Normal 5 2 7 2 3 3 2 2" xfId="23594"/>
    <cellStyle name="Normal 5 2 7 2 3 3 2 2 2" xfId="47891"/>
    <cellStyle name="Normal 5 2 7 2 3 3 2 3" xfId="35689"/>
    <cellStyle name="Normal 5 2 7 2 3 3 3" xfId="19260"/>
    <cellStyle name="Normal 5 2 7 2 3 3 3 2" xfId="43557"/>
    <cellStyle name="Normal 5 2 7 2 3 3 4" xfId="31355"/>
    <cellStyle name="Normal 5 2 7 2 3 4" xfId="11390"/>
    <cellStyle name="Normal 5 2 7 2 3 4 2" xfId="23592"/>
    <cellStyle name="Normal 5 2 7 2 3 4 2 2" xfId="47889"/>
    <cellStyle name="Normal 5 2 7 2 3 4 3" xfId="35687"/>
    <cellStyle name="Normal 5 2 7 2 3 5" xfId="15442"/>
    <cellStyle name="Normal 5 2 7 2 3 5 2" xfId="39739"/>
    <cellStyle name="Normal 5 2 7 2 3 6" xfId="27430"/>
    <cellStyle name="Normal 5 2 7 2 4" xfId="11382"/>
    <cellStyle name="Normal 5 2 7 2 4 2" xfId="23584"/>
    <cellStyle name="Normal 5 2 7 2 4 2 2" xfId="47881"/>
    <cellStyle name="Normal 5 2 7 2 4 3" xfId="35679"/>
    <cellStyle name="Normal 5 2 7 2 5" xfId="14270"/>
    <cellStyle name="Normal 5 2 7 2 5 2" xfId="26258"/>
    <cellStyle name="Normal 5 2 7 2 5 2 2" xfId="50555"/>
    <cellStyle name="Normal 5 2 7 2 5 3" xfId="38567"/>
    <cellStyle name="Normal 5 2 7 2 6" xfId="51446"/>
    <cellStyle name="Normal 5 2 7 2 7" xfId="52374"/>
    <cellStyle name="Normal 5 2 7 3" xfId="2252"/>
    <cellStyle name="Normal 5 2 7 3 10" xfId="52772"/>
    <cellStyle name="Normal 5 2 7 3 2" xfId="3418"/>
    <cellStyle name="Normal 5 2 7 3 2 2" xfId="5759"/>
    <cellStyle name="Normal 5 2 7 3 2 2 2" xfId="11395"/>
    <cellStyle name="Normal 5 2 7 3 2 2 2 2" xfId="23597"/>
    <cellStyle name="Normal 5 2 7 3 2 2 2 2 2" xfId="47894"/>
    <cellStyle name="Normal 5 2 7 3 2 2 2 3" xfId="35692"/>
    <cellStyle name="Normal 5 2 7 3 2 2 3" xfId="17961"/>
    <cellStyle name="Normal 5 2 7 3 2 2 3 2" xfId="42258"/>
    <cellStyle name="Normal 5 2 7 3 2 2 4" xfId="30056"/>
    <cellStyle name="Normal 5 2 7 3 2 3" xfId="7456"/>
    <cellStyle name="Normal 5 2 7 3 2 3 2" xfId="11396"/>
    <cellStyle name="Normal 5 2 7 3 2 3 2 2" xfId="23598"/>
    <cellStyle name="Normal 5 2 7 3 2 3 2 2 2" xfId="47895"/>
    <cellStyle name="Normal 5 2 7 3 2 3 2 3" xfId="35693"/>
    <cellStyle name="Normal 5 2 7 3 2 3 3" xfId="19658"/>
    <cellStyle name="Normal 5 2 7 3 2 3 3 2" xfId="43955"/>
    <cellStyle name="Normal 5 2 7 3 2 3 4" xfId="31753"/>
    <cellStyle name="Normal 5 2 7 3 2 4" xfId="11394"/>
    <cellStyle name="Normal 5 2 7 3 2 4 2" xfId="23596"/>
    <cellStyle name="Normal 5 2 7 3 2 4 2 2" xfId="47893"/>
    <cellStyle name="Normal 5 2 7 3 2 4 3" xfId="35691"/>
    <cellStyle name="Normal 5 2 7 3 2 5" xfId="15733"/>
    <cellStyle name="Normal 5 2 7 3 2 5 2" xfId="40030"/>
    <cellStyle name="Normal 5 2 7 3 2 6" xfId="27721"/>
    <cellStyle name="Normal 5 2 7 3 3" xfId="3950"/>
    <cellStyle name="Normal 5 2 7 3 3 2" xfId="11397"/>
    <cellStyle name="Normal 5 2 7 3 3 2 2" xfId="23599"/>
    <cellStyle name="Normal 5 2 7 3 3 2 2 2" xfId="47896"/>
    <cellStyle name="Normal 5 2 7 3 3 2 3" xfId="35694"/>
    <cellStyle name="Normal 5 2 7 3 3 3" xfId="16261"/>
    <cellStyle name="Normal 5 2 7 3 3 3 2" xfId="40558"/>
    <cellStyle name="Normal 5 2 7 3 3 4" xfId="28249"/>
    <cellStyle name="Normal 5 2 7 3 4" xfId="4590"/>
    <cellStyle name="Normal 5 2 7 3 4 2" xfId="11398"/>
    <cellStyle name="Normal 5 2 7 3 4 2 2" xfId="23600"/>
    <cellStyle name="Normal 5 2 7 3 4 2 2 2" xfId="47897"/>
    <cellStyle name="Normal 5 2 7 3 4 2 3" xfId="35695"/>
    <cellStyle name="Normal 5 2 7 3 4 3" xfId="16792"/>
    <cellStyle name="Normal 5 2 7 3 4 3 2" xfId="41089"/>
    <cellStyle name="Normal 5 2 7 3 4 4" xfId="28887"/>
    <cellStyle name="Normal 5 2 7 3 5" xfId="6287"/>
    <cellStyle name="Normal 5 2 7 3 5 2" xfId="11399"/>
    <cellStyle name="Normal 5 2 7 3 5 2 2" xfId="23601"/>
    <cellStyle name="Normal 5 2 7 3 5 2 2 2" xfId="47898"/>
    <cellStyle name="Normal 5 2 7 3 5 2 3" xfId="35696"/>
    <cellStyle name="Normal 5 2 7 3 5 3" xfId="18489"/>
    <cellStyle name="Normal 5 2 7 3 5 3 2" xfId="42786"/>
    <cellStyle name="Normal 5 2 7 3 5 4" xfId="30584"/>
    <cellStyle name="Normal 5 2 7 3 6" xfId="11393"/>
    <cellStyle name="Normal 5 2 7 3 6 2" xfId="23595"/>
    <cellStyle name="Normal 5 2 7 3 6 2 2" xfId="47892"/>
    <cellStyle name="Normal 5 2 7 3 6 3" xfId="35690"/>
    <cellStyle name="Normal 5 2 7 3 7" xfId="14564"/>
    <cellStyle name="Normal 5 2 7 3 7 2" xfId="38861"/>
    <cellStyle name="Normal 5 2 7 3 8" xfId="26552"/>
    <cellStyle name="Normal 5 2 7 3 9" xfId="50960"/>
    <cellStyle name="Normal 5 2 7 4" xfId="2780"/>
    <cellStyle name="Normal 5 2 7 4 2" xfId="5228"/>
    <cellStyle name="Normal 5 2 7 4 2 2" xfId="11401"/>
    <cellStyle name="Normal 5 2 7 4 2 2 2" xfId="23603"/>
    <cellStyle name="Normal 5 2 7 4 2 2 2 2" xfId="47900"/>
    <cellStyle name="Normal 5 2 7 4 2 2 3" xfId="35698"/>
    <cellStyle name="Normal 5 2 7 4 2 3" xfId="17430"/>
    <cellStyle name="Normal 5 2 7 4 2 3 2" xfId="41727"/>
    <cellStyle name="Normal 5 2 7 4 2 4" xfId="29525"/>
    <cellStyle name="Normal 5 2 7 4 3" xfId="6818"/>
    <cellStyle name="Normal 5 2 7 4 3 2" xfId="11402"/>
    <cellStyle name="Normal 5 2 7 4 3 2 2" xfId="23604"/>
    <cellStyle name="Normal 5 2 7 4 3 2 2 2" xfId="47901"/>
    <cellStyle name="Normal 5 2 7 4 3 2 3" xfId="35699"/>
    <cellStyle name="Normal 5 2 7 4 3 3" xfId="19020"/>
    <cellStyle name="Normal 5 2 7 4 3 3 2" xfId="43317"/>
    <cellStyle name="Normal 5 2 7 4 3 4" xfId="31115"/>
    <cellStyle name="Normal 5 2 7 4 4" xfId="11400"/>
    <cellStyle name="Normal 5 2 7 4 4 2" xfId="23602"/>
    <cellStyle name="Normal 5 2 7 4 4 2 2" xfId="47899"/>
    <cellStyle name="Normal 5 2 7 4 4 3" xfId="35697"/>
    <cellStyle name="Normal 5 2 7 4 5" xfId="15202"/>
    <cellStyle name="Normal 5 2 7 4 5 2" xfId="39499"/>
    <cellStyle name="Normal 5 2 7 4 6" xfId="27190"/>
    <cellStyle name="Normal 5 2 7 5" xfId="11381"/>
    <cellStyle name="Normal 5 2 7 5 2" xfId="23583"/>
    <cellStyle name="Normal 5 2 7 5 2 2" xfId="47880"/>
    <cellStyle name="Normal 5 2 7 5 3" xfId="35678"/>
    <cellStyle name="Normal 5 2 7 6" xfId="14030"/>
    <cellStyle name="Normal 5 2 7 6 2" xfId="26018"/>
    <cellStyle name="Normal 5 2 7 6 2 2" xfId="50315"/>
    <cellStyle name="Normal 5 2 7 6 3" xfId="38327"/>
    <cellStyle name="Normal 5 2 7 7" xfId="51841"/>
    <cellStyle name="Normal 5 2 7 8" xfId="52134"/>
    <cellStyle name="Normal 5 2 8" xfId="664"/>
    <cellStyle name="Normal 5 2 8 2" xfId="2165"/>
    <cellStyle name="Normal 5 2 8 2 10" xfId="52685"/>
    <cellStyle name="Normal 5 2 8 2 2" xfId="3331"/>
    <cellStyle name="Normal 5 2 8 2 2 2" xfId="5672"/>
    <cellStyle name="Normal 5 2 8 2 2 2 2" xfId="11406"/>
    <cellStyle name="Normal 5 2 8 2 2 2 2 2" xfId="23608"/>
    <cellStyle name="Normal 5 2 8 2 2 2 2 2 2" xfId="47905"/>
    <cellStyle name="Normal 5 2 8 2 2 2 2 3" xfId="35703"/>
    <cellStyle name="Normal 5 2 8 2 2 2 3" xfId="17874"/>
    <cellStyle name="Normal 5 2 8 2 2 2 3 2" xfId="42171"/>
    <cellStyle name="Normal 5 2 8 2 2 2 4" xfId="29969"/>
    <cellStyle name="Normal 5 2 8 2 2 3" xfId="7369"/>
    <cellStyle name="Normal 5 2 8 2 2 3 2" xfId="11407"/>
    <cellStyle name="Normal 5 2 8 2 2 3 2 2" xfId="23609"/>
    <cellStyle name="Normal 5 2 8 2 2 3 2 2 2" xfId="47906"/>
    <cellStyle name="Normal 5 2 8 2 2 3 2 3" xfId="35704"/>
    <cellStyle name="Normal 5 2 8 2 2 3 3" xfId="19571"/>
    <cellStyle name="Normal 5 2 8 2 2 3 3 2" xfId="43868"/>
    <cellStyle name="Normal 5 2 8 2 2 3 4" xfId="31666"/>
    <cellStyle name="Normal 5 2 8 2 2 4" xfId="11405"/>
    <cellStyle name="Normal 5 2 8 2 2 4 2" xfId="23607"/>
    <cellStyle name="Normal 5 2 8 2 2 4 2 2" xfId="47904"/>
    <cellStyle name="Normal 5 2 8 2 2 4 3" xfId="35702"/>
    <cellStyle name="Normal 5 2 8 2 2 5" xfId="15646"/>
    <cellStyle name="Normal 5 2 8 2 2 5 2" xfId="39943"/>
    <cellStyle name="Normal 5 2 8 2 2 6" xfId="27634"/>
    <cellStyle name="Normal 5 2 8 2 3" xfId="3863"/>
    <cellStyle name="Normal 5 2 8 2 3 2" xfId="11408"/>
    <cellStyle name="Normal 5 2 8 2 3 2 2" xfId="23610"/>
    <cellStyle name="Normal 5 2 8 2 3 2 2 2" xfId="47907"/>
    <cellStyle name="Normal 5 2 8 2 3 2 3" xfId="35705"/>
    <cellStyle name="Normal 5 2 8 2 3 3" xfId="16174"/>
    <cellStyle name="Normal 5 2 8 2 3 3 2" xfId="40471"/>
    <cellStyle name="Normal 5 2 8 2 3 4" xfId="28162"/>
    <cellStyle name="Normal 5 2 8 2 4" xfId="4503"/>
    <cellStyle name="Normal 5 2 8 2 4 2" xfId="11409"/>
    <cellStyle name="Normal 5 2 8 2 4 2 2" xfId="23611"/>
    <cellStyle name="Normal 5 2 8 2 4 2 2 2" xfId="47908"/>
    <cellStyle name="Normal 5 2 8 2 4 2 3" xfId="35706"/>
    <cellStyle name="Normal 5 2 8 2 4 3" xfId="16705"/>
    <cellStyle name="Normal 5 2 8 2 4 3 2" xfId="41002"/>
    <cellStyle name="Normal 5 2 8 2 4 4" xfId="28800"/>
    <cellStyle name="Normal 5 2 8 2 5" xfId="6200"/>
    <cellStyle name="Normal 5 2 8 2 5 2" xfId="11410"/>
    <cellStyle name="Normal 5 2 8 2 5 2 2" xfId="23612"/>
    <cellStyle name="Normal 5 2 8 2 5 2 2 2" xfId="47909"/>
    <cellStyle name="Normal 5 2 8 2 5 2 3" xfId="35707"/>
    <cellStyle name="Normal 5 2 8 2 5 3" xfId="18402"/>
    <cellStyle name="Normal 5 2 8 2 5 3 2" xfId="42699"/>
    <cellStyle name="Normal 5 2 8 2 5 4" xfId="30497"/>
    <cellStyle name="Normal 5 2 8 2 6" xfId="11404"/>
    <cellStyle name="Normal 5 2 8 2 6 2" xfId="23606"/>
    <cellStyle name="Normal 5 2 8 2 6 2 2" xfId="47903"/>
    <cellStyle name="Normal 5 2 8 2 6 3" xfId="35701"/>
    <cellStyle name="Normal 5 2 8 2 7" xfId="14477"/>
    <cellStyle name="Normal 5 2 8 2 7 2" xfId="38774"/>
    <cellStyle name="Normal 5 2 8 2 8" xfId="26465"/>
    <cellStyle name="Normal 5 2 8 2 9" xfId="50873"/>
    <cellStyle name="Normal 5 2 8 3" xfId="2693"/>
    <cellStyle name="Normal 5 2 8 3 2" xfId="5141"/>
    <cellStyle name="Normal 5 2 8 3 2 2" xfId="11412"/>
    <cellStyle name="Normal 5 2 8 3 2 2 2" xfId="23614"/>
    <cellStyle name="Normal 5 2 8 3 2 2 2 2" xfId="47911"/>
    <cellStyle name="Normal 5 2 8 3 2 2 3" xfId="35709"/>
    <cellStyle name="Normal 5 2 8 3 2 3" xfId="17343"/>
    <cellStyle name="Normal 5 2 8 3 2 3 2" xfId="41640"/>
    <cellStyle name="Normal 5 2 8 3 2 4" xfId="29438"/>
    <cellStyle name="Normal 5 2 8 3 3" xfId="6731"/>
    <cellStyle name="Normal 5 2 8 3 3 2" xfId="11413"/>
    <cellStyle name="Normal 5 2 8 3 3 2 2" xfId="23615"/>
    <cellStyle name="Normal 5 2 8 3 3 2 2 2" xfId="47912"/>
    <cellStyle name="Normal 5 2 8 3 3 2 3" xfId="35710"/>
    <cellStyle name="Normal 5 2 8 3 3 3" xfId="18933"/>
    <cellStyle name="Normal 5 2 8 3 3 3 2" xfId="43230"/>
    <cellStyle name="Normal 5 2 8 3 3 4" xfId="31028"/>
    <cellStyle name="Normal 5 2 8 3 4" xfId="11411"/>
    <cellStyle name="Normal 5 2 8 3 4 2" xfId="23613"/>
    <cellStyle name="Normal 5 2 8 3 4 2 2" xfId="47910"/>
    <cellStyle name="Normal 5 2 8 3 4 3" xfId="35708"/>
    <cellStyle name="Normal 5 2 8 3 5" xfId="15115"/>
    <cellStyle name="Normal 5 2 8 3 5 2" xfId="39412"/>
    <cellStyle name="Normal 5 2 8 3 6" xfId="27103"/>
    <cellStyle name="Normal 5 2 8 4" xfId="11403"/>
    <cellStyle name="Normal 5 2 8 4 2" xfId="23605"/>
    <cellStyle name="Normal 5 2 8 4 2 2" xfId="47902"/>
    <cellStyle name="Normal 5 2 8 4 3" xfId="35700"/>
    <cellStyle name="Normal 5 2 8 5" xfId="13943"/>
    <cellStyle name="Normal 5 2 8 5 2" xfId="25931"/>
    <cellStyle name="Normal 5 2 8 5 2 2" xfId="50228"/>
    <cellStyle name="Normal 5 2 8 5 3" xfId="38240"/>
    <cellStyle name="Normal 5 2 8 6" xfId="51532"/>
    <cellStyle name="Normal 5 2 8 7" xfId="52047"/>
    <cellStyle name="Normal 5 2 9" xfId="1404"/>
    <cellStyle name="Normal 5 3" xfId="158"/>
    <cellStyle name="Normal 5 3 10" xfId="2589"/>
    <cellStyle name="Normal 5 3 10 2" xfId="5037"/>
    <cellStyle name="Normal 5 3 10 2 2" xfId="11416"/>
    <cellStyle name="Normal 5 3 10 2 2 2" xfId="23618"/>
    <cellStyle name="Normal 5 3 10 2 2 2 2" xfId="47915"/>
    <cellStyle name="Normal 5 3 10 2 2 3" xfId="35713"/>
    <cellStyle name="Normal 5 3 10 2 3" xfId="17239"/>
    <cellStyle name="Normal 5 3 10 2 3 2" xfId="41536"/>
    <cellStyle name="Normal 5 3 10 2 4" xfId="29334"/>
    <cellStyle name="Normal 5 3 10 3" xfId="6627"/>
    <cellStyle name="Normal 5 3 10 3 2" xfId="11417"/>
    <cellStyle name="Normal 5 3 10 3 2 2" xfId="23619"/>
    <cellStyle name="Normal 5 3 10 3 2 2 2" xfId="47916"/>
    <cellStyle name="Normal 5 3 10 3 2 3" xfId="35714"/>
    <cellStyle name="Normal 5 3 10 3 3" xfId="18829"/>
    <cellStyle name="Normal 5 3 10 3 3 2" xfId="43126"/>
    <cellStyle name="Normal 5 3 10 3 4" xfId="30924"/>
    <cellStyle name="Normal 5 3 10 4" xfId="11415"/>
    <cellStyle name="Normal 5 3 10 4 2" xfId="23617"/>
    <cellStyle name="Normal 5 3 10 4 2 2" xfId="47914"/>
    <cellStyle name="Normal 5 3 10 4 3" xfId="35712"/>
    <cellStyle name="Normal 5 3 10 5" xfId="15011"/>
    <cellStyle name="Normal 5 3 10 5 2" xfId="39308"/>
    <cellStyle name="Normal 5 3 10 6" xfId="26999"/>
    <cellStyle name="Normal 5 3 11" xfId="11414"/>
    <cellStyle name="Normal 5 3 11 2" xfId="23616"/>
    <cellStyle name="Normal 5 3 11 2 2" xfId="47913"/>
    <cellStyle name="Normal 5 3 11 3" xfId="35711"/>
    <cellStyle name="Normal 5 3 12" xfId="13839"/>
    <cellStyle name="Normal 5 3 12 2" xfId="25827"/>
    <cellStyle name="Normal 5 3 12 2 2" xfId="50124"/>
    <cellStyle name="Normal 5 3 12 3" xfId="38136"/>
    <cellStyle name="Normal 5 3 13" xfId="51930"/>
    <cellStyle name="Normal 5 3 14" xfId="51943"/>
    <cellStyle name="Normal 5 3 2" xfId="187"/>
    <cellStyle name="Normal 5 3 2 10" xfId="13851"/>
    <cellStyle name="Normal 5 3 2 10 2" xfId="25839"/>
    <cellStyle name="Normal 5 3 2 10 2 2" xfId="50136"/>
    <cellStyle name="Normal 5 3 2 10 3" xfId="38148"/>
    <cellStyle name="Normal 5 3 2 11" xfId="51910"/>
    <cellStyle name="Normal 5 3 2 12" xfId="51955"/>
    <cellStyle name="Normal 5 3 2 2" xfId="295"/>
    <cellStyle name="Normal 5 3 2 2 2" xfId="1817"/>
    <cellStyle name="Normal 5 3 2 3" xfId="596"/>
    <cellStyle name="Normal 5 3 2 3 10" xfId="51892"/>
    <cellStyle name="Normal 5 3 2 3 11" xfId="51979"/>
    <cellStyle name="Normal 5 3 2 3 2" xfId="644"/>
    <cellStyle name="Normal 5 3 2 3 2 10" xfId="52027"/>
    <cellStyle name="Normal 5 3 2 3 2 2" xfId="839"/>
    <cellStyle name="Normal 5 3 2 3 2 2 2" xfId="1084"/>
    <cellStyle name="Normal 5 3 2 3 2 2 2 2" xfId="2577"/>
    <cellStyle name="Normal 5 3 2 3 2 2 2 2 10" xfId="53097"/>
    <cellStyle name="Normal 5 3 2 3 2 2 2 2 2" xfId="3743"/>
    <cellStyle name="Normal 5 3 2 3 2 2 2 2 2 2" xfId="6084"/>
    <cellStyle name="Normal 5 3 2 3 2 2 2 2 2 2 2" xfId="11425"/>
    <cellStyle name="Normal 5 3 2 3 2 2 2 2 2 2 2 2" xfId="23627"/>
    <cellStyle name="Normal 5 3 2 3 2 2 2 2 2 2 2 2 2" xfId="47924"/>
    <cellStyle name="Normal 5 3 2 3 2 2 2 2 2 2 2 3" xfId="35722"/>
    <cellStyle name="Normal 5 3 2 3 2 2 2 2 2 2 3" xfId="18286"/>
    <cellStyle name="Normal 5 3 2 3 2 2 2 2 2 2 3 2" xfId="42583"/>
    <cellStyle name="Normal 5 3 2 3 2 2 2 2 2 2 4" xfId="30381"/>
    <cellStyle name="Normal 5 3 2 3 2 2 2 2 2 3" xfId="7781"/>
    <cellStyle name="Normal 5 3 2 3 2 2 2 2 2 3 2" xfId="11426"/>
    <cellStyle name="Normal 5 3 2 3 2 2 2 2 2 3 2 2" xfId="23628"/>
    <cellStyle name="Normal 5 3 2 3 2 2 2 2 2 3 2 2 2" xfId="47925"/>
    <cellStyle name="Normal 5 3 2 3 2 2 2 2 2 3 2 3" xfId="35723"/>
    <cellStyle name="Normal 5 3 2 3 2 2 2 2 2 3 3" xfId="19983"/>
    <cellStyle name="Normal 5 3 2 3 2 2 2 2 2 3 3 2" xfId="44280"/>
    <cellStyle name="Normal 5 3 2 3 2 2 2 2 2 3 4" xfId="32078"/>
    <cellStyle name="Normal 5 3 2 3 2 2 2 2 2 4" xfId="11424"/>
    <cellStyle name="Normal 5 3 2 3 2 2 2 2 2 4 2" xfId="23626"/>
    <cellStyle name="Normal 5 3 2 3 2 2 2 2 2 4 2 2" xfId="47923"/>
    <cellStyle name="Normal 5 3 2 3 2 2 2 2 2 4 3" xfId="35721"/>
    <cellStyle name="Normal 5 3 2 3 2 2 2 2 2 5" xfId="16058"/>
    <cellStyle name="Normal 5 3 2 3 2 2 2 2 2 5 2" xfId="40355"/>
    <cellStyle name="Normal 5 3 2 3 2 2 2 2 2 6" xfId="28046"/>
    <cellStyle name="Normal 5 3 2 3 2 2 2 2 3" xfId="4275"/>
    <cellStyle name="Normal 5 3 2 3 2 2 2 2 3 2" xfId="11427"/>
    <cellStyle name="Normal 5 3 2 3 2 2 2 2 3 2 2" xfId="23629"/>
    <cellStyle name="Normal 5 3 2 3 2 2 2 2 3 2 2 2" xfId="47926"/>
    <cellStyle name="Normal 5 3 2 3 2 2 2 2 3 2 3" xfId="35724"/>
    <cellStyle name="Normal 5 3 2 3 2 2 2 2 3 3" xfId="16586"/>
    <cellStyle name="Normal 5 3 2 3 2 2 2 2 3 3 2" xfId="40883"/>
    <cellStyle name="Normal 5 3 2 3 2 2 2 2 3 4" xfId="28574"/>
    <cellStyle name="Normal 5 3 2 3 2 2 2 2 4" xfId="4915"/>
    <cellStyle name="Normal 5 3 2 3 2 2 2 2 4 2" xfId="11428"/>
    <cellStyle name="Normal 5 3 2 3 2 2 2 2 4 2 2" xfId="23630"/>
    <cellStyle name="Normal 5 3 2 3 2 2 2 2 4 2 2 2" xfId="47927"/>
    <cellStyle name="Normal 5 3 2 3 2 2 2 2 4 2 3" xfId="35725"/>
    <cellStyle name="Normal 5 3 2 3 2 2 2 2 4 3" xfId="17117"/>
    <cellStyle name="Normal 5 3 2 3 2 2 2 2 4 3 2" xfId="41414"/>
    <cellStyle name="Normal 5 3 2 3 2 2 2 2 4 4" xfId="29212"/>
    <cellStyle name="Normal 5 3 2 3 2 2 2 2 5" xfId="6612"/>
    <cellStyle name="Normal 5 3 2 3 2 2 2 2 5 2" xfId="11429"/>
    <cellStyle name="Normal 5 3 2 3 2 2 2 2 5 2 2" xfId="23631"/>
    <cellStyle name="Normal 5 3 2 3 2 2 2 2 5 2 2 2" xfId="47928"/>
    <cellStyle name="Normal 5 3 2 3 2 2 2 2 5 2 3" xfId="35726"/>
    <cellStyle name="Normal 5 3 2 3 2 2 2 2 5 3" xfId="18814"/>
    <cellStyle name="Normal 5 3 2 3 2 2 2 2 5 3 2" xfId="43111"/>
    <cellStyle name="Normal 5 3 2 3 2 2 2 2 5 4" xfId="30909"/>
    <cellStyle name="Normal 5 3 2 3 2 2 2 2 6" xfId="11423"/>
    <cellStyle name="Normal 5 3 2 3 2 2 2 2 6 2" xfId="23625"/>
    <cellStyle name="Normal 5 3 2 3 2 2 2 2 6 2 2" xfId="47922"/>
    <cellStyle name="Normal 5 3 2 3 2 2 2 2 6 3" xfId="35720"/>
    <cellStyle name="Normal 5 3 2 3 2 2 2 2 7" xfId="14889"/>
    <cellStyle name="Normal 5 3 2 3 2 2 2 2 7 2" xfId="39186"/>
    <cellStyle name="Normal 5 3 2 3 2 2 2 2 8" xfId="26877"/>
    <cellStyle name="Normal 5 3 2 3 2 2 2 2 9" xfId="51285"/>
    <cellStyle name="Normal 5 3 2 3 2 2 2 3" xfId="3105"/>
    <cellStyle name="Normal 5 3 2 3 2 2 2 3 2" xfId="5553"/>
    <cellStyle name="Normal 5 3 2 3 2 2 2 3 2 2" xfId="11431"/>
    <cellStyle name="Normal 5 3 2 3 2 2 2 3 2 2 2" xfId="23633"/>
    <cellStyle name="Normal 5 3 2 3 2 2 2 3 2 2 2 2" xfId="47930"/>
    <cellStyle name="Normal 5 3 2 3 2 2 2 3 2 2 3" xfId="35728"/>
    <cellStyle name="Normal 5 3 2 3 2 2 2 3 2 3" xfId="17755"/>
    <cellStyle name="Normal 5 3 2 3 2 2 2 3 2 3 2" xfId="42052"/>
    <cellStyle name="Normal 5 3 2 3 2 2 2 3 2 4" xfId="29850"/>
    <cellStyle name="Normal 5 3 2 3 2 2 2 3 3" xfId="7143"/>
    <cellStyle name="Normal 5 3 2 3 2 2 2 3 3 2" xfId="11432"/>
    <cellStyle name="Normal 5 3 2 3 2 2 2 3 3 2 2" xfId="23634"/>
    <cellStyle name="Normal 5 3 2 3 2 2 2 3 3 2 2 2" xfId="47931"/>
    <cellStyle name="Normal 5 3 2 3 2 2 2 3 3 2 3" xfId="35729"/>
    <cellStyle name="Normal 5 3 2 3 2 2 2 3 3 3" xfId="19345"/>
    <cellStyle name="Normal 5 3 2 3 2 2 2 3 3 3 2" xfId="43642"/>
    <cellStyle name="Normal 5 3 2 3 2 2 2 3 3 4" xfId="31440"/>
    <cellStyle name="Normal 5 3 2 3 2 2 2 3 4" xfId="11430"/>
    <cellStyle name="Normal 5 3 2 3 2 2 2 3 4 2" xfId="23632"/>
    <cellStyle name="Normal 5 3 2 3 2 2 2 3 4 2 2" xfId="47929"/>
    <cellStyle name="Normal 5 3 2 3 2 2 2 3 4 3" xfId="35727"/>
    <cellStyle name="Normal 5 3 2 3 2 2 2 3 5" xfId="15527"/>
    <cellStyle name="Normal 5 3 2 3 2 2 2 3 5 2" xfId="39824"/>
    <cellStyle name="Normal 5 3 2 3 2 2 2 3 6" xfId="27515"/>
    <cellStyle name="Normal 5 3 2 3 2 2 2 4" xfId="11422"/>
    <cellStyle name="Normal 5 3 2 3 2 2 2 4 2" xfId="23624"/>
    <cellStyle name="Normal 5 3 2 3 2 2 2 4 2 2" xfId="47921"/>
    <cellStyle name="Normal 5 3 2 3 2 2 2 4 3" xfId="35719"/>
    <cellStyle name="Normal 5 3 2 3 2 2 2 5" xfId="14355"/>
    <cellStyle name="Normal 5 3 2 3 2 2 2 5 2" xfId="26343"/>
    <cellStyle name="Normal 5 3 2 3 2 2 2 5 2 2" xfId="50640"/>
    <cellStyle name="Normal 5 3 2 3 2 2 2 5 3" xfId="38652"/>
    <cellStyle name="Normal 5 3 2 3 2 2 2 6" xfId="51784"/>
    <cellStyle name="Normal 5 3 2 3 2 2 2 7" xfId="52459"/>
    <cellStyle name="Normal 5 3 2 3 2 2 3" xfId="2337"/>
    <cellStyle name="Normal 5 3 2 3 2 2 3 10" xfId="52857"/>
    <cellStyle name="Normal 5 3 2 3 2 2 3 2" xfId="3503"/>
    <cellStyle name="Normal 5 3 2 3 2 2 3 2 2" xfId="5844"/>
    <cellStyle name="Normal 5 3 2 3 2 2 3 2 2 2" xfId="11435"/>
    <cellStyle name="Normal 5 3 2 3 2 2 3 2 2 2 2" xfId="23637"/>
    <cellStyle name="Normal 5 3 2 3 2 2 3 2 2 2 2 2" xfId="47934"/>
    <cellStyle name="Normal 5 3 2 3 2 2 3 2 2 2 3" xfId="35732"/>
    <cellStyle name="Normal 5 3 2 3 2 2 3 2 2 3" xfId="18046"/>
    <cellStyle name="Normal 5 3 2 3 2 2 3 2 2 3 2" xfId="42343"/>
    <cellStyle name="Normal 5 3 2 3 2 2 3 2 2 4" xfId="30141"/>
    <cellStyle name="Normal 5 3 2 3 2 2 3 2 3" xfId="7541"/>
    <cellStyle name="Normal 5 3 2 3 2 2 3 2 3 2" xfId="11436"/>
    <cellStyle name="Normal 5 3 2 3 2 2 3 2 3 2 2" xfId="23638"/>
    <cellStyle name="Normal 5 3 2 3 2 2 3 2 3 2 2 2" xfId="47935"/>
    <cellStyle name="Normal 5 3 2 3 2 2 3 2 3 2 3" xfId="35733"/>
    <cellStyle name="Normal 5 3 2 3 2 2 3 2 3 3" xfId="19743"/>
    <cellStyle name="Normal 5 3 2 3 2 2 3 2 3 3 2" xfId="44040"/>
    <cellStyle name="Normal 5 3 2 3 2 2 3 2 3 4" xfId="31838"/>
    <cellStyle name="Normal 5 3 2 3 2 2 3 2 4" xfId="11434"/>
    <cellStyle name="Normal 5 3 2 3 2 2 3 2 4 2" xfId="23636"/>
    <cellStyle name="Normal 5 3 2 3 2 2 3 2 4 2 2" xfId="47933"/>
    <cellStyle name="Normal 5 3 2 3 2 2 3 2 4 3" xfId="35731"/>
    <cellStyle name="Normal 5 3 2 3 2 2 3 2 5" xfId="15818"/>
    <cellStyle name="Normal 5 3 2 3 2 2 3 2 5 2" xfId="40115"/>
    <cellStyle name="Normal 5 3 2 3 2 2 3 2 6" xfId="27806"/>
    <cellStyle name="Normal 5 3 2 3 2 2 3 3" xfId="4035"/>
    <cellStyle name="Normal 5 3 2 3 2 2 3 3 2" xfId="11437"/>
    <cellStyle name="Normal 5 3 2 3 2 2 3 3 2 2" xfId="23639"/>
    <cellStyle name="Normal 5 3 2 3 2 2 3 3 2 2 2" xfId="47936"/>
    <cellStyle name="Normal 5 3 2 3 2 2 3 3 2 3" xfId="35734"/>
    <cellStyle name="Normal 5 3 2 3 2 2 3 3 3" xfId="16346"/>
    <cellStyle name="Normal 5 3 2 3 2 2 3 3 3 2" xfId="40643"/>
    <cellStyle name="Normal 5 3 2 3 2 2 3 3 4" xfId="28334"/>
    <cellStyle name="Normal 5 3 2 3 2 2 3 4" xfId="4675"/>
    <cellStyle name="Normal 5 3 2 3 2 2 3 4 2" xfId="11438"/>
    <cellStyle name="Normal 5 3 2 3 2 2 3 4 2 2" xfId="23640"/>
    <cellStyle name="Normal 5 3 2 3 2 2 3 4 2 2 2" xfId="47937"/>
    <cellStyle name="Normal 5 3 2 3 2 2 3 4 2 3" xfId="35735"/>
    <cellStyle name="Normal 5 3 2 3 2 2 3 4 3" xfId="16877"/>
    <cellStyle name="Normal 5 3 2 3 2 2 3 4 3 2" xfId="41174"/>
    <cellStyle name="Normal 5 3 2 3 2 2 3 4 4" xfId="28972"/>
    <cellStyle name="Normal 5 3 2 3 2 2 3 5" xfId="6372"/>
    <cellStyle name="Normal 5 3 2 3 2 2 3 5 2" xfId="11439"/>
    <cellStyle name="Normal 5 3 2 3 2 2 3 5 2 2" xfId="23641"/>
    <cellStyle name="Normal 5 3 2 3 2 2 3 5 2 2 2" xfId="47938"/>
    <cellStyle name="Normal 5 3 2 3 2 2 3 5 2 3" xfId="35736"/>
    <cellStyle name="Normal 5 3 2 3 2 2 3 5 3" xfId="18574"/>
    <cellStyle name="Normal 5 3 2 3 2 2 3 5 3 2" xfId="42871"/>
    <cellStyle name="Normal 5 3 2 3 2 2 3 5 4" xfId="30669"/>
    <cellStyle name="Normal 5 3 2 3 2 2 3 6" xfId="11433"/>
    <cellStyle name="Normal 5 3 2 3 2 2 3 6 2" xfId="23635"/>
    <cellStyle name="Normal 5 3 2 3 2 2 3 6 2 2" xfId="47932"/>
    <cellStyle name="Normal 5 3 2 3 2 2 3 6 3" xfId="35730"/>
    <cellStyle name="Normal 5 3 2 3 2 2 3 7" xfId="14649"/>
    <cellStyle name="Normal 5 3 2 3 2 2 3 7 2" xfId="38946"/>
    <cellStyle name="Normal 5 3 2 3 2 2 3 8" xfId="26637"/>
    <cellStyle name="Normal 5 3 2 3 2 2 3 9" xfId="51045"/>
    <cellStyle name="Normal 5 3 2 3 2 2 4" xfId="2865"/>
    <cellStyle name="Normal 5 3 2 3 2 2 4 2" xfId="5313"/>
    <cellStyle name="Normal 5 3 2 3 2 2 4 2 2" xfId="11441"/>
    <cellStyle name="Normal 5 3 2 3 2 2 4 2 2 2" xfId="23643"/>
    <cellStyle name="Normal 5 3 2 3 2 2 4 2 2 2 2" xfId="47940"/>
    <cellStyle name="Normal 5 3 2 3 2 2 4 2 2 3" xfId="35738"/>
    <cellStyle name="Normal 5 3 2 3 2 2 4 2 3" xfId="17515"/>
    <cellStyle name="Normal 5 3 2 3 2 2 4 2 3 2" xfId="41812"/>
    <cellStyle name="Normal 5 3 2 3 2 2 4 2 4" xfId="29610"/>
    <cellStyle name="Normal 5 3 2 3 2 2 4 3" xfId="6903"/>
    <cellStyle name="Normal 5 3 2 3 2 2 4 3 2" xfId="11442"/>
    <cellStyle name="Normal 5 3 2 3 2 2 4 3 2 2" xfId="23644"/>
    <cellStyle name="Normal 5 3 2 3 2 2 4 3 2 2 2" xfId="47941"/>
    <cellStyle name="Normal 5 3 2 3 2 2 4 3 2 3" xfId="35739"/>
    <cellStyle name="Normal 5 3 2 3 2 2 4 3 3" xfId="19105"/>
    <cellStyle name="Normal 5 3 2 3 2 2 4 3 3 2" xfId="43402"/>
    <cellStyle name="Normal 5 3 2 3 2 2 4 3 4" xfId="31200"/>
    <cellStyle name="Normal 5 3 2 3 2 2 4 4" xfId="11440"/>
    <cellStyle name="Normal 5 3 2 3 2 2 4 4 2" xfId="23642"/>
    <cellStyle name="Normal 5 3 2 3 2 2 4 4 2 2" xfId="47939"/>
    <cellStyle name="Normal 5 3 2 3 2 2 4 4 3" xfId="35737"/>
    <cellStyle name="Normal 5 3 2 3 2 2 4 5" xfId="15287"/>
    <cellStyle name="Normal 5 3 2 3 2 2 4 5 2" xfId="39584"/>
    <cellStyle name="Normal 5 3 2 3 2 2 4 6" xfId="27275"/>
    <cellStyle name="Normal 5 3 2 3 2 2 5" xfId="11421"/>
    <cellStyle name="Normal 5 3 2 3 2 2 5 2" xfId="23623"/>
    <cellStyle name="Normal 5 3 2 3 2 2 5 2 2" xfId="47920"/>
    <cellStyle name="Normal 5 3 2 3 2 2 5 3" xfId="35718"/>
    <cellStyle name="Normal 5 3 2 3 2 2 6" xfId="14115"/>
    <cellStyle name="Normal 5 3 2 3 2 2 6 2" xfId="26103"/>
    <cellStyle name="Normal 5 3 2 3 2 2 6 2 2" xfId="50400"/>
    <cellStyle name="Normal 5 3 2 3 2 2 6 3" xfId="38412"/>
    <cellStyle name="Normal 5 3 2 3 2 2 7" xfId="51661"/>
    <cellStyle name="Normal 5 3 2 3 2 2 8" xfId="52219"/>
    <cellStyle name="Normal 5 3 2 3 2 3" xfId="741"/>
    <cellStyle name="Normal 5 3 2 3 2 3 2" xfId="988"/>
    <cellStyle name="Normal 5 3 2 3 2 3 2 2" xfId="2481"/>
    <cellStyle name="Normal 5 3 2 3 2 3 2 2 10" xfId="53001"/>
    <cellStyle name="Normal 5 3 2 3 2 3 2 2 2" xfId="3647"/>
    <cellStyle name="Normal 5 3 2 3 2 3 2 2 2 2" xfId="5988"/>
    <cellStyle name="Normal 5 3 2 3 2 3 2 2 2 2 2" xfId="11447"/>
    <cellStyle name="Normal 5 3 2 3 2 3 2 2 2 2 2 2" xfId="23649"/>
    <cellStyle name="Normal 5 3 2 3 2 3 2 2 2 2 2 2 2" xfId="47946"/>
    <cellStyle name="Normal 5 3 2 3 2 3 2 2 2 2 2 3" xfId="35744"/>
    <cellStyle name="Normal 5 3 2 3 2 3 2 2 2 2 3" xfId="18190"/>
    <cellStyle name="Normal 5 3 2 3 2 3 2 2 2 2 3 2" xfId="42487"/>
    <cellStyle name="Normal 5 3 2 3 2 3 2 2 2 2 4" xfId="30285"/>
    <cellStyle name="Normal 5 3 2 3 2 3 2 2 2 3" xfId="7685"/>
    <cellStyle name="Normal 5 3 2 3 2 3 2 2 2 3 2" xfId="11448"/>
    <cellStyle name="Normal 5 3 2 3 2 3 2 2 2 3 2 2" xfId="23650"/>
    <cellStyle name="Normal 5 3 2 3 2 3 2 2 2 3 2 2 2" xfId="47947"/>
    <cellStyle name="Normal 5 3 2 3 2 3 2 2 2 3 2 3" xfId="35745"/>
    <cellStyle name="Normal 5 3 2 3 2 3 2 2 2 3 3" xfId="19887"/>
    <cellStyle name="Normal 5 3 2 3 2 3 2 2 2 3 3 2" xfId="44184"/>
    <cellStyle name="Normal 5 3 2 3 2 3 2 2 2 3 4" xfId="31982"/>
    <cellStyle name="Normal 5 3 2 3 2 3 2 2 2 4" xfId="11446"/>
    <cellStyle name="Normal 5 3 2 3 2 3 2 2 2 4 2" xfId="23648"/>
    <cellStyle name="Normal 5 3 2 3 2 3 2 2 2 4 2 2" xfId="47945"/>
    <cellStyle name="Normal 5 3 2 3 2 3 2 2 2 4 3" xfId="35743"/>
    <cellStyle name="Normal 5 3 2 3 2 3 2 2 2 5" xfId="15962"/>
    <cellStyle name="Normal 5 3 2 3 2 3 2 2 2 5 2" xfId="40259"/>
    <cellStyle name="Normal 5 3 2 3 2 3 2 2 2 6" xfId="27950"/>
    <cellStyle name="Normal 5 3 2 3 2 3 2 2 3" xfId="4179"/>
    <cellStyle name="Normal 5 3 2 3 2 3 2 2 3 2" xfId="11449"/>
    <cellStyle name="Normal 5 3 2 3 2 3 2 2 3 2 2" xfId="23651"/>
    <cellStyle name="Normal 5 3 2 3 2 3 2 2 3 2 2 2" xfId="47948"/>
    <cellStyle name="Normal 5 3 2 3 2 3 2 2 3 2 3" xfId="35746"/>
    <cellStyle name="Normal 5 3 2 3 2 3 2 2 3 3" xfId="16490"/>
    <cellStyle name="Normal 5 3 2 3 2 3 2 2 3 3 2" xfId="40787"/>
    <cellStyle name="Normal 5 3 2 3 2 3 2 2 3 4" xfId="28478"/>
    <cellStyle name="Normal 5 3 2 3 2 3 2 2 4" xfId="4819"/>
    <cellStyle name="Normal 5 3 2 3 2 3 2 2 4 2" xfId="11450"/>
    <cellStyle name="Normal 5 3 2 3 2 3 2 2 4 2 2" xfId="23652"/>
    <cellStyle name="Normal 5 3 2 3 2 3 2 2 4 2 2 2" xfId="47949"/>
    <cellStyle name="Normal 5 3 2 3 2 3 2 2 4 2 3" xfId="35747"/>
    <cellStyle name="Normal 5 3 2 3 2 3 2 2 4 3" xfId="17021"/>
    <cellStyle name="Normal 5 3 2 3 2 3 2 2 4 3 2" xfId="41318"/>
    <cellStyle name="Normal 5 3 2 3 2 3 2 2 4 4" xfId="29116"/>
    <cellStyle name="Normal 5 3 2 3 2 3 2 2 5" xfId="6516"/>
    <cellStyle name="Normal 5 3 2 3 2 3 2 2 5 2" xfId="11451"/>
    <cellStyle name="Normal 5 3 2 3 2 3 2 2 5 2 2" xfId="23653"/>
    <cellStyle name="Normal 5 3 2 3 2 3 2 2 5 2 2 2" xfId="47950"/>
    <cellStyle name="Normal 5 3 2 3 2 3 2 2 5 2 3" xfId="35748"/>
    <cellStyle name="Normal 5 3 2 3 2 3 2 2 5 3" xfId="18718"/>
    <cellStyle name="Normal 5 3 2 3 2 3 2 2 5 3 2" xfId="43015"/>
    <cellStyle name="Normal 5 3 2 3 2 3 2 2 5 4" xfId="30813"/>
    <cellStyle name="Normal 5 3 2 3 2 3 2 2 6" xfId="11445"/>
    <cellStyle name="Normal 5 3 2 3 2 3 2 2 6 2" xfId="23647"/>
    <cellStyle name="Normal 5 3 2 3 2 3 2 2 6 2 2" xfId="47944"/>
    <cellStyle name="Normal 5 3 2 3 2 3 2 2 6 3" xfId="35742"/>
    <cellStyle name="Normal 5 3 2 3 2 3 2 2 7" xfId="14793"/>
    <cellStyle name="Normal 5 3 2 3 2 3 2 2 7 2" xfId="39090"/>
    <cellStyle name="Normal 5 3 2 3 2 3 2 2 8" xfId="26781"/>
    <cellStyle name="Normal 5 3 2 3 2 3 2 2 9" xfId="51189"/>
    <cellStyle name="Normal 5 3 2 3 2 3 2 3" xfId="3009"/>
    <cellStyle name="Normal 5 3 2 3 2 3 2 3 2" xfId="5457"/>
    <cellStyle name="Normal 5 3 2 3 2 3 2 3 2 2" xfId="11453"/>
    <cellStyle name="Normal 5 3 2 3 2 3 2 3 2 2 2" xfId="23655"/>
    <cellStyle name="Normal 5 3 2 3 2 3 2 3 2 2 2 2" xfId="47952"/>
    <cellStyle name="Normal 5 3 2 3 2 3 2 3 2 2 3" xfId="35750"/>
    <cellStyle name="Normal 5 3 2 3 2 3 2 3 2 3" xfId="17659"/>
    <cellStyle name="Normal 5 3 2 3 2 3 2 3 2 3 2" xfId="41956"/>
    <cellStyle name="Normal 5 3 2 3 2 3 2 3 2 4" xfId="29754"/>
    <cellStyle name="Normal 5 3 2 3 2 3 2 3 3" xfId="7047"/>
    <cellStyle name="Normal 5 3 2 3 2 3 2 3 3 2" xfId="11454"/>
    <cellStyle name="Normal 5 3 2 3 2 3 2 3 3 2 2" xfId="23656"/>
    <cellStyle name="Normal 5 3 2 3 2 3 2 3 3 2 2 2" xfId="47953"/>
    <cellStyle name="Normal 5 3 2 3 2 3 2 3 3 2 3" xfId="35751"/>
    <cellStyle name="Normal 5 3 2 3 2 3 2 3 3 3" xfId="19249"/>
    <cellStyle name="Normal 5 3 2 3 2 3 2 3 3 3 2" xfId="43546"/>
    <cellStyle name="Normal 5 3 2 3 2 3 2 3 3 4" xfId="31344"/>
    <cellStyle name="Normal 5 3 2 3 2 3 2 3 4" xfId="11452"/>
    <cellStyle name="Normal 5 3 2 3 2 3 2 3 4 2" xfId="23654"/>
    <cellStyle name="Normal 5 3 2 3 2 3 2 3 4 2 2" xfId="47951"/>
    <cellStyle name="Normal 5 3 2 3 2 3 2 3 4 3" xfId="35749"/>
    <cellStyle name="Normal 5 3 2 3 2 3 2 3 5" xfId="15431"/>
    <cellStyle name="Normal 5 3 2 3 2 3 2 3 5 2" xfId="39728"/>
    <cellStyle name="Normal 5 3 2 3 2 3 2 3 6" xfId="27419"/>
    <cellStyle name="Normal 5 3 2 3 2 3 2 4" xfId="11444"/>
    <cellStyle name="Normal 5 3 2 3 2 3 2 4 2" xfId="23646"/>
    <cellStyle name="Normal 5 3 2 3 2 3 2 4 2 2" xfId="47943"/>
    <cellStyle name="Normal 5 3 2 3 2 3 2 4 3" xfId="35741"/>
    <cellStyle name="Normal 5 3 2 3 2 3 2 5" xfId="14259"/>
    <cellStyle name="Normal 5 3 2 3 2 3 2 5 2" xfId="26247"/>
    <cellStyle name="Normal 5 3 2 3 2 3 2 5 2 2" xfId="50544"/>
    <cellStyle name="Normal 5 3 2 3 2 3 2 5 3" xfId="38556"/>
    <cellStyle name="Normal 5 3 2 3 2 3 2 6" xfId="51758"/>
    <cellStyle name="Normal 5 3 2 3 2 3 2 7" xfId="52363"/>
    <cellStyle name="Normal 5 3 2 3 2 3 3" xfId="2241"/>
    <cellStyle name="Normal 5 3 2 3 2 3 3 10" xfId="52761"/>
    <cellStyle name="Normal 5 3 2 3 2 3 3 2" xfId="3407"/>
    <cellStyle name="Normal 5 3 2 3 2 3 3 2 2" xfId="5748"/>
    <cellStyle name="Normal 5 3 2 3 2 3 3 2 2 2" xfId="11457"/>
    <cellStyle name="Normal 5 3 2 3 2 3 3 2 2 2 2" xfId="23659"/>
    <cellStyle name="Normal 5 3 2 3 2 3 3 2 2 2 2 2" xfId="47956"/>
    <cellStyle name="Normal 5 3 2 3 2 3 3 2 2 2 3" xfId="35754"/>
    <cellStyle name="Normal 5 3 2 3 2 3 3 2 2 3" xfId="17950"/>
    <cellStyle name="Normal 5 3 2 3 2 3 3 2 2 3 2" xfId="42247"/>
    <cellStyle name="Normal 5 3 2 3 2 3 3 2 2 4" xfId="30045"/>
    <cellStyle name="Normal 5 3 2 3 2 3 3 2 3" xfId="7445"/>
    <cellStyle name="Normal 5 3 2 3 2 3 3 2 3 2" xfId="11458"/>
    <cellStyle name="Normal 5 3 2 3 2 3 3 2 3 2 2" xfId="23660"/>
    <cellStyle name="Normal 5 3 2 3 2 3 3 2 3 2 2 2" xfId="47957"/>
    <cellStyle name="Normal 5 3 2 3 2 3 3 2 3 2 3" xfId="35755"/>
    <cellStyle name="Normal 5 3 2 3 2 3 3 2 3 3" xfId="19647"/>
    <cellStyle name="Normal 5 3 2 3 2 3 3 2 3 3 2" xfId="43944"/>
    <cellStyle name="Normal 5 3 2 3 2 3 3 2 3 4" xfId="31742"/>
    <cellStyle name="Normal 5 3 2 3 2 3 3 2 4" xfId="11456"/>
    <cellStyle name="Normal 5 3 2 3 2 3 3 2 4 2" xfId="23658"/>
    <cellStyle name="Normal 5 3 2 3 2 3 3 2 4 2 2" xfId="47955"/>
    <cellStyle name="Normal 5 3 2 3 2 3 3 2 4 3" xfId="35753"/>
    <cellStyle name="Normal 5 3 2 3 2 3 3 2 5" xfId="15722"/>
    <cellStyle name="Normal 5 3 2 3 2 3 3 2 5 2" xfId="40019"/>
    <cellStyle name="Normal 5 3 2 3 2 3 3 2 6" xfId="27710"/>
    <cellStyle name="Normal 5 3 2 3 2 3 3 3" xfId="3939"/>
    <cellStyle name="Normal 5 3 2 3 2 3 3 3 2" xfId="11459"/>
    <cellStyle name="Normal 5 3 2 3 2 3 3 3 2 2" xfId="23661"/>
    <cellStyle name="Normal 5 3 2 3 2 3 3 3 2 2 2" xfId="47958"/>
    <cellStyle name="Normal 5 3 2 3 2 3 3 3 2 3" xfId="35756"/>
    <cellStyle name="Normal 5 3 2 3 2 3 3 3 3" xfId="16250"/>
    <cellStyle name="Normal 5 3 2 3 2 3 3 3 3 2" xfId="40547"/>
    <cellStyle name="Normal 5 3 2 3 2 3 3 3 4" xfId="28238"/>
    <cellStyle name="Normal 5 3 2 3 2 3 3 4" xfId="4579"/>
    <cellStyle name="Normal 5 3 2 3 2 3 3 4 2" xfId="11460"/>
    <cellStyle name="Normal 5 3 2 3 2 3 3 4 2 2" xfId="23662"/>
    <cellStyle name="Normal 5 3 2 3 2 3 3 4 2 2 2" xfId="47959"/>
    <cellStyle name="Normal 5 3 2 3 2 3 3 4 2 3" xfId="35757"/>
    <cellStyle name="Normal 5 3 2 3 2 3 3 4 3" xfId="16781"/>
    <cellStyle name="Normal 5 3 2 3 2 3 3 4 3 2" xfId="41078"/>
    <cellStyle name="Normal 5 3 2 3 2 3 3 4 4" xfId="28876"/>
    <cellStyle name="Normal 5 3 2 3 2 3 3 5" xfId="6276"/>
    <cellStyle name="Normal 5 3 2 3 2 3 3 5 2" xfId="11461"/>
    <cellStyle name="Normal 5 3 2 3 2 3 3 5 2 2" xfId="23663"/>
    <cellStyle name="Normal 5 3 2 3 2 3 3 5 2 2 2" xfId="47960"/>
    <cellStyle name="Normal 5 3 2 3 2 3 3 5 2 3" xfId="35758"/>
    <cellStyle name="Normal 5 3 2 3 2 3 3 5 3" xfId="18478"/>
    <cellStyle name="Normal 5 3 2 3 2 3 3 5 3 2" xfId="42775"/>
    <cellStyle name="Normal 5 3 2 3 2 3 3 5 4" xfId="30573"/>
    <cellStyle name="Normal 5 3 2 3 2 3 3 6" xfId="11455"/>
    <cellStyle name="Normal 5 3 2 3 2 3 3 6 2" xfId="23657"/>
    <cellStyle name="Normal 5 3 2 3 2 3 3 6 2 2" xfId="47954"/>
    <cellStyle name="Normal 5 3 2 3 2 3 3 6 3" xfId="35752"/>
    <cellStyle name="Normal 5 3 2 3 2 3 3 7" xfId="14553"/>
    <cellStyle name="Normal 5 3 2 3 2 3 3 7 2" xfId="38850"/>
    <cellStyle name="Normal 5 3 2 3 2 3 3 8" xfId="26541"/>
    <cellStyle name="Normal 5 3 2 3 2 3 3 9" xfId="50949"/>
    <cellStyle name="Normal 5 3 2 3 2 3 4" xfId="2769"/>
    <cellStyle name="Normal 5 3 2 3 2 3 4 2" xfId="5217"/>
    <cellStyle name="Normal 5 3 2 3 2 3 4 2 2" xfId="11463"/>
    <cellStyle name="Normal 5 3 2 3 2 3 4 2 2 2" xfId="23665"/>
    <cellStyle name="Normal 5 3 2 3 2 3 4 2 2 2 2" xfId="47962"/>
    <cellStyle name="Normal 5 3 2 3 2 3 4 2 2 3" xfId="35760"/>
    <cellStyle name="Normal 5 3 2 3 2 3 4 2 3" xfId="17419"/>
    <cellStyle name="Normal 5 3 2 3 2 3 4 2 3 2" xfId="41716"/>
    <cellStyle name="Normal 5 3 2 3 2 3 4 2 4" xfId="29514"/>
    <cellStyle name="Normal 5 3 2 3 2 3 4 3" xfId="6807"/>
    <cellStyle name="Normal 5 3 2 3 2 3 4 3 2" xfId="11464"/>
    <cellStyle name="Normal 5 3 2 3 2 3 4 3 2 2" xfId="23666"/>
    <cellStyle name="Normal 5 3 2 3 2 3 4 3 2 2 2" xfId="47963"/>
    <cellStyle name="Normal 5 3 2 3 2 3 4 3 2 3" xfId="35761"/>
    <cellStyle name="Normal 5 3 2 3 2 3 4 3 3" xfId="19009"/>
    <cellStyle name="Normal 5 3 2 3 2 3 4 3 3 2" xfId="43306"/>
    <cellStyle name="Normal 5 3 2 3 2 3 4 3 4" xfId="31104"/>
    <cellStyle name="Normal 5 3 2 3 2 3 4 4" xfId="11462"/>
    <cellStyle name="Normal 5 3 2 3 2 3 4 4 2" xfId="23664"/>
    <cellStyle name="Normal 5 3 2 3 2 3 4 4 2 2" xfId="47961"/>
    <cellStyle name="Normal 5 3 2 3 2 3 4 4 3" xfId="35759"/>
    <cellStyle name="Normal 5 3 2 3 2 3 4 5" xfId="15191"/>
    <cellStyle name="Normal 5 3 2 3 2 3 4 5 2" xfId="39488"/>
    <cellStyle name="Normal 5 3 2 3 2 3 4 6" xfId="27179"/>
    <cellStyle name="Normal 5 3 2 3 2 3 5" xfId="11443"/>
    <cellStyle name="Normal 5 3 2 3 2 3 5 2" xfId="23645"/>
    <cellStyle name="Normal 5 3 2 3 2 3 5 2 2" xfId="47942"/>
    <cellStyle name="Normal 5 3 2 3 2 3 5 3" xfId="35740"/>
    <cellStyle name="Normal 5 3 2 3 2 3 6" xfId="14019"/>
    <cellStyle name="Normal 5 3 2 3 2 3 6 2" xfId="26007"/>
    <cellStyle name="Normal 5 3 2 3 2 3 6 2 2" xfId="50304"/>
    <cellStyle name="Normal 5 3 2 3 2 3 6 3" xfId="38316"/>
    <cellStyle name="Normal 5 3 2 3 2 3 7" xfId="51711"/>
    <cellStyle name="Normal 5 3 2 3 2 3 8" xfId="52123"/>
    <cellStyle name="Normal 5 3 2 3 2 4" xfId="916"/>
    <cellStyle name="Normal 5 3 2 3 2 4 2" xfId="2409"/>
    <cellStyle name="Normal 5 3 2 3 2 4 2 10" xfId="52929"/>
    <cellStyle name="Normal 5 3 2 3 2 4 2 2" xfId="3575"/>
    <cellStyle name="Normal 5 3 2 3 2 4 2 2 2" xfId="5916"/>
    <cellStyle name="Normal 5 3 2 3 2 4 2 2 2 2" xfId="11468"/>
    <cellStyle name="Normal 5 3 2 3 2 4 2 2 2 2 2" xfId="23670"/>
    <cellStyle name="Normal 5 3 2 3 2 4 2 2 2 2 2 2" xfId="47967"/>
    <cellStyle name="Normal 5 3 2 3 2 4 2 2 2 2 3" xfId="35765"/>
    <cellStyle name="Normal 5 3 2 3 2 4 2 2 2 3" xfId="18118"/>
    <cellStyle name="Normal 5 3 2 3 2 4 2 2 2 3 2" xfId="42415"/>
    <cellStyle name="Normal 5 3 2 3 2 4 2 2 2 4" xfId="30213"/>
    <cellStyle name="Normal 5 3 2 3 2 4 2 2 3" xfId="7613"/>
    <cellStyle name="Normal 5 3 2 3 2 4 2 2 3 2" xfId="11469"/>
    <cellStyle name="Normal 5 3 2 3 2 4 2 2 3 2 2" xfId="23671"/>
    <cellStyle name="Normal 5 3 2 3 2 4 2 2 3 2 2 2" xfId="47968"/>
    <cellStyle name="Normal 5 3 2 3 2 4 2 2 3 2 3" xfId="35766"/>
    <cellStyle name="Normal 5 3 2 3 2 4 2 2 3 3" xfId="19815"/>
    <cellStyle name="Normal 5 3 2 3 2 4 2 2 3 3 2" xfId="44112"/>
    <cellStyle name="Normal 5 3 2 3 2 4 2 2 3 4" xfId="31910"/>
    <cellStyle name="Normal 5 3 2 3 2 4 2 2 4" xfId="11467"/>
    <cellStyle name="Normal 5 3 2 3 2 4 2 2 4 2" xfId="23669"/>
    <cellStyle name="Normal 5 3 2 3 2 4 2 2 4 2 2" xfId="47966"/>
    <cellStyle name="Normal 5 3 2 3 2 4 2 2 4 3" xfId="35764"/>
    <cellStyle name="Normal 5 3 2 3 2 4 2 2 5" xfId="15890"/>
    <cellStyle name="Normal 5 3 2 3 2 4 2 2 5 2" xfId="40187"/>
    <cellStyle name="Normal 5 3 2 3 2 4 2 2 6" xfId="27878"/>
    <cellStyle name="Normal 5 3 2 3 2 4 2 3" xfId="4107"/>
    <cellStyle name="Normal 5 3 2 3 2 4 2 3 2" xfId="11470"/>
    <cellStyle name="Normal 5 3 2 3 2 4 2 3 2 2" xfId="23672"/>
    <cellStyle name="Normal 5 3 2 3 2 4 2 3 2 2 2" xfId="47969"/>
    <cellStyle name="Normal 5 3 2 3 2 4 2 3 2 3" xfId="35767"/>
    <cellStyle name="Normal 5 3 2 3 2 4 2 3 3" xfId="16418"/>
    <cellStyle name="Normal 5 3 2 3 2 4 2 3 3 2" xfId="40715"/>
    <cellStyle name="Normal 5 3 2 3 2 4 2 3 4" xfId="28406"/>
    <cellStyle name="Normal 5 3 2 3 2 4 2 4" xfId="4747"/>
    <cellStyle name="Normal 5 3 2 3 2 4 2 4 2" xfId="11471"/>
    <cellStyle name="Normal 5 3 2 3 2 4 2 4 2 2" xfId="23673"/>
    <cellStyle name="Normal 5 3 2 3 2 4 2 4 2 2 2" xfId="47970"/>
    <cellStyle name="Normal 5 3 2 3 2 4 2 4 2 3" xfId="35768"/>
    <cellStyle name="Normal 5 3 2 3 2 4 2 4 3" xfId="16949"/>
    <cellStyle name="Normal 5 3 2 3 2 4 2 4 3 2" xfId="41246"/>
    <cellStyle name="Normal 5 3 2 3 2 4 2 4 4" xfId="29044"/>
    <cellStyle name="Normal 5 3 2 3 2 4 2 5" xfId="6444"/>
    <cellStyle name="Normal 5 3 2 3 2 4 2 5 2" xfId="11472"/>
    <cellStyle name="Normal 5 3 2 3 2 4 2 5 2 2" xfId="23674"/>
    <cellStyle name="Normal 5 3 2 3 2 4 2 5 2 2 2" xfId="47971"/>
    <cellStyle name="Normal 5 3 2 3 2 4 2 5 2 3" xfId="35769"/>
    <cellStyle name="Normal 5 3 2 3 2 4 2 5 3" xfId="18646"/>
    <cellStyle name="Normal 5 3 2 3 2 4 2 5 3 2" xfId="42943"/>
    <cellStyle name="Normal 5 3 2 3 2 4 2 5 4" xfId="30741"/>
    <cellStyle name="Normal 5 3 2 3 2 4 2 6" xfId="11466"/>
    <cellStyle name="Normal 5 3 2 3 2 4 2 6 2" xfId="23668"/>
    <cellStyle name="Normal 5 3 2 3 2 4 2 6 2 2" xfId="47965"/>
    <cellStyle name="Normal 5 3 2 3 2 4 2 6 3" xfId="35763"/>
    <cellStyle name="Normal 5 3 2 3 2 4 2 7" xfId="14721"/>
    <cellStyle name="Normal 5 3 2 3 2 4 2 7 2" xfId="39018"/>
    <cellStyle name="Normal 5 3 2 3 2 4 2 8" xfId="26709"/>
    <cellStyle name="Normal 5 3 2 3 2 4 2 9" xfId="51117"/>
    <cellStyle name="Normal 5 3 2 3 2 4 3" xfId="2937"/>
    <cellStyle name="Normal 5 3 2 3 2 4 3 2" xfId="5385"/>
    <cellStyle name="Normal 5 3 2 3 2 4 3 2 2" xfId="11474"/>
    <cellStyle name="Normal 5 3 2 3 2 4 3 2 2 2" xfId="23676"/>
    <cellStyle name="Normal 5 3 2 3 2 4 3 2 2 2 2" xfId="47973"/>
    <cellStyle name="Normal 5 3 2 3 2 4 3 2 2 3" xfId="35771"/>
    <cellStyle name="Normal 5 3 2 3 2 4 3 2 3" xfId="17587"/>
    <cellStyle name="Normal 5 3 2 3 2 4 3 2 3 2" xfId="41884"/>
    <cellStyle name="Normal 5 3 2 3 2 4 3 2 4" xfId="29682"/>
    <cellStyle name="Normal 5 3 2 3 2 4 3 3" xfId="6975"/>
    <cellStyle name="Normal 5 3 2 3 2 4 3 3 2" xfId="11475"/>
    <cellStyle name="Normal 5 3 2 3 2 4 3 3 2 2" xfId="23677"/>
    <cellStyle name="Normal 5 3 2 3 2 4 3 3 2 2 2" xfId="47974"/>
    <cellStyle name="Normal 5 3 2 3 2 4 3 3 2 3" xfId="35772"/>
    <cellStyle name="Normal 5 3 2 3 2 4 3 3 3" xfId="19177"/>
    <cellStyle name="Normal 5 3 2 3 2 4 3 3 3 2" xfId="43474"/>
    <cellStyle name="Normal 5 3 2 3 2 4 3 3 4" xfId="31272"/>
    <cellStyle name="Normal 5 3 2 3 2 4 3 4" xfId="11473"/>
    <cellStyle name="Normal 5 3 2 3 2 4 3 4 2" xfId="23675"/>
    <cellStyle name="Normal 5 3 2 3 2 4 3 4 2 2" xfId="47972"/>
    <cellStyle name="Normal 5 3 2 3 2 4 3 4 3" xfId="35770"/>
    <cellStyle name="Normal 5 3 2 3 2 4 3 5" xfId="15359"/>
    <cellStyle name="Normal 5 3 2 3 2 4 3 5 2" xfId="39656"/>
    <cellStyle name="Normal 5 3 2 3 2 4 3 6" xfId="27347"/>
    <cellStyle name="Normal 5 3 2 3 2 4 4" xfId="11465"/>
    <cellStyle name="Normal 5 3 2 3 2 4 4 2" xfId="23667"/>
    <cellStyle name="Normal 5 3 2 3 2 4 4 2 2" xfId="47964"/>
    <cellStyle name="Normal 5 3 2 3 2 4 4 3" xfId="35762"/>
    <cellStyle name="Normal 5 3 2 3 2 4 5" xfId="14187"/>
    <cellStyle name="Normal 5 3 2 3 2 4 5 2" xfId="26175"/>
    <cellStyle name="Normal 5 3 2 3 2 4 5 2 2" xfId="50472"/>
    <cellStyle name="Normal 5 3 2 3 2 4 5 3" xfId="38484"/>
    <cellStyle name="Normal 5 3 2 3 2 4 6" xfId="51901"/>
    <cellStyle name="Normal 5 3 2 3 2 4 7" xfId="52291"/>
    <cellStyle name="Normal 5 3 2 3 2 5" xfId="2145"/>
    <cellStyle name="Normal 5 3 2 3 2 5 10" xfId="52665"/>
    <cellStyle name="Normal 5 3 2 3 2 5 2" xfId="3311"/>
    <cellStyle name="Normal 5 3 2 3 2 5 2 2" xfId="5652"/>
    <cellStyle name="Normal 5 3 2 3 2 5 2 2 2" xfId="11478"/>
    <cellStyle name="Normal 5 3 2 3 2 5 2 2 2 2" xfId="23680"/>
    <cellStyle name="Normal 5 3 2 3 2 5 2 2 2 2 2" xfId="47977"/>
    <cellStyle name="Normal 5 3 2 3 2 5 2 2 2 3" xfId="35775"/>
    <cellStyle name="Normal 5 3 2 3 2 5 2 2 3" xfId="17854"/>
    <cellStyle name="Normal 5 3 2 3 2 5 2 2 3 2" xfId="42151"/>
    <cellStyle name="Normal 5 3 2 3 2 5 2 2 4" xfId="29949"/>
    <cellStyle name="Normal 5 3 2 3 2 5 2 3" xfId="7349"/>
    <cellStyle name="Normal 5 3 2 3 2 5 2 3 2" xfId="11479"/>
    <cellStyle name="Normal 5 3 2 3 2 5 2 3 2 2" xfId="23681"/>
    <cellStyle name="Normal 5 3 2 3 2 5 2 3 2 2 2" xfId="47978"/>
    <cellStyle name="Normal 5 3 2 3 2 5 2 3 2 3" xfId="35776"/>
    <cellStyle name="Normal 5 3 2 3 2 5 2 3 3" xfId="19551"/>
    <cellStyle name="Normal 5 3 2 3 2 5 2 3 3 2" xfId="43848"/>
    <cellStyle name="Normal 5 3 2 3 2 5 2 3 4" xfId="31646"/>
    <cellStyle name="Normal 5 3 2 3 2 5 2 4" xfId="11477"/>
    <cellStyle name="Normal 5 3 2 3 2 5 2 4 2" xfId="23679"/>
    <cellStyle name="Normal 5 3 2 3 2 5 2 4 2 2" xfId="47976"/>
    <cellStyle name="Normal 5 3 2 3 2 5 2 4 3" xfId="35774"/>
    <cellStyle name="Normal 5 3 2 3 2 5 2 5" xfId="15626"/>
    <cellStyle name="Normal 5 3 2 3 2 5 2 5 2" xfId="39923"/>
    <cellStyle name="Normal 5 3 2 3 2 5 2 6" xfId="27614"/>
    <cellStyle name="Normal 5 3 2 3 2 5 3" xfId="3843"/>
    <cellStyle name="Normal 5 3 2 3 2 5 3 2" xfId="11480"/>
    <cellStyle name="Normal 5 3 2 3 2 5 3 2 2" xfId="23682"/>
    <cellStyle name="Normal 5 3 2 3 2 5 3 2 2 2" xfId="47979"/>
    <cellStyle name="Normal 5 3 2 3 2 5 3 2 3" xfId="35777"/>
    <cellStyle name="Normal 5 3 2 3 2 5 3 3" xfId="16154"/>
    <cellStyle name="Normal 5 3 2 3 2 5 3 3 2" xfId="40451"/>
    <cellStyle name="Normal 5 3 2 3 2 5 3 4" xfId="28142"/>
    <cellStyle name="Normal 5 3 2 3 2 5 4" xfId="4483"/>
    <cellStyle name="Normal 5 3 2 3 2 5 4 2" xfId="11481"/>
    <cellStyle name="Normal 5 3 2 3 2 5 4 2 2" xfId="23683"/>
    <cellStyle name="Normal 5 3 2 3 2 5 4 2 2 2" xfId="47980"/>
    <cellStyle name="Normal 5 3 2 3 2 5 4 2 3" xfId="35778"/>
    <cellStyle name="Normal 5 3 2 3 2 5 4 3" xfId="16685"/>
    <cellStyle name="Normal 5 3 2 3 2 5 4 3 2" xfId="40982"/>
    <cellStyle name="Normal 5 3 2 3 2 5 4 4" xfId="28780"/>
    <cellStyle name="Normal 5 3 2 3 2 5 5" xfId="6180"/>
    <cellStyle name="Normal 5 3 2 3 2 5 5 2" xfId="11482"/>
    <cellStyle name="Normal 5 3 2 3 2 5 5 2 2" xfId="23684"/>
    <cellStyle name="Normal 5 3 2 3 2 5 5 2 2 2" xfId="47981"/>
    <cellStyle name="Normal 5 3 2 3 2 5 5 2 3" xfId="35779"/>
    <cellStyle name="Normal 5 3 2 3 2 5 5 3" xfId="18382"/>
    <cellStyle name="Normal 5 3 2 3 2 5 5 3 2" xfId="42679"/>
    <cellStyle name="Normal 5 3 2 3 2 5 5 4" xfId="30477"/>
    <cellStyle name="Normal 5 3 2 3 2 5 6" xfId="11476"/>
    <cellStyle name="Normal 5 3 2 3 2 5 6 2" xfId="23678"/>
    <cellStyle name="Normal 5 3 2 3 2 5 6 2 2" xfId="47975"/>
    <cellStyle name="Normal 5 3 2 3 2 5 6 3" xfId="35773"/>
    <cellStyle name="Normal 5 3 2 3 2 5 7" xfId="14457"/>
    <cellStyle name="Normal 5 3 2 3 2 5 7 2" xfId="38754"/>
    <cellStyle name="Normal 5 3 2 3 2 5 8" xfId="26445"/>
    <cellStyle name="Normal 5 3 2 3 2 5 9" xfId="50853"/>
    <cellStyle name="Normal 5 3 2 3 2 6" xfId="2673"/>
    <cellStyle name="Normal 5 3 2 3 2 6 2" xfId="5121"/>
    <cellStyle name="Normal 5 3 2 3 2 6 2 2" xfId="11484"/>
    <cellStyle name="Normal 5 3 2 3 2 6 2 2 2" xfId="23686"/>
    <cellStyle name="Normal 5 3 2 3 2 6 2 2 2 2" xfId="47983"/>
    <cellStyle name="Normal 5 3 2 3 2 6 2 2 3" xfId="35781"/>
    <cellStyle name="Normal 5 3 2 3 2 6 2 3" xfId="17323"/>
    <cellStyle name="Normal 5 3 2 3 2 6 2 3 2" xfId="41620"/>
    <cellStyle name="Normal 5 3 2 3 2 6 2 4" xfId="29418"/>
    <cellStyle name="Normal 5 3 2 3 2 6 3" xfId="6711"/>
    <cellStyle name="Normal 5 3 2 3 2 6 3 2" xfId="11485"/>
    <cellStyle name="Normal 5 3 2 3 2 6 3 2 2" xfId="23687"/>
    <cellStyle name="Normal 5 3 2 3 2 6 3 2 2 2" xfId="47984"/>
    <cellStyle name="Normal 5 3 2 3 2 6 3 2 3" xfId="35782"/>
    <cellStyle name="Normal 5 3 2 3 2 6 3 3" xfId="18913"/>
    <cellStyle name="Normal 5 3 2 3 2 6 3 3 2" xfId="43210"/>
    <cellStyle name="Normal 5 3 2 3 2 6 3 4" xfId="31008"/>
    <cellStyle name="Normal 5 3 2 3 2 6 4" xfId="11483"/>
    <cellStyle name="Normal 5 3 2 3 2 6 4 2" xfId="23685"/>
    <cellStyle name="Normal 5 3 2 3 2 6 4 2 2" xfId="47982"/>
    <cellStyle name="Normal 5 3 2 3 2 6 4 3" xfId="35780"/>
    <cellStyle name="Normal 5 3 2 3 2 6 5" xfId="15095"/>
    <cellStyle name="Normal 5 3 2 3 2 6 5 2" xfId="39392"/>
    <cellStyle name="Normal 5 3 2 3 2 6 6" xfId="27083"/>
    <cellStyle name="Normal 5 3 2 3 2 7" xfId="11420"/>
    <cellStyle name="Normal 5 3 2 3 2 7 2" xfId="23622"/>
    <cellStyle name="Normal 5 3 2 3 2 7 2 2" xfId="47919"/>
    <cellStyle name="Normal 5 3 2 3 2 7 3" xfId="35717"/>
    <cellStyle name="Normal 5 3 2 3 2 8" xfId="13923"/>
    <cellStyle name="Normal 5 3 2 3 2 8 2" xfId="25911"/>
    <cellStyle name="Normal 5 3 2 3 2 8 2 2" xfId="50208"/>
    <cellStyle name="Normal 5 3 2 3 2 8 3" xfId="38220"/>
    <cellStyle name="Normal 5 3 2 3 2 9" xfId="51593"/>
    <cellStyle name="Normal 5 3 2 3 3" xfId="791"/>
    <cellStyle name="Normal 5 3 2 3 3 2" xfId="1036"/>
    <cellStyle name="Normal 5 3 2 3 3 2 2" xfId="2529"/>
    <cellStyle name="Normal 5 3 2 3 3 2 2 10" xfId="53049"/>
    <cellStyle name="Normal 5 3 2 3 3 2 2 2" xfId="3695"/>
    <cellStyle name="Normal 5 3 2 3 3 2 2 2 2" xfId="6036"/>
    <cellStyle name="Normal 5 3 2 3 3 2 2 2 2 2" xfId="11490"/>
    <cellStyle name="Normal 5 3 2 3 3 2 2 2 2 2 2" xfId="23692"/>
    <cellStyle name="Normal 5 3 2 3 3 2 2 2 2 2 2 2" xfId="47989"/>
    <cellStyle name="Normal 5 3 2 3 3 2 2 2 2 2 3" xfId="35787"/>
    <cellStyle name="Normal 5 3 2 3 3 2 2 2 2 3" xfId="18238"/>
    <cellStyle name="Normal 5 3 2 3 3 2 2 2 2 3 2" xfId="42535"/>
    <cellStyle name="Normal 5 3 2 3 3 2 2 2 2 4" xfId="30333"/>
    <cellStyle name="Normal 5 3 2 3 3 2 2 2 3" xfId="7733"/>
    <cellStyle name="Normal 5 3 2 3 3 2 2 2 3 2" xfId="11491"/>
    <cellStyle name="Normal 5 3 2 3 3 2 2 2 3 2 2" xfId="23693"/>
    <cellStyle name="Normal 5 3 2 3 3 2 2 2 3 2 2 2" xfId="47990"/>
    <cellStyle name="Normal 5 3 2 3 3 2 2 2 3 2 3" xfId="35788"/>
    <cellStyle name="Normal 5 3 2 3 3 2 2 2 3 3" xfId="19935"/>
    <cellStyle name="Normal 5 3 2 3 3 2 2 2 3 3 2" xfId="44232"/>
    <cellStyle name="Normal 5 3 2 3 3 2 2 2 3 4" xfId="32030"/>
    <cellStyle name="Normal 5 3 2 3 3 2 2 2 4" xfId="11489"/>
    <cellStyle name="Normal 5 3 2 3 3 2 2 2 4 2" xfId="23691"/>
    <cellStyle name="Normal 5 3 2 3 3 2 2 2 4 2 2" xfId="47988"/>
    <cellStyle name="Normal 5 3 2 3 3 2 2 2 4 3" xfId="35786"/>
    <cellStyle name="Normal 5 3 2 3 3 2 2 2 5" xfId="16010"/>
    <cellStyle name="Normal 5 3 2 3 3 2 2 2 5 2" xfId="40307"/>
    <cellStyle name="Normal 5 3 2 3 3 2 2 2 6" xfId="27998"/>
    <cellStyle name="Normal 5 3 2 3 3 2 2 3" xfId="4227"/>
    <cellStyle name="Normal 5 3 2 3 3 2 2 3 2" xfId="11492"/>
    <cellStyle name="Normal 5 3 2 3 3 2 2 3 2 2" xfId="23694"/>
    <cellStyle name="Normal 5 3 2 3 3 2 2 3 2 2 2" xfId="47991"/>
    <cellStyle name="Normal 5 3 2 3 3 2 2 3 2 3" xfId="35789"/>
    <cellStyle name="Normal 5 3 2 3 3 2 2 3 3" xfId="16538"/>
    <cellStyle name="Normal 5 3 2 3 3 2 2 3 3 2" xfId="40835"/>
    <cellStyle name="Normal 5 3 2 3 3 2 2 3 4" xfId="28526"/>
    <cellStyle name="Normal 5 3 2 3 3 2 2 4" xfId="4867"/>
    <cellStyle name="Normal 5 3 2 3 3 2 2 4 2" xfId="11493"/>
    <cellStyle name="Normal 5 3 2 3 3 2 2 4 2 2" xfId="23695"/>
    <cellStyle name="Normal 5 3 2 3 3 2 2 4 2 2 2" xfId="47992"/>
    <cellStyle name="Normal 5 3 2 3 3 2 2 4 2 3" xfId="35790"/>
    <cellStyle name="Normal 5 3 2 3 3 2 2 4 3" xfId="17069"/>
    <cellStyle name="Normal 5 3 2 3 3 2 2 4 3 2" xfId="41366"/>
    <cellStyle name="Normal 5 3 2 3 3 2 2 4 4" xfId="29164"/>
    <cellStyle name="Normal 5 3 2 3 3 2 2 5" xfId="6564"/>
    <cellStyle name="Normal 5 3 2 3 3 2 2 5 2" xfId="11494"/>
    <cellStyle name="Normal 5 3 2 3 3 2 2 5 2 2" xfId="23696"/>
    <cellStyle name="Normal 5 3 2 3 3 2 2 5 2 2 2" xfId="47993"/>
    <cellStyle name="Normal 5 3 2 3 3 2 2 5 2 3" xfId="35791"/>
    <cellStyle name="Normal 5 3 2 3 3 2 2 5 3" xfId="18766"/>
    <cellStyle name="Normal 5 3 2 3 3 2 2 5 3 2" xfId="43063"/>
    <cellStyle name="Normal 5 3 2 3 3 2 2 5 4" xfId="30861"/>
    <cellStyle name="Normal 5 3 2 3 3 2 2 6" xfId="11488"/>
    <cellStyle name="Normal 5 3 2 3 3 2 2 6 2" xfId="23690"/>
    <cellStyle name="Normal 5 3 2 3 3 2 2 6 2 2" xfId="47987"/>
    <cellStyle name="Normal 5 3 2 3 3 2 2 6 3" xfId="35785"/>
    <cellStyle name="Normal 5 3 2 3 3 2 2 7" xfId="14841"/>
    <cellStyle name="Normal 5 3 2 3 3 2 2 7 2" xfId="39138"/>
    <cellStyle name="Normal 5 3 2 3 3 2 2 8" xfId="26829"/>
    <cellStyle name="Normal 5 3 2 3 3 2 2 9" xfId="51237"/>
    <cellStyle name="Normal 5 3 2 3 3 2 3" xfId="3057"/>
    <cellStyle name="Normal 5 3 2 3 3 2 3 2" xfId="5505"/>
    <cellStyle name="Normal 5 3 2 3 3 2 3 2 2" xfId="11496"/>
    <cellStyle name="Normal 5 3 2 3 3 2 3 2 2 2" xfId="23698"/>
    <cellStyle name="Normal 5 3 2 3 3 2 3 2 2 2 2" xfId="47995"/>
    <cellStyle name="Normal 5 3 2 3 3 2 3 2 2 3" xfId="35793"/>
    <cellStyle name="Normal 5 3 2 3 3 2 3 2 3" xfId="17707"/>
    <cellStyle name="Normal 5 3 2 3 3 2 3 2 3 2" xfId="42004"/>
    <cellStyle name="Normal 5 3 2 3 3 2 3 2 4" xfId="29802"/>
    <cellStyle name="Normal 5 3 2 3 3 2 3 3" xfId="7095"/>
    <cellStyle name="Normal 5 3 2 3 3 2 3 3 2" xfId="11497"/>
    <cellStyle name="Normal 5 3 2 3 3 2 3 3 2 2" xfId="23699"/>
    <cellStyle name="Normal 5 3 2 3 3 2 3 3 2 2 2" xfId="47996"/>
    <cellStyle name="Normal 5 3 2 3 3 2 3 3 2 3" xfId="35794"/>
    <cellStyle name="Normal 5 3 2 3 3 2 3 3 3" xfId="19297"/>
    <cellStyle name="Normal 5 3 2 3 3 2 3 3 3 2" xfId="43594"/>
    <cellStyle name="Normal 5 3 2 3 3 2 3 3 4" xfId="31392"/>
    <cellStyle name="Normal 5 3 2 3 3 2 3 4" xfId="11495"/>
    <cellStyle name="Normal 5 3 2 3 3 2 3 4 2" xfId="23697"/>
    <cellStyle name="Normal 5 3 2 3 3 2 3 4 2 2" xfId="47994"/>
    <cellStyle name="Normal 5 3 2 3 3 2 3 4 3" xfId="35792"/>
    <cellStyle name="Normal 5 3 2 3 3 2 3 5" xfId="15479"/>
    <cellStyle name="Normal 5 3 2 3 3 2 3 5 2" xfId="39776"/>
    <cellStyle name="Normal 5 3 2 3 3 2 3 6" xfId="27467"/>
    <cellStyle name="Normal 5 3 2 3 3 2 4" xfId="11487"/>
    <cellStyle name="Normal 5 3 2 3 3 2 4 2" xfId="23689"/>
    <cellStyle name="Normal 5 3 2 3 3 2 4 2 2" xfId="47986"/>
    <cellStyle name="Normal 5 3 2 3 3 2 4 3" xfId="35784"/>
    <cellStyle name="Normal 5 3 2 3 3 2 5" xfId="14307"/>
    <cellStyle name="Normal 5 3 2 3 3 2 5 2" xfId="26295"/>
    <cellStyle name="Normal 5 3 2 3 3 2 5 2 2" xfId="50592"/>
    <cellStyle name="Normal 5 3 2 3 3 2 5 3" xfId="38604"/>
    <cellStyle name="Normal 5 3 2 3 3 2 6" xfId="51411"/>
    <cellStyle name="Normal 5 3 2 3 3 2 7" xfId="52411"/>
    <cellStyle name="Normal 5 3 2 3 3 3" xfId="2289"/>
    <cellStyle name="Normal 5 3 2 3 3 3 10" xfId="52809"/>
    <cellStyle name="Normal 5 3 2 3 3 3 2" xfId="3455"/>
    <cellStyle name="Normal 5 3 2 3 3 3 2 2" xfId="5796"/>
    <cellStyle name="Normal 5 3 2 3 3 3 2 2 2" xfId="11500"/>
    <cellStyle name="Normal 5 3 2 3 3 3 2 2 2 2" xfId="23702"/>
    <cellStyle name="Normal 5 3 2 3 3 3 2 2 2 2 2" xfId="47999"/>
    <cellStyle name="Normal 5 3 2 3 3 3 2 2 2 3" xfId="35797"/>
    <cellStyle name="Normal 5 3 2 3 3 3 2 2 3" xfId="17998"/>
    <cellStyle name="Normal 5 3 2 3 3 3 2 2 3 2" xfId="42295"/>
    <cellStyle name="Normal 5 3 2 3 3 3 2 2 4" xfId="30093"/>
    <cellStyle name="Normal 5 3 2 3 3 3 2 3" xfId="7493"/>
    <cellStyle name="Normal 5 3 2 3 3 3 2 3 2" xfId="11501"/>
    <cellStyle name="Normal 5 3 2 3 3 3 2 3 2 2" xfId="23703"/>
    <cellStyle name="Normal 5 3 2 3 3 3 2 3 2 2 2" xfId="48000"/>
    <cellStyle name="Normal 5 3 2 3 3 3 2 3 2 3" xfId="35798"/>
    <cellStyle name="Normal 5 3 2 3 3 3 2 3 3" xfId="19695"/>
    <cellStyle name="Normal 5 3 2 3 3 3 2 3 3 2" xfId="43992"/>
    <cellStyle name="Normal 5 3 2 3 3 3 2 3 4" xfId="31790"/>
    <cellStyle name="Normal 5 3 2 3 3 3 2 4" xfId="11499"/>
    <cellStyle name="Normal 5 3 2 3 3 3 2 4 2" xfId="23701"/>
    <cellStyle name="Normal 5 3 2 3 3 3 2 4 2 2" xfId="47998"/>
    <cellStyle name="Normal 5 3 2 3 3 3 2 4 3" xfId="35796"/>
    <cellStyle name="Normal 5 3 2 3 3 3 2 5" xfId="15770"/>
    <cellStyle name="Normal 5 3 2 3 3 3 2 5 2" xfId="40067"/>
    <cellStyle name="Normal 5 3 2 3 3 3 2 6" xfId="27758"/>
    <cellStyle name="Normal 5 3 2 3 3 3 3" xfId="3987"/>
    <cellStyle name="Normal 5 3 2 3 3 3 3 2" xfId="11502"/>
    <cellStyle name="Normal 5 3 2 3 3 3 3 2 2" xfId="23704"/>
    <cellStyle name="Normal 5 3 2 3 3 3 3 2 2 2" xfId="48001"/>
    <cellStyle name="Normal 5 3 2 3 3 3 3 2 3" xfId="35799"/>
    <cellStyle name="Normal 5 3 2 3 3 3 3 3" xfId="16298"/>
    <cellStyle name="Normal 5 3 2 3 3 3 3 3 2" xfId="40595"/>
    <cellStyle name="Normal 5 3 2 3 3 3 3 4" xfId="28286"/>
    <cellStyle name="Normal 5 3 2 3 3 3 4" xfId="4627"/>
    <cellStyle name="Normal 5 3 2 3 3 3 4 2" xfId="11503"/>
    <cellStyle name="Normal 5 3 2 3 3 3 4 2 2" xfId="23705"/>
    <cellStyle name="Normal 5 3 2 3 3 3 4 2 2 2" xfId="48002"/>
    <cellStyle name="Normal 5 3 2 3 3 3 4 2 3" xfId="35800"/>
    <cellStyle name="Normal 5 3 2 3 3 3 4 3" xfId="16829"/>
    <cellStyle name="Normal 5 3 2 3 3 3 4 3 2" xfId="41126"/>
    <cellStyle name="Normal 5 3 2 3 3 3 4 4" xfId="28924"/>
    <cellStyle name="Normal 5 3 2 3 3 3 5" xfId="6324"/>
    <cellStyle name="Normal 5 3 2 3 3 3 5 2" xfId="11504"/>
    <cellStyle name="Normal 5 3 2 3 3 3 5 2 2" xfId="23706"/>
    <cellStyle name="Normal 5 3 2 3 3 3 5 2 2 2" xfId="48003"/>
    <cellStyle name="Normal 5 3 2 3 3 3 5 2 3" xfId="35801"/>
    <cellStyle name="Normal 5 3 2 3 3 3 5 3" xfId="18526"/>
    <cellStyle name="Normal 5 3 2 3 3 3 5 3 2" xfId="42823"/>
    <cellStyle name="Normal 5 3 2 3 3 3 5 4" xfId="30621"/>
    <cellStyle name="Normal 5 3 2 3 3 3 6" xfId="11498"/>
    <cellStyle name="Normal 5 3 2 3 3 3 6 2" xfId="23700"/>
    <cellStyle name="Normal 5 3 2 3 3 3 6 2 2" xfId="47997"/>
    <cellStyle name="Normal 5 3 2 3 3 3 6 3" xfId="35795"/>
    <cellStyle name="Normal 5 3 2 3 3 3 7" xfId="14601"/>
    <cellStyle name="Normal 5 3 2 3 3 3 7 2" xfId="38898"/>
    <cellStyle name="Normal 5 3 2 3 3 3 8" xfId="26589"/>
    <cellStyle name="Normal 5 3 2 3 3 3 9" xfId="50997"/>
    <cellStyle name="Normal 5 3 2 3 3 4" xfId="2817"/>
    <cellStyle name="Normal 5 3 2 3 3 4 2" xfId="5265"/>
    <cellStyle name="Normal 5 3 2 3 3 4 2 2" xfId="11506"/>
    <cellStyle name="Normal 5 3 2 3 3 4 2 2 2" xfId="23708"/>
    <cellStyle name="Normal 5 3 2 3 3 4 2 2 2 2" xfId="48005"/>
    <cellStyle name="Normal 5 3 2 3 3 4 2 2 3" xfId="35803"/>
    <cellStyle name="Normal 5 3 2 3 3 4 2 3" xfId="17467"/>
    <cellStyle name="Normal 5 3 2 3 3 4 2 3 2" xfId="41764"/>
    <cellStyle name="Normal 5 3 2 3 3 4 2 4" xfId="29562"/>
    <cellStyle name="Normal 5 3 2 3 3 4 3" xfId="6855"/>
    <cellStyle name="Normal 5 3 2 3 3 4 3 2" xfId="11507"/>
    <cellStyle name="Normal 5 3 2 3 3 4 3 2 2" xfId="23709"/>
    <cellStyle name="Normal 5 3 2 3 3 4 3 2 2 2" xfId="48006"/>
    <cellStyle name="Normal 5 3 2 3 3 4 3 2 3" xfId="35804"/>
    <cellStyle name="Normal 5 3 2 3 3 4 3 3" xfId="19057"/>
    <cellStyle name="Normal 5 3 2 3 3 4 3 3 2" xfId="43354"/>
    <cellStyle name="Normal 5 3 2 3 3 4 3 4" xfId="31152"/>
    <cellStyle name="Normal 5 3 2 3 3 4 4" xfId="11505"/>
    <cellStyle name="Normal 5 3 2 3 3 4 4 2" xfId="23707"/>
    <cellStyle name="Normal 5 3 2 3 3 4 4 2 2" xfId="48004"/>
    <cellStyle name="Normal 5 3 2 3 3 4 4 3" xfId="35802"/>
    <cellStyle name="Normal 5 3 2 3 3 4 5" xfId="15239"/>
    <cellStyle name="Normal 5 3 2 3 3 4 5 2" xfId="39536"/>
    <cellStyle name="Normal 5 3 2 3 3 4 6" xfId="27227"/>
    <cellStyle name="Normal 5 3 2 3 3 5" xfId="11486"/>
    <cellStyle name="Normal 5 3 2 3 3 5 2" xfId="23688"/>
    <cellStyle name="Normal 5 3 2 3 3 5 2 2" xfId="47985"/>
    <cellStyle name="Normal 5 3 2 3 3 5 3" xfId="35783"/>
    <cellStyle name="Normal 5 3 2 3 3 6" xfId="14067"/>
    <cellStyle name="Normal 5 3 2 3 3 6 2" xfId="26055"/>
    <cellStyle name="Normal 5 3 2 3 3 6 2 2" xfId="50352"/>
    <cellStyle name="Normal 5 3 2 3 3 6 3" xfId="38364"/>
    <cellStyle name="Normal 5 3 2 3 3 7" xfId="51710"/>
    <cellStyle name="Normal 5 3 2 3 3 8" xfId="52171"/>
    <cellStyle name="Normal 5 3 2 3 4" xfId="693"/>
    <cellStyle name="Normal 5 3 2 3 4 2" xfId="940"/>
    <cellStyle name="Normal 5 3 2 3 4 2 2" xfId="2433"/>
    <cellStyle name="Normal 5 3 2 3 4 2 2 10" xfId="52953"/>
    <cellStyle name="Normal 5 3 2 3 4 2 2 2" xfId="3599"/>
    <cellStyle name="Normal 5 3 2 3 4 2 2 2 2" xfId="5940"/>
    <cellStyle name="Normal 5 3 2 3 4 2 2 2 2 2" xfId="11512"/>
    <cellStyle name="Normal 5 3 2 3 4 2 2 2 2 2 2" xfId="23714"/>
    <cellStyle name="Normal 5 3 2 3 4 2 2 2 2 2 2 2" xfId="48011"/>
    <cellStyle name="Normal 5 3 2 3 4 2 2 2 2 2 3" xfId="35809"/>
    <cellStyle name="Normal 5 3 2 3 4 2 2 2 2 3" xfId="18142"/>
    <cellStyle name="Normal 5 3 2 3 4 2 2 2 2 3 2" xfId="42439"/>
    <cellStyle name="Normal 5 3 2 3 4 2 2 2 2 4" xfId="30237"/>
    <cellStyle name="Normal 5 3 2 3 4 2 2 2 3" xfId="7637"/>
    <cellStyle name="Normal 5 3 2 3 4 2 2 2 3 2" xfId="11513"/>
    <cellStyle name="Normal 5 3 2 3 4 2 2 2 3 2 2" xfId="23715"/>
    <cellStyle name="Normal 5 3 2 3 4 2 2 2 3 2 2 2" xfId="48012"/>
    <cellStyle name="Normal 5 3 2 3 4 2 2 2 3 2 3" xfId="35810"/>
    <cellStyle name="Normal 5 3 2 3 4 2 2 2 3 3" xfId="19839"/>
    <cellStyle name="Normal 5 3 2 3 4 2 2 2 3 3 2" xfId="44136"/>
    <cellStyle name="Normal 5 3 2 3 4 2 2 2 3 4" xfId="31934"/>
    <cellStyle name="Normal 5 3 2 3 4 2 2 2 4" xfId="11511"/>
    <cellStyle name="Normal 5 3 2 3 4 2 2 2 4 2" xfId="23713"/>
    <cellStyle name="Normal 5 3 2 3 4 2 2 2 4 2 2" xfId="48010"/>
    <cellStyle name="Normal 5 3 2 3 4 2 2 2 4 3" xfId="35808"/>
    <cellStyle name="Normal 5 3 2 3 4 2 2 2 5" xfId="15914"/>
    <cellStyle name="Normal 5 3 2 3 4 2 2 2 5 2" xfId="40211"/>
    <cellStyle name="Normal 5 3 2 3 4 2 2 2 6" xfId="27902"/>
    <cellStyle name="Normal 5 3 2 3 4 2 2 3" xfId="4131"/>
    <cellStyle name="Normal 5 3 2 3 4 2 2 3 2" xfId="11514"/>
    <cellStyle name="Normal 5 3 2 3 4 2 2 3 2 2" xfId="23716"/>
    <cellStyle name="Normal 5 3 2 3 4 2 2 3 2 2 2" xfId="48013"/>
    <cellStyle name="Normal 5 3 2 3 4 2 2 3 2 3" xfId="35811"/>
    <cellStyle name="Normal 5 3 2 3 4 2 2 3 3" xfId="16442"/>
    <cellStyle name="Normal 5 3 2 3 4 2 2 3 3 2" xfId="40739"/>
    <cellStyle name="Normal 5 3 2 3 4 2 2 3 4" xfId="28430"/>
    <cellStyle name="Normal 5 3 2 3 4 2 2 4" xfId="4771"/>
    <cellStyle name="Normal 5 3 2 3 4 2 2 4 2" xfId="11515"/>
    <cellStyle name="Normal 5 3 2 3 4 2 2 4 2 2" xfId="23717"/>
    <cellStyle name="Normal 5 3 2 3 4 2 2 4 2 2 2" xfId="48014"/>
    <cellStyle name="Normal 5 3 2 3 4 2 2 4 2 3" xfId="35812"/>
    <cellStyle name="Normal 5 3 2 3 4 2 2 4 3" xfId="16973"/>
    <cellStyle name="Normal 5 3 2 3 4 2 2 4 3 2" xfId="41270"/>
    <cellStyle name="Normal 5 3 2 3 4 2 2 4 4" xfId="29068"/>
    <cellStyle name="Normal 5 3 2 3 4 2 2 5" xfId="6468"/>
    <cellStyle name="Normal 5 3 2 3 4 2 2 5 2" xfId="11516"/>
    <cellStyle name="Normal 5 3 2 3 4 2 2 5 2 2" xfId="23718"/>
    <cellStyle name="Normal 5 3 2 3 4 2 2 5 2 2 2" xfId="48015"/>
    <cellStyle name="Normal 5 3 2 3 4 2 2 5 2 3" xfId="35813"/>
    <cellStyle name="Normal 5 3 2 3 4 2 2 5 3" xfId="18670"/>
    <cellStyle name="Normal 5 3 2 3 4 2 2 5 3 2" xfId="42967"/>
    <cellStyle name="Normal 5 3 2 3 4 2 2 5 4" xfId="30765"/>
    <cellStyle name="Normal 5 3 2 3 4 2 2 6" xfId="11510"/>
    <cellStyle name="Normal 5 3 2 3 4 2 2 6 2" xfId="23712"/>
    <cellStyle name="Normal 5 3 2 3 4 2 2 6 2 2" xfId="48009"/>
    <cellStyle name="Normal 5 3 2 3 4 2 2 6 3" xfId="35807"/>
    <cellStyle name="Normal 5 3 2 3 4 2 2 7" xfId="14745"/>
    <cellStyle name="Normal 5 3 2 3 4 2 2 7 2" xfId="39042"/>
    <cellStyle name="Normal 5 3 2 3 4 2 2 8" xfId="26733"/>
    <cellStyle name="Normal 5 3 2 3 4 2 2 9" xfId="51141"/>
    <cellStyle name="Normal 5 3 2 3 4 2 3" xfId="2961"/>
    <cellStyle name="Normal 5 3 2 3 4 2 3 2" xfId="5409"/>
    <cellStyle name="Normal 5 3 2 3 4 2 3 2 2" xfId="11518"/>
    <cellStyle name="Normal 5 3 2 3 4 2 3 2 2 2" xfId="23720"/>
    <cellStyle name="Normal 5 3 2 3 4 2 3 2 2 2 2" xfId="48017"/>
    <cellStyle name="Normal 5 3 2 3 4 2 3 2 2 3" xfId="35815"/>
    <cellStyle name="Normal 5 3 2 3 4 2 3 2 3" xfId="17611"/>
    <cellStyle name="Normal 5 3 2 3 4 2 3 2 3 2" xfId="41908"/>
    <cellStyle name="Normal 5 3 2 3 4 2 3 2 4" xfId="29706"/>
    <cellStyle name="Normal 5 3 2 3 4 2 3 3" xfId="6999"/>
    <cellStyle name="Normal 5 3 2 3 4 2 3 3 2" xfId="11519"/>
    <cellStyle name="Normal 5 3 2 3 4 2 3 3 2 2" xfId="23721"/>
    <cellStyle name="Normal 5 3 2 3 4 2 3 3 2 2 2" xfId="48018"/>
    <cellStyle name="Normal 5 3 2 3 4 2 3 3 2 3" xfId="35816"/>
    <cellStyle name="Normal 5 3 2 3 4 2 3 3 3" xfId="19201"/>
    <cellStyle name="Normal 5 3 2 3 4 2 3 3 3 2" xfId="43498"/>
    <cellStyle name="Normal 5 3 2 3 4 2 3 3 4" xfId="31296"/>
    <cellStyle name="Normal 5 3 2 3 4 2 3 4" xfId="11517"/>
    <cellStyle name="Normal 5 3 2 3 4 2 3 4 2" xfId="23719"/>
    <cellStyle name="Normal 5 3 2 3 4 2 3 4 2 2" xfId="48016"/>
    <cellStyle name="Normal 5 3 2 3 4 2 3 4 3" xfId="35814"/>
    <cellStyle name="Normal 5 3 2 3 4 2 3 5" xfId="15383"/>
    <cellStyle name="Normal 5 3 2 3 4 2 3 5 2" xfId="39680"/>
    <cellStyle name="Normal 5 3 2 3 4 2 3 6" xfId="27371"/>
    <cellStyle name="Normal 5 3 2 3 4 2 4" xfId="11509"/>
    <cellStyle name="Normal 5 3 2 3 4 2 4 2" xfId="23711"/>
    <cellStyle name="Normal 5 3 2 3 4 2 4 2 2" xfId="48008"/>
    <cellStyle name="Normal 5 3 2 3 4 2 4 3" xfId="35806"/>
    <cellStyle name="Normal 5 3 2 3 4 2 5" xfId="14211"/>
    <cellStyle name="Normal 5 3 2 3 4 2 5 2" xfId="26199"/>
    <cellStyle name="Normal 5 3 2 3 4 2 5 2 2" xfId="50496"/>
    <cellStyle name="Normal 5 3 2 3 4 2 5 3" xfId="38508"/>
    <cellStyle name="Normal 5 3 2 3 4 2 6" xfId="51852"/>
    <cellStyle name="Normal 5 3 2 3 4 2 7" xfId="52315"/>
    <cellStyle name="Normal 5 3 2 3 4 3" xfId="2193"/>
    <cellStyle name="Normal 5 3 2 3 4 3 10" xfId="52713"/>
    <cellStyle name="Normal 5 3 2 3 4 3 2" xfId="3359"/>
    <cellStyle name="Normal 5 3 2 3 4 3 2 2" xfId="5700"/>
    <cellStyle name="Normal 5 3 2 3 4 3 2 2 2" xfId="11522"/>
    <cellStyle name="Normal 5 3 2 3 4 3 2 2 2 2" xfId="23724"/>
    <cellStyle name="Normal 5 3 2 3 4 3 2 2 2 2 2" xfId="48021"/>
    <cellStyle name="Normal 5 3 2 3 4 3 2 2 2 3" xfId="35819"/>
    <cellStyle name="Normal 5 3 2 3 4 3 2 2 3" xfId="17902"/>
    <cellStyle name="Normal 5 3 2 3 4 3 2 2 3 2" xfId="42199"/>
    <cellStyle name="Normal 5 3 2 3 4 3 2 2 4" xfId="29997"/>
    <cellStyle name="Normal 5 3 2 3 4 3 2 3" xfId="7397"/>
    <cellStyle name="Normal 5 3 2 3 4 3 2 3 2" xfId="11523"/>
    <cellStyle name="Normal 5 3 2 3 4 3 2 3 2 2" xfId="23725"/>
    <cellStyle name="Normal 5 3 2 3 4 3 2 3 2 2 2" xfId="48022"/>
    <cellStyle name="Normal 5 3 2 3 4 3 2 3 2 3" xfId="35820"/>
    <cellStyle name="Normal 5 3 2 3 4 3 2 3 3" xfId="19599"/>
    <cellStyle name="Normal 5 3 2 3 4 3 2 3 3 2" xfId="43896"/>
    <cellStyle name="Normal 5 3 2 3 4 3 2 3 4" xfId="31694"/>
    <cellStyle name="Normal 5 3 2 3 4 3 2 4" xfId="11521"/>
    <cellStyle name="Normal 5 3 2 3 4 3 2 4 2" xfId="23723"/>
    <cellStyle name="Normal 5 3 2 3 4 3 2 4 2 2" xfId="48020"/>
    <cellStyle name="Normal 5 3 2 3 4 3 2 4 3" xfId="35818"/>
    <cellStyle name="Normal 5 3 2 3 4 3 2 5" xfId="15674"/>
    <cellStyle name="Normal 5 3 2 3 4 3 2 5 2" xfId="39971"/>
    <cellStyle name="Normal 5 3 2 3 4 3 2 6" xfId="27662"/>
    <cellStyle name="Normal 5 3 2 3 4 3 3" xfId="3891"/>
    <cellStyle name="Normal 5 3 2 3 4 3 3 2" xfId="11524"/>
    <cellStyle name="Normal 5 3 2 3 4 3 3 2 2" xfId="23726"/>
    <cellStyle name="Normal 5 3 2 3 4 3 3 2 2 2" xfId="48023"/>
    <cellStyle name="Normal 5 3 2 3 4 3 3 2 3" xfId="35821"/>
    <cellStyle name="Normal 5 3 2 3 4 3 3 3" xfId="16202"/>
    <cellStyle name="Normal 5 3 2 3 4 3 3 3 2" xfId="40499"/>
    <cellStyle name="Normal 5 3 2 3 4 3 3 4" xfId="28190"/>
    <cellStyle name="Normal 5 3 2 3 4 3 4" xfId="4531"/>
    <cellStyle name="Normal 5 3 2 3 4 3 4 2" xfId="11525"/>
    <cellStyle name="Normal 5 3 2 3 4 3 4 2 2" xfId="23727"/>
    <cellStyle name="Normal 5 3 2 3 4 3 4 2 2 2" xfId="48024"/>
    <cellStyle name="Normal 5 3 2 3 4 3 4 2 3" xfId="35822"/>
    <cellStyle name="Normal 5 3 2 3 4 3 4 3" xfId="16733"/>
    <cellStyle name="Normal 5 3 2 3 4 3 4 3 2" xfId="41030"/>
    <cellStyle name="Normal 5 3 2 3 4 3 4 4" xfId="28828"/>
    <cellStyle name="Normal 5 3 2 3 4 3 5" xfId="6228"/>
    <cellStyle name="Normal 5 3 2 3 4 3 5 2" xfId="11526"/>
    <cellStyle name="Normal 5 3 2 3 4 3 5 2 2" xfId="23728"/>
    <cellStyle name="Normal 5 3 2 3 4 3 5 2 2 2" xfId="48025"/>
    <cellStyle name="Normal 5 3 2 3 4 3 5 2 3" xfId="35823"/>
    <cellStyle name="Normal 5 3 2 3 4 3 5 3" xfId="18430"/>
    <cellStyle name="Normal 5 3 2 3 4 3 5 3 2" xfId="42727"/>
    <cellStyle name="Normal 5 3 2 3 4 3 5 4" xfId="30525"/>
    <cellStyle name="Normal 5 3 2 3 4 3 6" xfId="11520"/>
    <cellStyle name="Normal 5 3 2 3 4 3 6 2" xfId="23722"/>
    <cellStyle name="Normal 5 3 2 3 4 3 6 2 2" xfId="48019"/>
    <cellStyle name="Normal 5 3 2 3 4 3 6 3" xfId="35817"/>
    <cellStyle name="Normal 5 3 2 3 4 3 7" xfId="14505"/>
    <cellStyle name="Normal 5 3 2 3 4 3 7 2" xfId="38802"/>
    <cellStyle name="Normal 5 3 2 3 4 3 8" xfId="26493"/>
    <cellStyle name="Normal 5 3 2 3 4 3 9" xfId="50901"/>
    <cellStyle name="Normal 5 3 2 3 4 4" xfId="2721"/>
    <cellStyle name="Normal 5 3 2 3 4 4 2" xfId="5169"/>
    <cellStyle name="Normal 5 3 2 3 4 4 2 2" xfId="11528"/>
    <cellStyle name="Normal 5 3 2 3 4 4 2 2 2" xfId="23730"/>
    <cellStyle name="Normal 5 3 2 3 4 4 2 2 2 2" xfId="48027"/>
    <cellStyle name="Normal 5 3 2 3 4 4 2 2 3" xfId="35825"/>
    <cellStyle name="Normal 5 3 2 3 4 4 2 3" xfId="17371"/>
    <cellStyle name="Normal 5 3 2 3 4 4 2 3 2" xfId="41668"/>
    <cellStyle name="Normal 5 3 2 3 4 4 2 4" xfId="29466"/>
    <cellStyle name="Normal 5 3 2 3 4 4 3" xfId="6759"/>
    <cellStyle name="Normal 5 3 2 3 4 4 3 2" xfId="11529"/>
    <cellStyle name="Normal 5 3 2 3 4 4 3 2 2" xfId="23731"/>
    <cellStyle name="Normal 5 3 2 3 4 4 3 2 2 2" xfId="48028"/>
    <cellStyle name="Normal 5 3 2 3 4 4 3 2 3" xfId="35826"/>
    <cellStyle name="Normal 5 3 2 3 4 4 3 3" xfId="18961"/>
    <cellStyle name="Normal 5 3 2 3 4 4 3 3 2" xfId="43258"/>
    <cellStyle name="Normal 5 3 2 3 4 4 3 4" xfId="31056"/>
    <cellStyle name="Normal 5 3 2 3 4 4 4" xfId="11527"/>
    <cellStyle name="Normal 5 3 2 3 4 4 4 2" xfId="23729"/>
    <cellStyle name="Normal 5 3 2 3 4 4 4 2 2" xfId="48026"/>
    <cellStyle name="Normal 5 3 2 3 4 4 4 3" xfId="35824"/>
    <cellStyle name="Normal 5 3 2 3 4 4 5" xfId="15143"/>
    <cellStyle name="Normal 5 3 2 3 4 4 5 2" xfId="39440"/>
    <cellStyle name="Normal 5 3 2 3 4 4 6" xfId="27131"/>
    <cellStyle name="Normal 5 3 2 3 4 5" xfId="11508"/>
    <cellStyle name="Normal 5 3 2 3 4 5 2" xfId="23710"/>
    <cellStyle name="Normal 5 3 2 3 4 5 2 2" xfId="48007"/>
    <cellStyle name="Normal 5 3 2 3 4 5 3" xfId="35805"/>
    <cellStyle name="Normal 5 3 2 3 4 6" xfId="13971"/>
    <cellStyle name="Normal 5 3 2 3 4 6 2" xfId="25959"/>
    <cellStyle name="Normal 5 3 2 3 4 6 2 2" xfId="50256"/>
    <cellStyle name="Normal 5 3 2 3 4 6 3" xfId="38268"/>
    <cellStyle name="Normal 5 3 2 3 4 7" xfId="51893"/>
    <cellStyle name="Normal 5 3 2 3 4 8" xfId="52075"/>
    <cellStyle name="Normal 5 3 2 3 5" xfId="868"/>
    <cellStyle name="Normal 5 3 2 3 5 2" xfId="2361"/>
    <cellStyle name="Normal 5 3 2 3 5 2 10" xfId="52881"/>
    <cellStyle name="Normal 5 3 2 3 5 2 2" xfId="3527"/>
    <cellStyle name="Normal 5 3 2 3 5 2 2 2" xfId="5868"/>
    <cellStyle name="Normal 5 3 2 3 5 2 2 2 2" xfId="11533"/>
    <cellStyle name="Normal 5 3 2 3 5 2 2 2 2 2" xfId="23735"/>
    <cellStyle name="Normal 5 3 2 3 5 2 2 2 2 2 2" xfId="48032"/>
    <cellStyle name="Normal 5 3 2 3 5 2 2 2 2 3" xfId="35830"/>
    <cellStyle name="Normal 5 3 2 3 5 2 2 2 3" xfId="18070"/>
    <cellStyle name="Normal 5 3 2 3 5 2 2 2 3 2" xfId="42367"/>
    <cellStyle name="Normal 5 3 2 3 5 2 2 2 4" xfId="30165"/>
    <cellStyle name="Normal 5 3 2 3 5 2 2 3" xfId="7565"/>
    <cellStyle name="Normal 5 3 2 3 5 2 2 3 2" xfId="11534"/>
    <cellStyle name="Normal 5 3 2 3 5 2 2 3 2 2" xfId="23736"/>
    <cellStyle name="Normal 5 3 2 3 5 2 2 3 2 2 2" xfId="48033"/>
    <cellStyle name="Normal 5 3 2 3 5 2 2 3 2 3" xfId="35831"/>
    <cellStyle name="Normal 5 3 2 3 5 2 2 3 3" xfId="19767"/>
    <cellStyle name="Normal 5 3 2 3 5 2 2 3 3 2" xfId="44064"/>
    <cellStyle name="Normal 5 3 2 3 5 2 2 3 4" xfId="31862"/>
    <cellStyle name="Normal 5 3 2 3 5 2 2 4" xfId="11532"/>
    <cellStyle name="Normal 5 3 2 3 5 2 2 4 2" xfId="23734"/>
    <cellStyle name="Normal 5 3 2 3 5 2 2 4 2 2" xfId="48031"/>
    <cellStyle name="Normal 5 3 2 3 5 2 2 4 3" xfId="35829"/>
    <cellStyle name="Normal 5 3 2 3 5 2 2 5" xfId="15842"/>
    <cellStyle name="Normal 5 3 2 3 5 2 2 5 2" xfId="40139"/>
    <cellStyle name="Normal 5 3 2 3 5 2 2 6" xfId="27830"/>
    <cellStyle name="Normal 5 3 2 3 5 2 3" xfId="4059"/>
    <cellStyle name="Normal 5 3 2 3 5 2 3 2" xfId="11535"/>
    <cellStyle name="Normal 5 3 2 3 5 2 3 2 2" xfId="23737"/>
    <cellStyle name="Normal 5 3 2 3 5 2 3 2 2 2" xfId="48034"/>
    <cellStyle name="Normal 5 3 2 3 5 2 3 2 3" xfId="35832"/>
    <cellStyle name="Normal 5 3 2 3 5 2 3 3" xfId="16370"/>
    <cellStyle name="Normal 5 3 2 3 5 2 3 3 2" xfId="40667"/>
    <cellStyle name="Normal 5 3 2 3 5 2 3 4" xfId="28358"/>
    <cellStyle name="Normal 5 3 2 3 5 2 4" xfId="4699"/>
    <cellStyle name="Normal 5 3 2 3 5 2 4 2" xfId="11536"/>
    <cellStyle name="Normal 5 3 2 3 5 2 4 2 2" xfId="23738"/>
    <cellStyle name="Normal 5 3 2 3 5 2 4 2 2 2" xfId="48035"/>
    <cellStyle name="Normal 5 3 2 3 5 2 4 2 3" xfId="35833"/>
    <cellStyle name="Normal 5 3 2 3 5 2 4 3" xfId="16901"/>
    <cellStyle name="Normal 5 3 2 3 5 2 4 3 2" xfId="41198"/>
    <cellStyle name="Normal 5 3 2 3 5 2 4 4" xfId="28996"/>
    <cellStyle name="Normal 5 3 2 3 5 2 5" xfId="6396"/>
    <cellStyle name="Normal 5 3 2 3 5 2 5 2" xfId="11537"/>
    <cellStyle name="Normal 5 3 2 3 5 2 5 2 2" xfId="23739"/>
    <cellStyle name="Normal 5 3 2 3 5 2 5 2 2 2" xfId="48036"/>
    <cellStyle name="Normal 5 3 2 3 5 2 5 2 3" xfId="35834"/>
    <cellStyle name="Normal 5 3 2 3 5 2 5 3" xfId="18598"/>
    <cellStyle name="Normal 5 3 2 3 5 2 5 3 2" xfId="42895"/>
    <cellStyle name="Normal 5 3 2 3 5 2 5 4" xfId="30693"/>
    <cellStyle name="Normal 5 3 2 3 5 2 6" xfId="11531"/>
    <cellStyle name="Normal 5 3 2 3 5 2 6 2" xfId="23733"/>
    <cellStyle name="Normal 5 3 2 3 5 2 6 2 2" xfId="48030"/>
    <cellStyle name="Normal 5 3 2 3 5 2 6 3" xfId="35828"/>
    <cellStyle name="Normal 5 3 2 3 5 2 7" xfId="14673"/>
    <cellStyle name="Normal 5 3 2 3 5 2 7 2" xfId="38970"/>
    <cellStyle name="Normal 5 3 2 3 5 2 8" xfId="26661"/>
    <cellStyle name="Normal 5 3 2 3 5 2 9" xfId="51069"/>
    <cellStyle name="Normal 5 3 2 3 5 3" xfId="2889"/>
    <cellStyle name="Normal 5 3 2 3 5 3 2" xfId="5337"/>
    <cellStyle name="Normal 5 3 2 3 5 3 2 2" xfId="11539"/>
    <cellStyle name="Normal 5 3 2 3 5 3 2 2 2" xfId="23741"/>
    <cellStyle name="Normal 5 3 2 3 5 3 2 2 2 2" xfId="48038"/>
    <cellStyle name="Normal 5 3 2 3 5 3 2 2 3" xfId="35836"/>
    <cellStyle name="Normal 5 3 2 3 5 3 2 3" xfId="17539"/>
    <cellStyle name="Normal 5 3 2 3 5 3 2 3 2" xfId="41836"/>
    <cellStyle name="Normal 5 3 2 3 5 3 2 4" xfId="29634"/>
    <cellStyle name="Normal 5 3 2 3 5 3 3" xfId="6927"/>
    <cellStyle name="Normal 5 3 2 3 5 3 3 2" xfId="11540"/>
    <cellStyle name="Normal 5 3 2 3 5 3 3 2 2" xfId="23742"/>
    <cellStyle name="Normal 5 3 2 3 5 3 3 2 2 2" xfId="48039"/>
    <cellStyle name="Normal 5 3 2 3 5 3 3 2 3" xfId="35837"/>
    <cellStyle name="Normal 5 3 2 3 5 3 3 3" xfId="19129"/>
    <cellStyle name="Normal 5 3 2 3 5 3 3 3 2" xfId="43426"/>
    <cellStyle name="Normal 5 3 2 3 5 3 3 4" xfId="31224"/>
    <cellStyle name="Normal 5 3 2 3 5 3 4" xfId="11538"/>
    <cellStyle name="Normal 5 3 2 3 5 3 4 2" xfId="23740"/>
    <cellStyle name="Normal 5 3 2 3 5 3 4 2 2" xfId="48037"/>
    <cellStyle name="Normal 5 3 2 3 5 3 4 3" xfId="35835"/>
    <cellStyle name="Normal 5 3 2 3 5 3 5" xfId="15311"/>
    <cellStyle name="Normal 5 3 2 3 5 3 5 2" xfId="39608"/>
    <cellStyle name="Normal 5 3 2 3 5 3 6" xfId="27299"/>
    <cellStyle name="Normal 5 3 2 3 5 4" xfId="11530"/>
    <cellStyle name="Normal 5 3 2 3 5 4 2" xfId="23732"/>
    <cellStyle name="Normal 5 3 2 3 5 4 2 2" xfId="48029"/>
    <cellStyle name="Normal 5 3 2 3 5 4 3" xfId="35827"/>
    <cellStyle name="Normal 5 3 2 3 5 5" xfId="14139"/>
    <cellStyle name="Normal 5 3 2 3 5 5 2" xfId="26127"/>
    <cellStyle name="Normal 5 3 2 3 5 5 2 2" xfId="50424"/>
    <cellStyle name="Normal 5 3 2 3 5 5 3" xfId="38436"/>
    <cellStyle name="Normal 5 3 2 3 5 6" xfId="51809"/>
    <cellStyle name="Normal 5 3 2 3 5 7" xfId="52243"/>
    <cellStyle name="Normal 5 3 2 3 6" xfId="1947"/>
    <cellStyle name="Normal 5 3 2 3 6 10" xfId="52617"/>
    <cellStyle name="Normal 5 3 2 3 6 11" xfId="2097"/>
    <cellStyle name="Normal 5 3 2 3 6 2" xfId="3263"/>
    <cellStyle name="Normal 5 3 2 3 6 2 2" xfId="5604"/>
    <cellStyle name="Normal 5 3 2 3 6 2 2 2" xfId="11543"/>
    <cellStyle name="Normal 5 3 2 3 6 2 2 2 2" xfId="23745"/>
    <cellStyle name="Normal 5 3 2 3 6 2 2 2 2 2" xfId="48042"/>
    <cellStyle name="Normal 5 3 2 3 6 2 2 2 3" xfId="35840"/>
    <cellStyle name="Normal 5 3 2 3 6 2 2 3" xfId="17806"/>
    <cellStyle name="Normal 5 3 2 3 6 2 2 3 2" xfId="42103"/>
    <cellStyle name="Normal 5 3 2 3 6 2 2 4" xfId="29901"/>
    <cellStyle name="Normal 5 3 2 3 6 2 3" xfId="7301"/>
    <cellStyle name="Normal 5 3 2 3 6 2 3 2" xfId="11544"/>
    <cellStyle name="Normal 5 3 2 3 6 2 3 2 2" xfId="23746"/>
    <cellStyle name="Normal 5 3 2 3 6 2 3 2 2 2" xfId="48043"/>
    <cellStyle name="Normal 5 3 2 3 6 2 3 2 3" xfId="35841"/>
    <cellStyle name="Normal 5 3 2 3 6 2 3 3" xfId="19503"/>
    <cellStyle name="Normal 5 3 2 3 6 2 3 3 2" xfId="43800"/>
    <cellStyle name="Normal 5 3 2 3 6 2 3 4" xfId="31598"/>
    <cellStyle name="Normal 5 3 2 3 6 2 4" xfId="11542"/>
    <cellStyle name="Normal 5 3 2 3 6 2 4 2" xfId="23744"/>
    <cellStyle name="Normal 5 3 2 3 6 2 4 2 2" xfId="48041"/>
    <cellStyle name="Normal 5 3 2 3 6 2 4 3" xfId="35839"/>
    <cellStyle name="Normal 5 3 2 3 6 2 5" xfId="15578"/>
    <cellStyle name="Normal 5 3 2 3 6 2 5 2" xfId="39875"/>
    <cellStyle name="Normal 5 3 2 3 6 2 6" xfId="27566"/>
    <cellStyle name="Normal 5 3 2 3 6 3" xfId="3795"/>
    <cellStyle name="Normal 5 3 2 3 6 3 2" xfId="11545"/>
    <cellStyle name="Normal 5 3 2 3 6 3 2 2" xfId="23747"/>
    <cellStyle name="Normal 5 3 2 3 6 3 2 2 2" xfId="48044"/>
    <cellStyle name="Normal 5 3 2 3 6 3 2 3" xfId="35842"/>
    <cellStyle name="Normal 5 3 2 3 6 3 3" xfId="16106"/>
    <cellStyle name="Normal 5 3 2 3 6 3 3 2" xfId="40403"/>
    <cellStyle name="Normal 5 3 2 3 6 3 4" xfId="28094"/>
    <cellStyle name="Normal 5 3 2 3 6 4" xfId="4435"/>
    <cellStyle name="Normal 5 3 2 3 6 4 2" xfId="11546"/>
    <cellStyle name="Normal 5 3 2 3 6 4 2 2" xfId="23748"/>
    <cellStyle name="Normal 5 3 2 3 6 4 2 2 2" xfId="48045"/>
    <cellStyle name="Normal 5 3 2 3 6 4 2 3" xfId="35843"/>
    <cellStyle name="Normal 5 3 2 3 6 4 3" xfId="16637"/>
    <cellStyle name="Normal 5 3 2 3 6 4 3 2" xfId="40934"/>
    <cellStyle name="Normal 5 3 2 3 6 4 4" xfId="28732"/>
    <cellStyle name="Normal 5 3 2 3 6 5" xfId="6132"/>
    <cellStyle name="Normal 5 3 2 3 6 5 2" xfId="11547"/>
    <cellStyle name="Normal 5 3 2 3 6 5 2 2" xfId="23749"/>
    <cellStyle name="Normal 5 3 2 3 6 5 2 2 2" xfId="48046"/>
    <cellStyle name="Normal 5 3 2 3 6 5 2 3" xfId="35844"/>
    <cellStyle name="Normal 5 3 2 3 6 5 3" xfId="18334"/>
    <cellStyle name="Normal 5 3 2 3 6 5 3 2" xfId="42631"/>
    <cellStyle name="Normal 5 3 2 3 6 5 4" xfId="30429"/>
    <cellStyle name="Normal 5 3 2 3 6 6" xfId="11541"/>
    <cellStyle name="Normal 5 3 2 3 6 6 2" xfId="23743"/>
    <cellStyle name="Normal 5 3 2 3 6 6 2 2" xfId="48040"/>
    <cellStyle name="Normal 5 3 2 3 6 6 3" xfId="35838"/>
    <cellStyle name="Normal 5 3 2 3 6 7" xfId="14409"/>
    <cellStyle name="Normal 5 3 2 3 6 7 2" xfId="38706"/>
    <cellStyle name="Normal 5 3 2 3 6 8" xfId="26397"/>
    <cellStyle name="Normal 5 3 2 3 6 9" xfId="50805"/>
    <cellStyle name="Normal 5 3 2 3 7" xfId="2625"/>
    <cellStyle name="Normal 5 3 2 3 7 2" xfId="5073"/>
    <cellStyle name="Normal 5 3 2 3 7 2 2" xfId="11549"/>
    <cellStyle name="Normal 5 3 2 3 7 2 2 2" xfId="23751"/>
    <cellStyle name="Normal 5 3 2 3 7 2 2 2 2" xfId="48048"/>
    <cellStyle name="Normal 5 3 2 3 7 2 2 3" xfId="35846"/>
    <cellStyle name="Normal 5 3 2 3 7 2 3" xfId="17275"/>
    <cellStyle name="Normal 5 3 2 3 7 2 3 2" xfId="41572"/>
    <cellStyle name="Normal 5 3 2 3 7 2 4" xfId="29370"/>
    <cellStyle name="Normal 5 3 2 3 7 3" xfId="6663"/>
    <cellStyle name="Normal 5 3 2 3 7 3 2" xfId="11550"/>
    <cellStyle name="Normal 5 3 2 3 7 3 2 2" xfId="23752"/>
    <cellStyle name="Normal 5 3 2 3 7 3 2 2 2" xfId="48049"/>
    <cellStyle name="Normal 5 3 2 3 7 3 2 3" xfId="35847"/>
    <cellStyle name="Normal 5 3 2 3 7 3 3" xfId="18865"/>
    <cellStyle name="Normal 5 3 2 3 7 3 3 2" xfId="43162"/>
    <cellStyle name="Normal 5 3 2 3 7 3 4" xfId="30960"/>
    <cellStyle name="Normal 5 3 2 3 7 4" xfId="11548"/>
    <cellStyle name="Normal 5 3 2 3 7 4 2" xfId="23750"/>
    <cellStyle name="Normal 5 3 2 3 7 4 2 2" xfId="48047"/>
    <cellStyle name="Normal 5 3 2 3 7 4 3" xfId="35845"/>
    <cellStyle name="Normal 5 3 2 3 7 5" xfId="15047"/>
    <cellStyle name="Normal 5 3 2 3 7 5 2" xfId="39344"/>
    <cellStyle name="Normal 5 3 2 3 7 6" xfId="27035"/>
    <cellStyle name="Normal 5 3 2 3 8" xfId="11419"/>
    <cellStyle name="Normal 5 3 2 3 8 2" xfId="23621"/>
    <cellStyle name="Normal 5 3 2 3 8 2 2" xfId="47918"/>
    <cellStyle name="Normal 5 3 2 3 8 3" xfId="35716"/>
    <cellStyle name="Normal 5 3 2 3 9" xfId="13875"/>
    <cellStyle name="Normal 5 3 2 3 9 2" xfId="25863"/>
    <cellStyle name="Normal 5 3 2 3 9 2 2" xfId="50160"/>
    <cellStyle name="Normal 5 3 2 3 9 3" xfId="38172"/>
    <cellStyle name="Normal 5 3 2 4" xfId="620"/>
    <cellStyle name="Normal 5 3 2 4 10" xfId="52003"/>
    <cellStyle name="Normal 5 3 2 4 2" xfId="815"/>
    <cellStyle name="Normal 5 3 2 4 2 2" xfId="1060"/>
    <cellStyle name="Normal 5 3 2 4 2 2 2" xfId="2553"/>
    <cellStyle name="Normal 5 3 2 4 2 2 2 10" xfId="53073"/>
    <cellStyle name="Normal 5 3 2 4 2 2 2 2" xfId="3719"/>
    <cellStyle name="Normal 5 3 2 4 2 2 2 2 2" xfId="6060"/>
    <cellStyle name="Normal 5 3 2 4 2 2 2 2 2 2" xfId="11556"/>
    <cellStyle name="Normal 5 3 2 4 2 2 2 2 2 2 2" xfId="23758"/>
    <cellStyle name="Normal 5 3 2 4 2 2 2 2 2 2 2 2" xfId="48055"/>
    <cellStyle name="Normal 5 3 2 4 2 2 2 2 2 2 3" xfId="35853"/>
    <cellStyle name="Normal 5 3 2 4 2 2 2 2 2 3" xfId="18262"/>
    <cellStyle name="Normal 5 3 2 4 2 2 2 2 2 3 2" xfId="42559"/>
    <cellStyle name="Normal 5 3 2 4 2 2 2 2 2 4" xfId="30357"/>
    <cellStyle name="Normal 5 3 2 4 2 2 2 2 3" xfId="7757"/>
    <cellStyle name="Normal 5 3 2 4 2 2 2 2 3 2" xfId="11557"/>
    <cellStyle name="Normal 5 3 2 4 2 2 2 2 3 2 2" xfId="23759"/>
    <cellStyle name="Normal 5 3 2 4 2 2 2 2 3 2 2 2" xfId="48056"/>
    <cellStyle name="Normal 5 3 2 4 2 2 2 2 3 2 3" xfId="35854"/>
    <cellStyle name="Normal 5 3 2 4 2 2 2 2 3 3" xfId="19959"/>
    <cellStyle name="Normal 5 3 2 4 2 2 2 2 3 3 2" xfId="44256"/>
    <cellStyle name="Normal 5 3 2 4 2 2 2 2 3 4" xfId="32054"/>
    <cellStyle name="Normal 5 3 2 4 2 2 2 2 4" xfId="11555"/>
    <cellStyle name="Normal 5 3 2 4 2 2 2 2 4 2" xfId="23757"/>
    <cellStyle name="Normal 5 3 2 4 2 2 2 2 4 2 2" xfId="48054"/>
    <cellStyle name="Normal 5 3 2 4 2 2 2 2 4 3" xfId="35852"/>
    <cellStyle name="Normal 5 3 2 4 2 2 2 2 5" xfId="16034"/>
    <cellStyle name="Normal 5 3 2 4 2 2 2 2 5 2" xfId="40331"/>
    <cellStyle name="Normal 5 3 2 4 2 2 2 2 6" xfId="28022"/>
    <cellStyle name="Normal 5 3 2 4 2 2 2 3" xfId="4251"/>
    <cellStyle name="Normal 5 3 2 4 2 2 2 3 2" xfId="11558"/>
    <cellStyle name="Normal 5 3 2 4 2 2 2 3 2 2" xfId="23760"/>
    <cellStyle name="Normal 5 3 2 4 2 2 2 3 2 2 2" xfId="48057"/>
    <cellStyle name="Normal 5 3 2 4 2 2 2 3 2 3" xfId="35855"/>
    <cellStyle name="Normal 5 3 2 4 2 2 2 3 3" xfId="16562"/>
    <cellStyle name="Normal 5 3 2 4 2 2 2 3 3 2" xfId="40859"/>
    <cellStyle name="Normal 5 3 2 4 2 2 2 3 4" xfId="28550"/>
    <cellStyle name="Normal 5 3 2 4 2 2 2 4" xfId="4891"/>
    <cellStyle name="Normal 5 3 2 4 2 2 2 4 2" xfId="11559"/>
    <cellStyle name="Normal 5 3 2 4 2 2 2 4 2 2" xfId="23761"/>
    <cellStyle name="Normal 5 3 2 4 2 2 2 4 2 2 2" xfId="48058"/>
    <cellStyle name="Normal 5 3 2 4 2 2 2 4 2 3" xfId="35856"/>
    <cellStyle name="Normal 5 3 2 4 2 2 2 4 3" xfId="17093"/>
    <cellStyle name="Normal 5 3 2 4 2 2 2 4 3 2" xfId="41390"/>
    <cellStyle name="Normal 5 3 2 4 2 2 2 4 4" xfId="29188"/>
    <cellStyle name="Normal 5 3 2 4 2 2 2 5" xfId="6588"/>
    <cellStyle name="Normal 5 3 2 4 2 2 2 5 2" xfId="11560"/>
    <cellStyle name="Normal 5 3 2 4 2 2 2 5 2 2" xfId="23762"/>
    <cellStyle name="Normal 5 3 2 4 2 2 2 5 2 2 2" xfId="48059"/>
    <cellStyle name="Normal 5 3 2 4 2 2 2 5 2 3" xfId="35857"/>
    <cellStyle name="Normal 5 3 2 4 2 2 2 5 3" xfId="18790"/>
    <cellStyle name="Normal 5 3 2 4 2 2 2 5 3 2" xfId="43087"/>
    <cellStyle name="Normal 5 3 2 4 2 2 2 5 4" xfId="30885"/>
    <cellStyle name="Normal 5 3 2 4 2 2 2 6" xfId="11554"/>
    <cellStyle name="Normal 5 3 2 4 2 2 2 6 2" xfId="23756"/>
    <cellStyle name="Normal 5 3 2 4 2 2 2 6 2 2" xfId="48053"/>
    <cellStyle name="Normal 5 3 2 4 2 2 2 6 3" xfId="35851"/>
    <cellStyle name="Normal 5 3 2 4 2 2 2 7" xfId="14865"/>
    <cellStyle name="Normal 5 3 2 4 2 2 2 7 2" xfId="39162"/>
    <cellStyle name="Normal 5 3 2 4 2 2 2 8" xfId="26853"/>
    <cellStyle name="Normal 5 3 2 4 2 2 2 9" xfId="51261"/>
    <cellStyle name="Normal 5 3 2 4 2 2 3" xfId="3081"/>
    <cellStyle name="Normal 5 3 2 4 2 2 3 2" xfId="5529"/>
    <cellStyle name="Normal 5 3 2 4 2 2 3 2 2" xfId="11562"/>
    <cellStyle name="Normal 5 3 2 4 2 2 3 2 2 2" xfId="23764"/>
    <cellStyle name="Normal 5 3 2 4 2 2 3 2 2 2 2" xfId="48061"/>
    <cellStyle name="Normal 5 3 2 4 2 2 3 2 2 3" xfId="35859"/>
    <cellStyle name="Normal 5 3 2 4 2 2 3 2 3" xfId="17731"/>
    <cellStyle name="Normal 5 3 2 4 2 2 3 2 3 2" xfId="42028"/>
    <cellStyle name="Normal 5 3 2 4 2 2 3 2 4" xfId="29826"/>
    <cellStyle name="Normal 5 3 2 4 2 2 3 3" xfId="7119"/>
    <cellStyle name="Normal 5 3 2 4 2 2 3 3 2" xfId="11563"/>
    <cellStyle name="Normal 5 3 2 4 2 2 3 3 2 2" xfId="23765"/>
    <cellStyle name="Normal 5 3 2 4 2 2 3 3 2 2 2" xfId="48062"/>
    <cellStyle name="Normal 5 3 2 4 2 2 3 3 2 3" xfId="35860"/>
    <cellStyle name="Normal 5 3 2 4 2 2 3 3 3" xfId="19321"/>
    <cellStyle name="Normal 5 3 2 4 2 2 3 3 3 2" xfId="43618"/>
    <cellStyle name="Normal 5 3 2 4 2 2 3 3 4" xfId="31416"/>
    <cellStyle name="Normal 5 3 2 4 2 2 3 4" xfId="11561"/>
    <cellStyle name="Normal 5 3 2 4 2 2 3 4 2" xfId="23763"/>
    <cellStyle name="Normal 5 3 2 4 2 2 3 4 2 2" xfId="48060"/>
    <cellStyle name="Normal 5 3 2 4 2 2 3 4 3" xfId="35858"/>
    <cellStyle name="Normal 5 3 2 4 2 2 3 5" xfId="15503"/>
    <cellStyle name="Normal 5 3 2 4 2 2 3 5 2" xfId="39800"/>
    <cellStyle name="Normal 5 3 2 4 2 2 3 6" xfId="27491"/>
    <cellStyle name="Normal 5 3 2 4 2 2 4" xfId="11553"/>
    <cellStyle name="Normal 5 3 2 4 2 2 4 2" xfId="23755"/>
    <cellStyle name="Normal 5 3 2 4 2 2 4 2 2" xfId="48052"/>
    <cellStyle name="Normal 5 3 2 4 2 2 4 3" xfId="35850"/>
    <cellStyle name="Normal 5 3 2 4 2 2 5" xfId="14331"/>
    <cellStyle name="Normal 5 3 2 4 2 2 5 2" xfId="26319"/>
    <cellStyle name="Normal 5 3 2 4 2 2 5 2 2" xfId="50616"/>
    <cellStyle name="Normal 5 3 2 4 2 2 5 3" xfId="38628"/>
    <cellStyle name="Normal 5 3 2 4 2 2 6" xfId="51687"/>
    <cellStyle name="Normal 5 3 2 4 2 2 7" xfId="52435"/>
    <cellStyle name="Normal 5 3 2 4 2 3" xfId="2313"/>
    <cellStyle name="Normal 5 3 2 4 2 3 10" xfId="52833"/>
    <cellStyle name="Normal 5 3 2 4 2 3 2" xfId="3479"/>
    <cellStyle name="Normal 5 3 2 4 2 3 2 2" xfId="5820"/>
    <cellStyle name="Normal 5 3 2 4 2 3 2 2 2" xfId="11566"/>
    <cellStyle name="Normal 5 3 2 4 2 3 2 2 2 2" xfId="23768"/>
    <cellStyle name="Normal 5 3 2 4 2 3 2 2 2 2 2" xfId="48065"/>
    <cellStyle name="Normal 5 3 2 4 2 3 2 2 2 3" xfId="35863"/>
    <cellStyle name="Normal 5 3 2 4 2 3 2 2 3" xfId="18022"/>
    <cellStyle name="Normal 5 3 2 4 2 3 2 2 3 2" xfId="42319"/>
    <cellStyle name="Normal 5 3 2 4 2 3 2 2 4" xfId="30117"/>
    <cellStyle name="Normal 5 3 2 4 2 3 2 3" xfId="7517"/>
    <cellStyle name="Normal 5 3 2 4 2 3 2 3 2" xfId="11567"/>
    <cellStyle name="Normal 5 3 2 4 2 3 2 3 2 2" xfId="23769"/>
    <cellStyle name="Normal 5 3 2 4 2 3 2 3 2 2 2" xfId="48066"/>
    <cellStyle name="Normal 5 3 2 4 2 3 2 3 2 3" xfId="35864"/>
    <cellStyle name="Normal 5 3 2 4 2 3 2 3 3" xfId="19719"/>
    <cellStyle name="Normal 5 3 2 4 2 3 2 3 3 2" xfId="44016"/>
    <cellStyle name="Normal 5 3 2 4 2 3 2 3 4" xfId="31814"/>
    <cellStyle name="Normal 5 3 2 4 2 3 2 4" xfId="11565"/>
    <cellStyle name="Normal 5 3 2 4 2 3 2 4 2" xfId="23767"/>
    <cellStyle name="Normal 5 3 2 4 2 3 2 4 2 2" xfId="48064"/>
    <cellStyle name="Normal 5 3 2 4 2 3 2 4 3" xfId="35862"/>
    <cellStyle name="Normal 5 3 2 4 2 3 2 5" xfId="15794"/>
    <cellStyle name="Normal 5 3 2 4 2 3 2 5 2" xfId="40091"/>
    <cellStyle name="Normal 5 3 2 4 2 3 2 6" xfId="27782"/>
    <cellStyle name="Normal 5 3 2 4 2 3 3" xfId="4011"/>
    <cellStyle name="Normal 5 3 2 4 2 3 3 2" xfId="11568"/>
    <cellStyle name="Normal 5 3 2 4 2 3 3 2 2" xfId="23770"/>
    <cellStyle name="Normal 5 3 2 4 2 3 3 2 2 2" xfId="48067"/>
    <cellStyle name="Normal 5 3 2 4 2 3 3 2 3" xfId="35865"/>
    <cellStyle name="Normal 5 3 2 4 2 3 3 3" xfId="16322"/>
    <cellStyle name="Normal 5 3 2 4 2 3 3 3 2" xfId="40619"/>
    <cellStyle name="Normal 5 3 2 4 2 3 3 4" xfId="28310"/>
    <cellStyle name="Normal 5 3 2 4 2 3 4" xfId="4651"/>
    <cellStyle name="Normal 5 3 2 4 2 3 4 2" xfId="11569"/>
    <cellStyle name="Normal 5 3 2 4 2 3 4 2 2" xfId="23771"/>
    <cellStyle name="Normal 5 3 2 4 2 3 4 2 2 2" xfId="48068"/>
    <cellStyle name="Normal 5 3 2 4 2 3 4 2 3" xfId="35866"/>
    <cellStyle name="Normal 5 3 2 4 2 3 4 3" xfId="16853"/>
    <cellStyle name="Normal 5 3 2 4 2 3 4 3 2" xfId="41150"/>
    <cellStyle name="Normal 5 3 2 4 2 3 4 4" xfId="28948"/>
    <cellStyle name="Normal 5 3 2 4 2 3 5" xfId="6348"/>
    <cellStyle name="Normal 5 3 2 4 2 3 5 2" xfId="11570"/>
    <cellStyle name="Normal 5 3 2 4 2 3 5 2 2" xfId="23772"/>
    <cellStyle name="Normal 5 3 2 4 2 3 5 2 2 2" xfId="48069"/>
    <cellStyle name="Normal 5 3 2 4 2 3 5 2 3" xfId="35867"/>
    <cellStyle name="Normal 5 3 2 4 2 3 5 3" xfId="18550"/>
    <cellStyle name="Normal 5 3 2 4 2 3 5 3 2" xfId="42847"/>
    <cellStyle name="Normal 5 3 2 4 2 3 5 4" xfId="30645"/>
    <cellStyle name="Normal 5 3 2 4 2 3 6" xfId="11564"/>
    <cellStyle name="Normal 5 3 2 4 2 3 6 2" xfId="23766"/>
    <cellStyle name="Normal 5 3 2 4 2 3 6 2 2" xfId="48063"/>
    <cellStyle name="Normal 5 3 2 4 2 3 6 3" xfId="35861"/>
    <cellStyle name="Normal 5 3 2 4 2 3 7" xfId="14625"/>
    <cellStyle name="Normal 5 3 2 4 2 3 7 2" xfId="38922"/>
    <cellStyle name="Normal 5 3 2 4 2 3 8" xfId="26613"/>
    <cellStyle name="Normal 5 3 2 4 2 3 9" xfId="51021"/>
    <cellStyle name="Normal 5 3 2 4 2 4" xfId="2841"/>
    <cellStyle name="Normal 5 3 2 4 2 4 2" xfId="5289"/>
    <cellStyle name="Normal 5 3 2 4 2 4 2 2" xfId="11572"/>
    <cellStyle name="Normal 5 3 2 4 2 4 2 2 2" xfId="23774"/>
    <cellStyle name="Normal 5 3 2 4 2 4 2 2 2 2" xfId="48071"/>
    <cellStyle name="Normal 5 3 2 4 2 4 2 2 3" xfId="35869"/>
    <cellStyle name="Normal 5 3 2 4 2 4 2 3" xfId="17491"/>
    <cellStyle name="Normal 5 3 2 4 2 4 2 3 2" xfId="41788"/>
    <cellStyle name="Normal 5 3 2 4 2 4 2 4" xfId="29586"/>
    <cellStyle name="Normal 5 3 2 4 2 4 3" xfId="6879"/>
    <cellStyle name="Normal 5 3 2 4 2 4 3 2" xfId="11573"/>
    <cellStyle name="Normal 5 3 2 4 2 4 3 2 2" xfId="23775"/>
    <cellStyle name="Normal 5 3 2 4 2 4 3 2 2 2" xfId="48072"/>
    <cellStyle name="Normal 5 3 2 4 2 4 3 2 3" xfId="35870"/>
    <cellStyle name="Normal 5 3 2 4 2 4 3 3" xfId="19081"/>
    <cellStyle name="Normal 5 3 2 4 2 4 3 3 2" xfId="43378"/>
    <cellStyle name="Normal 5 3 2 4 2 4 3 4" xfId="31176"/>
    <cellStyle name="Normal 5 3 2 4 2 4 4" xfId="11571"/>
    <cellStyle name="Normal 5 3 2 4 2 4 4 2" xfId="23773"/>
    <cellStyle name="Normal 5 3 2 4 2 4 4 2 2" xfId="48070"/>
    <cellStyle name="Normal 5 3 2 4 2 4 4 3" xfId="35868"/>
    <cellStyle name="Normal 5 3 2 4 2 4 5" xfId="15263"/>
    <cellStyle name="Normal 5 3 2 4 2 4 5 2" xfId="39560"/>
    <cellStyle name="Normal 5 3 2 4 2 4 6" xfId="27251"/>
    <cellStyle name="Normal 5 3 2 4 2 5" xfId="11552"/>
    <cellStyle name="Normal 5 3 2 4 2 5 2" xfId="23754"/>
    <cellStyle name="Normal 5 3 2 4 2 5 2 2" xfId="48051"/>
    <cellStyle name="Normal 5 3 2 4 2 5 3" xfId="35849"/>
    <cellStyle name="Normal 5 3 2 4 2 6" xfId="14091"/>
    <cellStyle name="Normal 5 3 2 4 2 6 2" xfId="26079"/>
    <cellStyle name="Normal 5 3 2 4 2 6 2 2" xfId="50376"/>
    <cellStyle name="Normal 5 3 2 4 2 6 3" xfId="38388"/>
    <cellStyle name="Normal 5 3 2 4 2 7" xfId="51639"/>
    <cellStyle name="Normal 5 3 2 4 2 8" xfId="52195"/>
    <cellStyle name="Normal 5 3 2 4 3" xfId="717"/>
    <cellStyle name="Normal 5 3 2 4 3 2" xfId="964"/>
    <cellStyle name="Normal 5 3 2 4 3 2 2" xfId="2457"/>
    <cellStyle name="Normal 5 3 2 4 3 2 2 10" xfId="52977"/>
    <cellStyle name="Normal 5 3 2 4 3 2 2 2" xfId="3623"/>
    <cellStyle name="Normal 5 3 2 4 3 2 2 2 2" xfId="5964"/>
    <cellStyle name="Normal 5 3 2 4 3 2 2 2 2 2" xfId="11578"/>
    <cellStyle name="Normal 5 3 2 4 3 2 2 2 2 2 2" xfId="23780"/>
    <cellStyle name="Normal 5 3 2 4 3 2 2 2 2 2 2 2" xfId="48077"/>
    <cellStyle name="Normal 5 3 2 4 3 2 2 2 2 2 3" xfId="35875"/>
    <cellStyle name="Normal 5 3 2 4 3 2 2 2 2 3" xfId="18166"/>
    <cellStyle name="Normal 5 3 2 4 3 2 2 2 2 3 2" xfId="42463"/>
    <cellStyle name="Normal 5 3 2 4 3 2 2 2 2 4" xfId="30261"/>
    <cellStyle name="Normal 5 3 2 4 3 2 2 2 3" xfId="7661"/>
    <cellStyle name="Normal 5 3 2 4 3 2 2 2 3 2" xfId="11579"/>
    <cellStyle name="Normal 5 3 2 4 3 2 2 2 3 2 2" xfId="23781"/>
    <cellStyle name="Normal 5 3 2 4 3 2 2 2 3 2 2 2" xfId="48078"/>
    <cellStyle name="Normal 5 3 2 4 3 2 2 2 3 2 3" xfId="35876"/>
    <cellStyle name="Normal 5 3 2 4 3 2 2 2 3 3" xfId="19863"/>
    <cellStyle name="Normal 5 3 2 4 3 2 2 2 3 3 2" xfId="44160"/>
    <cellStyle name="Normal 5 3 2 4 3 2 2 2 3 4" xfId="31958"/>
    <cellStyle name="Normal 5 3 2 4 3 2 2 2 4" xfId="11577"/>
    <cellStyle name="Normal 5 3 2 4 3 2 2 2 4 2" xfId="23779"/>
    <cellStyle name="Normal 5 3 2 4 3 2 2 2 4 2 2" xfId="48076"/>
    <cellStyle name="Normal 5 3 2 4 3 2 2 2 4 3" xfId="35874"/>
    <cellStyle name="Normal 5 3 2 4 3 2 2 2 5" xfId="15938"/>
    <cellStyle name="Normal 5 3 2 4 3 2 2 2 5 2" xfId="40235"/>
    <cellStyle name="Normal 5 3 2 4 3 2 2 2 6" xfId="27926"/>
    <cellStyle name="Normal 5 3 2 4 3 2 2 3" xfId="4155"/>
    <cellStyle name="Normal 5 3 2 4 3 2 2 3 2" xfId="11580"/>
    <cellStyle name="Normal 5 3 2 4 3 2 2 3 2 2" xfId="23782"/>
    <cellStyle name="Normal 5 3 2 4 3 2 2 3 2 2 2" xfId="48079"/>
    <cellStyle name="Normal 5 3 2 4 3 2 2 3 2 3" xfId="35877"/>
    <cellStyle name="Normal 5 3 2 4 3 2 2 3 3" xfId="16466"/>
    <cellStyle name="Normal 5 3 2 4 3 2 2 3 3 2" xfId="40763"/>
    <cellStyle name="Normal 5 3 2 4 3 2 2 3 4" xfId="28454"/>
    <cellStyle name="Normal 5 3 2 4 3 2 2 4" xfId="4795"/>
    <cellStyle name="Normal 5 3 2 4 3 2 2 4 2" xfId="11581"/>
    <cellStyle name="Normal 5 3 2 4 3 2 2 4 2 2" xfId="23783"/>
    <cellStyle name="Normal 5 3 2 4 3 2 2 4 2 2 2" xfId="48080"/>
    <cellStyle name="Normal 5 3 2 4 3 2 2 4 2 3" xfId="35878"/>
    <cellStyle name="Normal 5 3 2 4 3 2 2 4 3" xfId="16997"/>
    <cellStyle name="Normal 5 3 2 4 3 2 2 4 3 2" xfId="41294"/>
    <cellStyle name="Normal 5 3 2 4 3 2 2 4 4" xfId="29092"/>
    <cellStyle name="Normal 5 3 2 4 3 2 2 5" xfId="6492"/>
    <cellStyle name="Normal 5 3 2 4 3 2 2 5 2" xfId="11582"/>
    <cellStyle name="Normal 5 3 2 4 3 2 2 5 2 2" xfId="23784"/>
    <cellStyle name="Normal 5 3 2 4 3 2 2 5 2 2 2" xfId="48081"/>
    <cellStyle name="Normal 5 3 2 4 3 2 2 5 2 3" xfId="35879"/>
    <cellStyle name="Normal 5 3 2 4 3 2 2 5 3" xfId="18694"/>
    <cellStyle name="Normal 5 3 2 4 3 2 2 5 3 2" xfId="42991"/>
    <cellStyle name="Normal 5 3 2 4 3 2 2 5 4" xfId="30789"/>
    <cellStyle name="Normal 5 3 2 4 3 2 2 6" xfId="11576"/>
    <cellStyle name="Normal 5 3 2 4 3 2 2 6 2" xfId="23778"/>
    <cellStyle name="Normal 5 3 2 4 3 2 2 6 2 2" xfId="48075"/>
    <cellStyle name="Normal 5 3 2 4 3 2 2 6 3" xfId="35873"/>
    <cellStyle name="Normal 5 3 2 4 3 2 2 7" xfId="14769"/>
    <cellStyle name="Normal 5 3 2 4 3 2 2 7 2" xfId="39066"/>
    <cellStyle name="Normal 5 3 2 4 3 2 2 8" xfId="26757"/>
    <cellStyle name="Normal 5 3 2 4 3 2 2 9" xfId="51165"/>
    <cellStyle name="Normal 5 3 2 4 3 2 3" xfId="2985"/>
    <cellStyle name="Normal 5 3 2 4 3 2 3 2" xfId="5433"/>
    <cellStyle name="Normal 5 3 2 4 3 2 3 2 2" xfId="11584"/>
    <cellStyle name="Normal 5 3 2 4 3 2 3 2 2 2" xfId="23786"/>
    <cellStyle name="Normal 5 3 2 4 3 2 3 2 2 2 2" xfId="48083"/>
    <cellStyle name="Normal 5 3 2 4 3 2 3 2 2 3" xfId="35881"/>
    <cellStyle name="Normal 5 3 2 4 3 2 3 2 3" xfId="17635"/>
    <cellStyle name="Normal 5 3 2 4 3 2 3 2 3 2" xfId="41932"/>
    <cellStyle name="Normal 5 3 2 4 3 2 3 2 4" xfId="29730"/>
    <cellStyle name="Normal 5 3 2 4 3 2 3 3" xfId="7023"/>
    <cellStyle name="Normal 5 3 2 4 3 2 3 3 2" xfId="11585"/>
    <cellStyle name="Normal 5 3 2 4 3 2 3 3 2 2" xfId="23787"/>
    <cellStyle name="Normal 5 3 2 4 3 2 3 3 2 2 2" xfId="48084"/>
    <cellStyle name="Normal 5 3 2 4 3 2 3 3 2 3" xfId="35882"/>
    <cellStyle name="Normal 5 3 2 4 3 2 3 3 3" xfId="19225"/>
    <cellStyle name="Normal 5 3 2 4 3 2 3 3 3 2" xfId="43522"/>
    <cellStyle name="Normal 5 3 2 4 3 2 3 3 4" xfId="31320"/>
    <cellStyle name="Normal 5 3 2 4 3 2 3 4" xfId="11583"/>
    <cellStyle name="Normal 5 3 2 4 3 2 3 4 2" xfId="23785"/>
    <cellStyle name="Normal 5 3 2 4 3 2 3 4 2 2" xfId="48082"/>
    <cellStyle name="Normal 5 3 2 4 3 2 3 4 3" xfId="35880"/>
    <cellStyle name="Normal 5 3 2 4 3 2 3 5" xfId="15407"/>
    <cellStyle name="Normal 5 3 2 4 3 2 3 5 2" xfId="39704"/>
    <cellStyle name="Normal 5 3 2 4 3 2 3 6" xfId="27395"/>
    <cellStyle name="Normal 5 3 2 4 3 2 4" xfId="11575"/>
    <cellStyle name="Normal 5 3 2 4 3 2 4 2" xfId="23777"/>
    <cellStyle name="Normal 5 3 2 4 3 2 4 2 2" xfId="48074"/>
    <cellStyle name="Normal 5 3 2 4 3 2 4 3" xfId="35872"/>
    <cellStyle name="Normal 5 3 2 4 3 2 5" xfId="14235"/>
    <cellStyle name="Normal 5 3 2 4 3 2 5 2" xfId="26223"/>
    <cellStyle name="Normal 5 3 2 4 3 2 5 2 2" xfId="50520"/>
    <cellStyle name="Normal 5 3 2 4 3 2 5 3" xfId="38532"/>
    <cellStyle name="Normal 5 3 2 4 3 2 6" xfId="51511"/>
    <cellStyle name="Normal 5 3 2 4 3 2 7" xfId="52339"/>
    <cellStyle name="Normal 5 3 2 4 3 3" xfId="2217"/>
    <cellStyle name="Normal 5 3 2 4 3 3 10" xfId="52737"/>
    <cellStyle name="Normal 5 3 2 4 3 3 2" xfId="3383"/>
    <cellStyle name="Normal 5 3 2 4 3 3 2 2" xfId="5724"/>
    <cellStyle name="Normal 5 3 2 4 3 3 2 2 2" xfId="11588"/>
    <cellStyle name="Normal 5 3 2 4 3 3 2 2 2 2" xfId="23790"/>
    <cellStyle name="Normal 5 3 2 4 3 3 2 2 2 2 2" xfId="48087"/>
    <cellStyle name="Normal 5 3 2 4 3 3 2 2 2 3" xfId="35885"/>
    <cellStyle name="Normal 5 3 2 4 3 3 2 2 3" xfId="17926"/>
    <cellStyle name="Normal 5 3 2 4 3 3 2 2 3 2" xfId="42223"/>
    <cellStyle name="Normal 5 3 2 4 3 3 2 2 4" xfId="30021"/>
    <cellStyle name="Normal 5 3 2 4 3 3 2 3" xfId="7421"/>
    <cellStyle name="Normal 5 3 2 4 3 3 2 3 2" xfId="11589"/>
    <cellStyle name="Normal 5 3 2 4 3 3 2 3 2 2" xfId="23791"/>
    <cellStyle name="Normal 5 3 2 4 3 3 2 3 2 2 2" xfId="48088"/>
    <cellStyle name="Normal 5 3 2 4 3 3 2 3 2 3" xfId="35886"/>
    <cellStyle name="Normal 5 3 2 4 3 3 2 3 3" xfId="19623"/>
    <cellStyle name="Normal 5 3 2 4 3 3 2 3 3 2" xfId="43920"/>
    <cellStyle name="Normal 5 3 2 4 3 3 2 3 4" xfId="31718"/>
    <cellStyle name="Normal 5 3 2 4 3 3 2 4" xfId="11587"/>
    <cellStyle name="Normal 5 3 2 4 3 3 2 4 2" xfId="23789"/>
    <cellStyle name="Normal 5 3 2 4 3 3 2 4 2 2" xfId="48086"/>
    <cellStyle name="Normal 5 3 2 4 3 3 2 4 3" xfId="35884"/>
    <cellStyle name="Normal 5 3 2 4 3 3 2 5" xfId="15698"/>
    <cellStyle name="Normal 5 3 2 4 3 3 2 5 2" xfId="39995"/>
    <cellStyle name="Normal 5 3 2 4 3 3 2 6" xfId="27686"/>
    <cellStyle name="Normal 5 3 2 4 3 3 3" xfId="3915"/>
    <cellStyle name="Normal 5 3 2 4 3 3 3 2" xfId="11590"/>
    <cellStyle name="Normal 5 3 2 4 3 3 3 2 2" xfId="23792"/>
    <cellStyle name="Normal 5 3 2 4 3 3 3 2 2 2" xfId="48089"/>
    <cellStyle name="Normal 5 3 2 4 3 3 3 2 3" xfId="35887"/>
    <cellStyle name="Normal 5 3 2 4 3 3 3 3" xfId="16226"/>
    <cellStyle name="Normal 5 3 2 4 3 3 3 3 2" xfId="40523"/>
    <cellStyle name="Normal 5 3 2 4 3 3 3 4" xfId="28214"/>
    <cellStyle name="Normal 5 3 2 4 3 3 4" xfId="4555"/>
    <cellStyle name="Normal 5 3 2 4 3 3 4 2" xfId="11591"/>
    <cellStyle name="Normal 5 3 2 4 3 3 4 2 2" xfId="23793"/>
    <cellStyle name="Normal 5 3 2 4 3 3 4 2 2 2" xfId="48090"/>
    <cellStyle name="Normal 5 3 2 4 3 3 4 2 3" xfId="35888"/>
    <cellStyle name="Normal 5 3 2 4 3 3 4 3" xfId="16757"/>
    <cellStyle name="Normal 5 3 2 4 3 3 4 3 2" xfId="41054"/>
    <cellStyle name="Normal 5 3 2 4 3 3 4 4" xfId="28852"/>
    <cellStyle name="Normal 5 3 2 4 3 3 5" xfId="6252"/>
    <cellStyle name="Normal 5 3 2 4 3 3 5 2" xfId="11592"/>
    <cellStyle name="Normal 5 3 2 4 3 3 5 2 2" xfId="23794"/>
    <cellStyle name="Normal 5 3 2 4 3 3 5 2 2 2" xfId="48091"/>
    <cellStyle name="Normal 5 3 2 4 3 3 5 2 3" xfId="35889"/>
    <cellStyle name="Normal 5 3 2 4 3 3 5 3" xfId="18454"/>
    <cellStyle name="Normal 5 3 2 4 3 3 5 3 2" xfId="42751"/>
    <cellStyle name="Normal 5 3 2 4 3 3 5 4" xfId="30549"/>
    <cellStyle name="Normal 5 3 2 4 3 3 6" xfId="11586"/>
    <cellStyle name="Normal 5 3 2 4 3 3 6 2" xfId="23788"/>
    <cellStyle name="Normal 5 3 2 4 3 3 6 2 2" xfId="48085"/>
    <cellStyle name="Normal 5 3 2 4 3 3 6 3" xfId="35883"/>
    <cellStyle name="Normal 5 3 2 4 3 3 7" xfId="14529"/>
    <cellStyle name="Normal 5 3 2 4 3 3 7 2" xfId="38826"/>
    <cellStyle name="Normal 5 3 2 4 3 3 8" xfId="26517"/>
    <cellStyle name="Normal 5 3 2 4 3 3 9" xfId="50925"/>
    <cellStyle name="Normal 5 3 2 4 3 4" xfId="2745"/>
    <cellStyle name="Normal 5 3 2 4 3 4 2" xfId="5193"/>
    <cellStyle name="Normal 5 3 2 4 3 4 2 2" xfId="11594"/>
    <cellStyle name="Normal 5 3 2 4 3 4 2 2 2" xfId="23796"/>
    <cellStyle name="Normal 5 3 2 4 3 4 2 2 2 2" xfId="48093"/>
    <cellStyle name="Normal 5 3 2 4 3 4 2 2 3" xfId="35891"/>
    <cellStyle name="Normal 5 3 2 4 3 4 2 3" xfId="17395"/>
    <cellStyle name="Normal 5 3 2 4 3 4 2 3 2" xfId="41692"/>
    <cellStyle name="Normal 5 3 2 4 3 4 2 4" xfId="29490"/>
    <cellStyle name="Normal 5 3 2 4 3 4 3" xfId="6783"/>
    <cellStyle name="Normal 5 3 2 4 3 4 3 2" xfId="11595"/>
    <cellStyle name="Normal 5 3 2 4 3 4 3 2 2" xfId="23797"/>
    <cellStyle name="Normal 5 3 2 4 3 4 3 2 2 2" xfId="48094"/>
    <cellStyle name="Normal 5 3 2 4 3 4 3 2 3" xfId="35892"/>
    <cellStyle name="Normal 5 3 2 4 3 4 3 3" xfId="18985"/>
    <cellStyle name="Normal 5 3 2 4 3 4 3 3 2" xfId="43282"/>
    <cellStyle name="Normal 5 3 2 4 3 4 3 4" xfId="31080"/>
    <cellStyle name="Normal 5 3 2 4 3 4 4" xfId="11593"/>
    <cellStyle name="Normal 5 3 2 4 3 4 4 2" xfId="23795"/>
    <cellStyle name="Normal 5 3 2 4 3 4 4 2 2" xfId="48092"/>
    <cellStyle name="Normal 5 3 2 4 3 4 4 3" xfId="35890"/>
    <cellStyle name="Normal 5 3 2 4 3 4 5" xfId="15167"/>
    <cellStyle name="Normal 5 3 2 4 3 4 5 2" xfId="39464"/>
    <cellStyle name="Normal 5 3 2 4 3 4 6" xfId="27155"/>
    <cellStyle name="Normal 5 3 2 4 3 5" xfId="11574"/>
    <cellStyle name="Normal 5 3 2 4 3 5 2" xfId="23776"/>
    <cellStyle name="Normal 5 3 2 4 3 5 2 2" xfId="48073"/>
    <cellStyle name="Normal 5 3 2 4 3 5 3" xfId="35871"/>
    <cellStyle name="Normal 5 3 2 4 3 6" xfId="13995"/>
    <cellStyle name="Normal 5 3 2 4 3 6 2" xfId="25983"/>
    <cellStyle name="Normal 5 3 2 4 3 6 2 2" xfId="50280"/>
    <cellStyle name="Normal 5 3 2 4 3 6 3" xfId="38292"/>
    <cellStyle name="Normal 5 3 2 4 3 7" xfId="51857"/>
    <cellStyle name="Normal 5 3 2 4 3 8" xfId="52099"/>
    <cellStyle name="Normal 5 3 2 4 4" xfId="892"/>
    <cellStyle name="Normal 5 3 2 4 4 2" xfId="2385"/>
    <cellStyle name="Normal 5 3 2 4 4 2 10" xfId="52905"/>
    <cellStyle name="Normal 5 3 2 4 4 2 2" xfId="3551"/>
    <cellStyle name="Normal 5 3 2 4 4 2 2 2" xfId="5892"/>
    <cellStyle name="Normal 5 3 2 4 4 2 2 2 2" xfId="11599"/>
    <cellStyle name="Normal 5 3 2 4 4 2 2 2 2 2" xfId="23801"/>
    <cellStyle name="Normal 5 3 2 4 4 2 2 2 2 2 2" xfId="48098"/>
    <cellStyle name="Normal 5 3 2 4 4 2 2 2 2 3" xfId="35896"/>
    <cellStyle name="Normal 5 3 2 4 4 2 2 2 3" xfId="18094"/>
    <cellStyle name="Normal 5 3 2 4 4 2 2 2 3 2" xfId="42391"/>
    <cellStyle name="Normal 5 3 2 4 4 2 2 2 4" xfId="30189"/>
    <cellStyle name="Normal 5 3 2 4 4 2 2 3" xfId="7589"/>
    <cellStyle name="Normal 5 3 2 4 4 2 2 3 2" xfId="11600"/>
    <cellStyle name="Normal 5 3 2 4 4 2 2 3 2 2" xfId="23802"/>
    <cellStyle name="Normal 5 3 2 4 4 2 2 3 2 2 2" xfId="48099"/>
    <cellStyle name="Normal 5 3 2 4 4 2 2 3 2 3" xfId="35897"/>
    <cellStyle name="Normal 5 3 2 4 4 2 2 3 3" xfId="19791"/>
    <cellStyle name="Normal 5 3 2 4 4 2 2 3 3 2" xfId="44088"/>
    <cellStyle name="Normal 5 3 2 4 4 2 2 3 4" xfId="31886"/>
    <cellStyle name="Normal 5 3 2 4 4 2 2 4" xfId="11598"/>
    <cellStyle name="Normal 5 3 2 4 4 2 2 4 2" xfId="23800"/>
    <cellStyle name="Normal 5 3 2 4 4 2 2 4 2 2" xfId="48097"/>
    <cellStyle name="Normal 5 3 2 4 4 2 2 4 3" xfId="35895"/>
    <cellStyle name="Normal 5 3 2 4 4 2 2 5" xfId="15866"/>
    <cellStyle name="Normal 5 3 2 4 4 2 2 5 2" xfId="40163"/>
    <cellStyle name="Normal 5 3 2 4 4 2 2 6" xfId="27854"/>
    <cellStyle name="Normal 5 3 2 4 4 2 3" xfId="4083"/>
    <cellStyle name="Normal 5 3 2 4 4 2 3 2" xfId="11601"/>
    <cellStyle name="Normal 5 3 2 4 4 2 3 2 2" xfId="23803"/>
    <cellStyle name="Normal 5 3 2 4 4 2 3 2 2 2" xfId="48100"/>
    <cellStyle name="Normal 5 3 2 4 4 2 3 2 3" xfId="35898"/>
    <cellStyle name="Normal 5 3 2 4 4 2 3 3" xfId="16394"/>
    <cellStyle name="Normal 5 3 2 4 4 2 3 3 2" xfId="40691"/>
    <cellStyle name="Normal 5 3 2 4 4 2 3 4" xfId="28382"/>
    <cellStyle name="Normal 5 3 2 4 4 2 4" xfId="4723"/>
    <cellStyle name="Normal 5 3 2 4 4 2 4 2" xfId="11602"/>
    <cellStyle name="Normal 5 3 2 4 4 2 4 2 2" xfId="23804"/>
    <cellStyle name="Normal 5 3 2 4 4 2 4 2 2 2" xfId="48101"/>
    <cellStyle name="Normal 5 3 2 4 4 2 4 2 3" xfId="35899"/>
    <cellStyle name="Normal 5 3 2 4 4 2 4 3" xfId="16925"/>
    <cellStyle name="Normal 5 3 2 4 4 2 4 3 2" xfId="41222"/>
    <cellStyle name="Normal 5 3 2 4 4 2 4 4" xfId="29020"/>
    <cellStyle name="Normal 5 3 2 4 4 2 5" xfId="6420"/>
    <cellStyle name="Normal 5 3 2 4 4 2 5 2" xfId="11603"/>
    <cellStyle name="Normal 5 3 2 4 4 2 5 2 2" xfId="23805"/>
    <cellStyle name="Normal 5 3 2 4 4 2 5 2 2 2" xfId="48102"/>
    <cellStyle name="Normal 5 3 2 4 4 2 5 2 3" xfId="35900"/>
    <cellStyle name="Normal 5 3 2 4 4 2 5 3" xfId="18622"/>
    <cellStyle name="Normal 5 3 2 4 4 2 5 3 2" xfId="42919"/>
    <cellStyle name="Normal 5 3 2 4 4 2 5 4" xfId="30717"/>
    <cellStyle name="Normal 5 3 2 4 4 2 6" xfId="11597"/>
    <cellStyle name="Normal 5 3 2 4 4 2 6 2" xfId="23799"/>
    <cellStyle name="Normal 5 3 2 4 4 2 6 2 2" xfId="48096"/>
    <cellStyle name="Normal 5 3 2 4 4 2 6 3" xfId="35894"/>
    <cellStyle name="Normal 5 3 2 4 4 2 7" xfId="14697"/>
    <cellStyle name="Normal 5 3 2 4 4 2 7 2" xfId="38994"/>
    <cellStyle name="Normal 5 3 2 4 4 2 8" xfId="26685"/>
    <cellStyle name="Normal 5 3 2 4 4 2 9" xfId="51093"/>
    <cellStyle name="Normal 5 3 2 4 4 3" xfId="2913"/>
    <cellStyle name="Normal 5 3 2 4 4 3 2" xfId="5361"/>
    <cellStyle name="Normal 5 3 2 4 4 3 2 2" xfId="11605"/>
    <cellStyle name="Normal 5 3 2 4 4 3 2 2 2" xfId="23807"/>
    <cellStyle name="Normal 5 3 2 4 4 3 2 2 2 2" xfId="48104"/>
    <cellStyle name="Normal 5 3 2 4 4 3 2 2 3" xfId="35902"/>
    <cellStyle name="Normal 5 3 2 4 4 3 2 3" xfId="17563"/>
    <cellStyle name="Normal 5 3 2 4 4 3 2 3 2" xfId="41860"/>
    <cellStyle name="Normal 5 3 2 4 4 3 2 4" xfId="29658"/>
    <cellStyle name="Normal 5 3 2 4 4 3 3" xfId="6951"/>
    <cellStyle name="Normal 5 3 2 4 4 3 3 2" xfId="11606"/>
    <cellStyle name="Normal 5 3 2 4 4 3 3 2 2" xfId="23808"/>
    <cellStyle name="Normal 5 3 2 4 4 3 3 2 2 2" xfId="48105"/>
    <cellStyle name="Normal 5 3 2 4 4 3 3 2 3" xfId="35903"/>
    <cellStyle name="Normal 5 3 2 4 4 3 3 3" xfId="19153"/>
    <cellStyle name="Normal 5 3 2 4 4 3 3 3 2" xfId="43450"/>
    <cellStyle name="Normal 5 3 2 4 4 3 3 4" xfId="31248"/>
    <cellStyle name="Normal 5 3 2 4 4 3 4" xfId="11604"/>
    <cellStyle name="Normal 5 3 2 4 4 3 4 2" xfId="23806"/>
    <cellStyle name="Normal 5 3 2 4 4 3 4 2 2" xfId="48103"/>
    <cellStyle name="Normal 5 3 2 4 4 3 4 3" xfId="35901"/>
    <cellStyle name="Normal 5 3 2 4 4 3 5" xfId="15335"/>
    <cellStyle name="Normal 5 3 2 4 4 3 5 2" xfId="39632"/>
    <cellStyle name="Normal 5 3 2 4 4 3 6" xfId="27323"/>
    <cellStyle name="Normal 5 3 2 4 4 4" xfId="11596"/>
    <cellStyle name="Normal 5 3 2 4 4 4 2" xfId="23798"/>
    <cellStyle name="Normal 5 3 2 4 4 4 2 2" xfId="48095"/>
    <cellStyle name="Normal 5 3 2 4 4 4 3" xfId="35893"/>
    <cellStyle name="Normal 5 3 2 4 4 5" xfId="14163"/>
    <cellStyle name="Normal 5 3 2 4 4 5 2" xfId="26151"/>
    <cellStyle name="Normal 5 3 2 4 4 5 2 2" xfId="50448"/>
    <cellStyle name="Normal 5 3 2 4 4 5 3" xfId="38460"/>
    <cellStyle name="Normal 5 3 2 4 4 6" xfId="51816"/>
    <cellStyle name="Normal 5 3 2 4 4 7" xfId="52267"/>
    <cellStyle name="Normal 5 3 2 4 5" xfId="2121"/>
    <cellStyle name="Normal 5 3 2 4 5 10" xfId="52641"/>
    <cellStyle name="Normal 5 3 2 4 5 2" xfId="3287"/>
    <cellStyle name="Normal 5 3 2 4 5 2 2" xfId="5628"/>
    <cellStyle name="Normal 5 3 2 4 5 2 2 2" xfId="11609"/>
    <cellStyle name="Normal 5 3 2 4 5 2 2 2 2" xfId="23811"/>
    <cellStyle name="Normal 5 3 2 4 5 2 2 2 2 2" xfId="48108"/>
    <cellStyle name="Normal 5 3 2 4 5 2 2 2 3" xfId="35906"/>
    <cellStyle name="Normal 5 3 2 4 5 2 2 3" xfId="17830"/>
    <cellStyle name="Normal 5 3 2 4 5 2 2 3 2" xfId="42127"/>
    <cellStyle name="Normal 5 3 2 4 5 2 2 4" xfId="29925"/>
    <cellStyle name="Normal 5 3 2 4 5 2 3" xfId="7325"/>
    <cellStyle name="Normal 5 3 2 4 5 2 3 2" xfId="11610"/>
    <cellStyle name="Normal 5 3 2 4 5 2 3 2 2" xfId="23812"/>
    <cellStyle name="Normal 5 3 2 4 5 2 3 2 2 2" xfId="48109"/>
    <cellStyle name="Normal 5 3 2 4 5 2 3 2 3" xfId="35907"/>
    <cellStyle name="Normal 5 3 2 4 5 2 3 3" xfId="19527"/>
    <cellStyle name="Normal 5 3 2 4 5 2 3 3 2" xfId="43824"/>
    <cellStyle name="Normal 5 3 2 4 5 2 3 4" xfId="31622"/>
    <cellStyle name="Normal 5 3 2 4 5 2 4" xfId="11608"/>
    <cellStyle name="Normal 5 3 2 4 5 2 4 2" xfId="23810"/>
    <cellStyle name="Normal 5 3 2 4 5 2 4 2 2" xfId="48107"/>
    <cellStyle name="Normal 5 3 2 4 5 2 4 3" xfId="35905"/>
    <cellStyle name="Normal 5 3 2 4 5 2 5" xfId="15602"/>
    <cellStyle name="Normal 5 3 2 4 5 2 5 2" xfId="39899"/>
    <cellStyle name="Normal 5 3 2 4 5 2 6" xfId="27590"/>
    <cellStyle name="Normal 5 3 2 4 5 3" xfId="3819"/>
    <cellStyle name="Normal 5 3 2 4 5 3 2" xfId="11611"/>
    <cellStyle name="Normal 5 3 2 4 5 3 2 2" xfId="23813"/>
    <cellStyle name="Normal 5 3 2 4 5 3 2 2 2" xfId="48110"/>
    <cellStyle name="Normal 5 3 2 4 5 3 2 3" xfId="35908"/>
    <cellStyle name="Normal 5 3 2 4 5 3 3" xfId="16130"/>
    <cellStyle name="Normal 5 3 2 4 5 3 3 2" xfId="40427"/>
    <cellStyle name="Normal 5 3 2 4 5 3 4" xfId="28118"/>
    <cellStyle name="Normal 5 3 2 4 5 4" xfId="4459"/>
    <cellStyle name="Normal 5 3 2 4 5 4 2" xfId="11612"/>
    <cellStyle name="Normal 5 3 2 4 5 4 2 2" xfId="23814"/>
    <cellStyle name="Normal 5 3 2 4 5 4 2 2 2" xfId="48111"/>
    <cellStyle name="Normal 5 3 2 4 5 4 2 3" xfId="35909"/>
    <cellStyle name="Normal 5 3 2 4 5 4 3" xfId="16661"/>
    <cellStyle name="Normal 5 3 2 4 5 4 3 2" xfId="40958"/>
    <cellStyle name="Normal 5 3 2 4 5 4 4" xfId="28756"/>
    <cellStyle name="Normal 5 3 2 4 5 5" xfId="6156"/>
    <cellStyle name="Normal 5 3 2 4 5 5 2" xfId="11613"/>
    <cellStyle name="Normal 5 3 2 4 5 5 2 2" xfId="23815"/>
    <cellStyle name="Normal 5 3 2 4 5 5 2 2 2" xfId="48112"/>
    <cellStyle name="Normal 5 3 2 4 5 5 2 3" xfId="35910"/>
    <cellStyle name="Normal 5 3 2 4 5 5 3" xfId="18358"/>
    <cellStyle name="Normal 5 3 2 4 5 5 3 2" xfId="42655"/>
    <cellStyle name="Normal 5 3 2 4 5 5 4" xfId="30453"/>
    <cellStyle name="Normal 5 3 2 4 5 6" xfId="11607"/>
    <cellStyle name="Normal 5 3 2 4 5 6 2" xfId="23809"/>
    <cellStyle name="Normal 5 3 2 4 5 6 2 2" xfId="48106"/>
    <cellStyle name="Normal 5 3 2 4 5 6 3" xfId="35904"/>
    <cellStyle name="Normal 5 3 2 4 5 7" xfId="14433"/>
    <cellStyle name="Normal 5 3 2 4 5 7 2" xfId="38730"/>
    <cellStyle name="Normal 5 3 2 4 5 8" xfId="26421"/>
    <cellStyle name="Normal 5 3 2 4 5 9" xfId="50829"/>
    <cellStyle name="Normal 5 3 2 4 6" xfId="2649"/>
    <cellStyle name="Normal 5 3 2 4 6 2" xfId="5097"/>
    <cellStyle name="Normal 5 3 2 4 6 2 2" xfId="11615"/>
    <cellStyle name="Normal 5 3 2 4 6 2 2 2" xfId="23817"/>
    <cellStyle name="Normal 5 3 2 4 6 2 2 2 2" xfId="48114"/>
    <cellStyle name="Normal 5 3 2 4 6 2 2 3" xfId="35912"/>
    <cellStyle name="Normal 5 3 2 4 6 2 3" xfId="17299"/>
    <cellStyle name="Normal 5 3 2 4 6 2 3 2" xfId="41596"/>
    <cellStyle name="Normal 5 3 2 4 6 2 4" xfId="29394"/>
    <cellStyle name="Normal 5 3 2 4 6 3" xfId="6687"/>
    <cellStyle name="Normal 5 3 2 4 6 3 2" xfId="11616"/>
    <cellStyle name="Normal 5 3 2 4 6 3 2 2" xfId="23818"/>
    <cellStyle name="Normal 5 3 2 4 6 3 2 2 2" xfId="48115"/>
    <cellStyle name="Normal 5 3 2 4 6 3 2 3" xfId="35913"/>
    <cellStyle name="Normal 5 3 2 4 6 3 3" xfId="18889"/>
    <cellStyle name="Normal 5 3 2 4 6 3 3 2" xfId="43186"/>
    <cellStyle name="Normal 5 3 2 4 6 3 4" xfId="30984"/>
    <cellStyle name="Normal 5 3 2 4 6 4" xfId="11614"/>
    <cellStyle name="Normal 5 3 2 4 6 4 2" xfId="23816"/>
    <cellStyle name="Normal 5 3 2 4 6 4 2 2" xfId="48113"/>
    <cellStyle name="Normal 5 3 2 4 6 4 3" xfId="35911"/>
    <cellStyle name="Normal 5 3 2 4 6 5" xfId="15071"/>
    <cellStyle name="Normal 5 3 2 4 6 5 2" xfId="39368"/>
    <cellStyle name="Normal 5 3 2 4 6 6" xfId="27059"/>
    <cellStyle name="Normal 5 3 2 4 7" xfId="11551"/>
    <cellStyle name="Normal 5 3 2 4 7 2" xfId="23753"/>
    <cellStyle name="Normal 5 3 2 4 7 2 2" xfId="48050"/>
    <cellStyle name="Normal 5 3 2 4 7 3" xfId="35848"/>
    <cellStyle name="Normal 5 3 2 4 8" xfId="13899"/>
    <cellStyle name="Normal 5 3 2 4 8 2" xfId="25887"/>
    <cellStyle name="Normal 5 3 2 4 8 2 2" xfId="50184"/>
    <cellStyle name="Normal 5 3 2 4 8 3" xfId="38196"/>
    <cellStyle name="Normal 5 3 2 4 9" xfId="51712"/>
    <cellStyle name="Normal 5 3 2 5" xfId="767"/>
    <cellStyle name="Normal 5 3 2 5 2" xfId="1012"/>
    <cellStyle name="Normal 5 3 2 5 2 2" xfId="2505"/>
    <cellStyle name="Normal 5 3 2 5 2 2 10" xfId="53025"/>
    <cellStyle name="Normal 5 3 2 5 2 2 2" xfId="3671"/>
    <cellStyle name="Normal 5 3 2 5 2 2 2 2" xfId="6012"/>
    <cellStyle name="Normal 5 3 2 5 2 2 2 2 2" xfId="11621"/>
    <cellStyle name="Normal 5 3 2 5 2 2 2 2 2 2" xfId="23823"/>
    <cellStyle name="Normal 5 3 2 5 2 2 2 2 2 2 2" xfId="48120"/>
    <cellStyle name="Normal 5 3 2 5 2 2 2 2 2 3" xfId="35918"/>
    <cellStyle name="Normal 5 3 2 5 2 2 2 2 3" xfId="18214"/>
    <cellStyle name="Normal 5 3 2 5 2 2 2 2 3 2" xfId="42511"/>
    <cellStyle name="Normal 5 3 2 5 2 2 2 2 4" xfId="30309"/>
    <cellStyle name="Normal 5 3 2 5 2 2 2 3" xfId="7709"/>
    <cellStyle name="Normal 5 3 2 5 2 2 2 3 2" xfId="11622"/>
    <cellStyle name="Normal 5 3 2 5 2 2 2 3 2 2" xfId="23824"/>
    <cellStyle name="Normal 5 3 2 5 2 2 2 3 2 2 2" xfId="48121"/>
    <cellStyle name="Normal 5 3 2 5 2 2 2 3 2 3" xfId="35919"/>
    <cellStyle name="Normal 5 3 2 5 2 2 2 3 3" xfId="19911"/>
    <cellStyle name="Normal 5 3 2 5 2 2 2 3 3 2" xfId="44208"/>
    <cellStyle name="Normal 5 3 2 5 2 2 2 3 4" xfId="32006"/>
    <cellStyle name="Normal 5 3 2 5 2 2 2 4" xfId="11620"/>
    <cellStyle name="Normal 5 3 2 5 2 2 2 4 2" xfId="23822"/>
    <cellStyle name="Normal 5 3 2 5 2 2 2 4 2 2" xfId="48119"/>
    <cellStyle name="Normal 5 3 2 5 2 2 2 4 3" xfId="35917"/>
    <cellStyle name="Normal 5 3 2 5 2 2 2 5" xfId="15986"/>
    <cellStyle name="Normal 5 3 2 5 2 2 2 5 2" xfId="40283"/>
    <cellStyle name="Normal 5 3 2 5 2 2 2 6" xfId="27974"/>
    <cellStyle name="Normal 5 3 2 5 2 2 3" xfId="4203"/>
    <cellStyle name="Normal 5 3 2 5 2 2 3 2" xfId="11623"/>
    <cellStyle name="Normal 5 3 2 5 2 2 3 2 2" xfId="23825"/>
    <cellStyle name="Normal 5 3 2 5 2 2 3 2 2 2" xfId="48122"/>
    <cellStyle name="Normal 5 3 2 5 2 2 3 2 3" xfId="35920"/>
    <cellStyle name="Normal 5 3 2 5 2 2 3 3" xfId="16514"/>
    <cellStyle name="Normal 5 3 2 5 2 2 3 3 2" xfId="40811"/>
    <cellStyle name="Normal 5 3 2 5 2 2 3 4" xfId="28502"/>
    <cellStyle name="Normal 5 3 2 5 2 2 4" xfId="4843"/>
    <cellStyle name="Normal 5 3 2 5 2 2 4 2" xfId="11624"/>
    <cellStyle name="Normal 5 3 2 5 2 2 4 2 2" xfId="23826"/>
    <cellStyle name="Normal 5 3 2 5 2 2 4 2 2 2" xfId="48123"/>
    <cellStyle name="Normal 5 3 2 5 2 2 4 2 3" xfId="35921"/>
    <cellStyle name="Normal 5 3 2 5 2 2 4 3" xfId="17045"/>
    <cellStyle name="Normal 5 3 2 5 2 2 4 3 2" xfId="41342"/>
    <cellStyle name="Normal 5 3 2 5 2 2 4 4" xfId="29140"/>
    <cellStyle name="Normal 5 3 2 5 2 2 5" xfId="6540"/>
    <cellStyle name="Normal 5 3 2 5 2 2 5 2" xfId="11625"/>
    <cellStyle name="Normal 5 3 2 5 2 2 5 2 2" xfId="23827"/>
    <cellStyle name="Normal 5 3 2 5 2 2 5 2 2 2" xfId="48124"/>
    <cellStyle name="Normal 5 3 2 5 2 2 5 2 3" xfId="35922"/>
    <cellStyle name="Normal 5 3 2 5 2 2 5 3" xfId="18742"/>
    <cellStyle name="Normal 5 3 2 5 2 2 5 3 2" xfId="43039"/>
    <cellStyle name="Normal 5 3 2 5 2 2 5 4" xfId="30837"/>
    <cellStyle name="Normal 5 3 2 5 2 2 6" xfId="11619"/>
    <cellStyle name="Normal 5 3 2 5 2 2 6 2" xfId="23821"/>
    <cellStyle name="Normal 5 3 2 5 2 2 6 2 2" xfId="48118"/>
    <cellStyle name="Normal 5 3 2 5 2 2 6 3" xfId="35916"/>
    <cellStyle name="Normal 5 3 2 5 2 2 7" xfId="14817"/>
    <cellStyle name="Normal 5 3 2 5 2 2 7 2" xfId="39114"/>
    <cellStyle name="Normal 5 3 2 5 2 2 8" xfId="26805"/>
    <cellStyle name="Normal 5 3 2 5 2 2 9" xfId="51213"/>
    <cellStyle name="Normal 5 3 2 5 2 3" xfId="3033"/>
    <cellStyle name="Normal 5 3 2 5 2 3 2" xfId="5481"/>
    <cellStyle name="Normal 5 3 2 5 2 3 2 2" xfId="11627"/>
    <cellStyle name="Normal 5 3 2 5 2 3 2 2 2" xfId="23829"/>
    <cellStyle name="Normal 5 3 2 5 2 3 2 2 2 2" xfId="48126"/>
    <cellStyle name="Normal 5 3 2 5 2 3 2 2 3" xfId="35924"/>
    <cellStyle name="Normal 5 3 2 5 2 3 2 3" xfId="17683"/>
    <cellStyle name="Normal 5 3 2 5 2 3 2 3 2" xfId="41980"/>
    <cellStyle name="Normal 5 3 2 5 2 3 2 4" xfId="29778"/>
    <cellStyle name="Normal 5 3 2 5 2 3 3" xfId="7071"/>
    <cellStyle name="Normal 5 3 2 5 2 3 3 2" xfId="11628"/>
    <cellStyle name="Normal 5 3 2 5 2 3 3 2 2" xfId="23830"/>
    <cellStyle name="Normal 5 3 2 5 2 3 3 2 2 2" xfId="48127"/>
    <cellStyle name="Normal 5 3 2 5 2 3 3 2 3" xfId="35925"/>
    <cellStyle name="Normal 5 3 2 5 2 3 3 3" xfId="19273"/>
    <cellStyle name="Normal 5 3 2 5 2 3 3 3 2" xfId="43570"/>
    <cellStyle name="Normal 5 3 2 5 2 3 3 4" xfId="31368"/>
    <cellStyle name="Normal 5 3 2 5 2 3 4" xfId="11626"/>
    <cellStyle name="Normal 5 3 2 5 2 3 4 2" xfId="23828"/>
    <cellStyle name="Normal 5 3 2 5 2 3 4 2 2" xfId="48125"/>
    <cellStyle name="Normal 5 3 2 5 2 3 4 3" xfId="35923"/>
    <cellStyle name="Normal 5 3 2 5 2 3 5" xfId="15455"/>
    <cellStyle name="Normal 5 3 2 5 2 3 5 2" xfId="39752"/>
    <cellStyle name="Normal 5 3 2 5 2 3 6" xfId="27443"/>
    <cellStyle name="Normal 5 3 2 5 2 4" xfId="11618"/>
    <cellStyle name="Normal 5 3 2 5 2 4 2" xfId="23820"/>
    <cellStyle name="Normal 5 3 2 5 2 4 2 2" xfId="48117"/>
    <cellStyle name="Normal 5 3 2 5 2 4 3" xfId="35915"/>
    <cellStyle name="Normal 5 3 2 5 2 5" xfId="14283"/>
    <cellStyle name="Normal 5 3 2 5 2 5 2" xfId="26271"/>
    <cellStyle name="Normal 5 3 2 5 2 5 2 2" xfId="50568"/>
    <cellStyle name="Normal 5 3 2 5 2 5 3" xfId="38580"/>
    <cellStyle name="Normal 5 3 2 5 2 6" xfId="51630"/>
    <cellStyle name="Normal 5 3 2 5 2 7" xfId="52387"/>
    <cellStyle name="Normal 5 3 2 5 3" xfId="2265"/>
    <cellStyle name="Normal 5 3 2 5 3 10" xfId="52785"/>
    <cellStyle name="Normal 5 3 2 5 3 2" xfId="3431"/>
    <cellStyle name="Normal 5 3 2 5 3 2 2" xfId="5772"/>
    <cellStyle name="Normal 5 3 2 5 3 2 2 2" xfId="11631"/>
    <cellStyle name="Normal 5 3 2 5 3 2 2 2 2" xfId="23833"/>
    <cellStyle name="Normal 5 3 2 5 3 2 2 2 2 2" xfId="48130"/>
    <cellStyle name="Normal 5 3 2 5 3 2 2 2 3" xfId="35928"/>
    <cellStyle name="Normal 5 3 2 5 3 2 2 3" xfId="17974"/>
    <cellStyle name="Normal 5 3 2 5 3 2 2 3 2" xfId="42271"/>
    <cellStyle name="Normal 5 3 2 5 3 2 2 4" xfId="30069"/>
    <cellStyle name="Normal 5 3 2 5 3 2 3" xfId="7469"/>
    <cellStyle name="Normal 5 3 2 5 3 2 3 2" xfId="11632"/>
    <cellStyle name="Normal 5 3 2 5 3 2 3 2 2" xfId="23834"/>
    <cellStyle name="Normal 5 3 2 5 3 2 3 2 2 2" xfId="48131"/>
    <cellStyle name="Normal 5 3 2 5 3 2 3 2 3" xfId="35929"/>
    <cellStyle name="Normal 5 3 2 5 3 2 3 3" xfId="19671"/>
    <cellStyle name="Normal 5 3 2 5 3 2 3 3 2" xfId="43968"/>
    <cellStyle name="Normal 5 3 2 5 3 2 3 4" xfId="31766"/>
    <cellStyle name="Normal 5 3 2 5 3 2 4" xfId="11630"/>
    <cellStyle name="Normal 5 3 2 5 3 2 4 2" xfId="23832"/>
    <cellStyle name="Normal 5 3 2 5 3 2 4 2 2" xfId="48129"/>
    <cellStyle name="Normal 5 3 2 5 3 2 4 3" xfId="35927"/>
    <cellStyle name="Normal 5 3 2 5 3 2 5" xfId="15746"/>
    <cellStyle name="Normal 5 3 2 5 3 2 5 2" xfId="40043"/>
    <cellStyle name="Normal 5 3 2 5 3 2 6" xfId="27734"/>
    <cellStyle name="Normal 5 3 2 5 3 3" xfId="3963"/>
    <cellStyle name="Normal 5 3 2 5 3 3 2" xfId="11633"/>
    <cellStyle name="Normal 5 3 2 5 3 3 2 2" xfId="23835"/>
    <cellStyle name="Normal 5 3 2 5 3 3 2 2 2" xfId="48132"/>
    <cellStyle name="Normal 5 3 2 5 3 3 2 3" xfId="35930"/>
    <cellStyle name="Normal 5 3 2 5 3 3 3" xfId="16274"/>
    <cellStyle name="Normal 5 3 2 5 3 3 3 2" xfId="40571"/>
    <cellStyle name="Normal 5 3 2 5 3 3 4" xfId="28262"/>
    <cellStyle name="Normal 5 3 2 5 3 4" xfId="4603"/>
    <cellStyle name="Normal 5 3 2 5 3 4 2" xfId="11634"/>
    <cellStyle name="Normal 5 3 2 5 3 4 2 2" xfId="23836"/>
    <cellStyle name="Normal 5 3 2 5 3 4 2 2 2" xfId="48133"/>
    <cellStyle name="Normal 5 3 2 5 3 4 2 3" xfId="35931"/>
    <cellStyle name="Normal 5 3 2 5 3 4 3" xfId="16805"/>
    <cellStyle name="Normal 5 3 2 5 3 4 3 2" xfId="41102"/>
    <cellStyle name="Normal 5 3 2 5 3 4 4" xfId="28900"/>
    <cellStyle name="Normal 5 3 2 5 3 5" xfId="6300"/>
    <cellStyle name="Normal 5 3 2 5 3 5 2" xfId="11635"/>
    <cellStyle name="Normal 5 3 2 5 3 5 2 2" xfId="23837"/>
    <cellStyle name="Normal 5 3 2 5 3 5 2 2 2" xfId="48134"/>
    <cellStyle name="Normal 5 3 2 5 3 5 2 3" xfId="35932"/>
    <cellStyle name="Normal 5 3 2 5 3 5 3" xfId="18502"/>
    <cellStyle name="Normal 5 3 2 5 3 5 3 2" xfId="42799"/>
    <cellStyle name="Normal 5 3 2 5 3 5 4" xfId="30597"/>
    <cellStyle name="Normal 5 3 2 5 3 6" xfId="11629"/>
    <cellStyle name="Normal 5 3 2 5 3 6 2" xfId="23831"/>
    <cellStyle name="Normal 5 3 2 5 3 6 2 2" xfId="48128"/>
    <cellStyle name="Normal 5 3 2 5 3 6 3" xfId="35926"/>
    <cellStyle name="Normal 5 3 2 5 3 7" xfId="14577"/>
    <cellStyle name="Normal 5 3 2 5 3 7 2" xfId="38874"/>
    <cellStyle name="Normal 5 3 2 5 3 8" xfId="26565"/>
    <cellStyle name="Normal 5 3 2 5 3 9" xfId="50973"/>
    <cellStyle name="Normal 5 3 2 5 4" xfId="2793"/>
    <cellStyle name="Normal 5 3 2 5 4 2" xfId="5241"/>
    <cellStyle name="Normal 5 3 2 5 4 2 2" xfId="11637"/>
    <cellStyle name="Normal 5 3 2 5 4 2 2 2" xfId="23839"/>
    <cellStyle name="Normal 5 3 2 5 4 2 2 2 2" xfId="48136"/>
    <cellStyle name="Normal 5 3 2 5 4 2 2 3" xfId="35934"/>
    <cellStyle name="Normal 5 3 2 5 4 2 3" xfId="17443"/>
    <cellStyle name="Normal 5 3 2 5 4 2 3 2" xfId="41740"/>
    <cellStyle name="Normal 5 3 2 5 4 2 4" xfId="29538"/>
    <cellStyle name="Normal 5 3 2 5 4 3" xfId="6831"/>
    <cellStyle name="Normal 5 3 2 5 4 3 2" xfId="11638"/>
    <cellStyle name="Normal 5 3 2 5 4 3 2 2" xfId="23840"/>
    <cellStyle name="Normal 5 3 2 5 4 3 2 2 2" xfId="48137"/>
    <cellStyle name="Normal 5 3 2 5 4 3 2 3" xfId="35935"/>
    <cellStyle name="Normal 5 3 2 5 4 3 3" xfId="19033"/>
    <cellStyle name="Normal 5 3 2 5 4 3 3 2" xfId="43330"/>
    <cellStyle name="Normal 5 3 2 5 4 3 4" xfId="31128"/>
    <cellStyle name="Normal 5 3 2 5 4 4" xfId="11636"/>
    <cellStyle name="Normal 5 3 2 5 4 4 2" xfId="23838"/>
    <cellStyle name="Normal 5 3 2 5 4 4 2 2" xfId="48135"/>
    <cellStyle name="Normal 5 3 2 5 4 4 3" xfId="35933"/>
    <cellStyle name="Normal 5 3 2 5 4 5" xfId="15215"/>
    <cellStyle name="Normal 5 3 2 5 4 5 2" xfId="39512"/>
    <cellStyle name="Normal 5 3 2 5 4 6" xfId="27203"/>
    <cellStyle name="Normal 5 3 2 5 5" xfId="11617"/>
    <cellStyle name="Normal 5 3 2 5 5 2" xfId="23819"/>
    <cellStyle name="Normal 5 3 2 5 5 2 2" xfId="48116"/>
    <cellStyle name="Normal 5 3 2 5 5 3" xfId="35914"/>
    <cellStyle name="Normal 5 3 2 5 6" xfId="14043"/>
    <cellStyle name="Normal 5 3 2 5 6 2" xfId="26031"/>
    <cellStyle name="Normal 5 3 2 5 6 2 2" xfId="50328"/>
    <cellStyle name="Normal 5 3 2 5 6 3" xfId="38340"/>
    <cellStyle name="Normal 5 3 2 5 7" xfId="51582"/>
    <cellStyle name="Normal 5 3 2 5 8" xfId="52147"/>
    <cellStyle name="Normal 5 3 2 6" xfId="655"/>
    <cellStyle name="Normal 5 3 2 6 2" xfId="2156"/>
    <cellStyle name="Normal 5 3 2 6 2 10" xfId="52676"/>
    <cellStyle name="Normal 5 3 2 6 2 2" xfId="3322"/>
    <cellStyle name="Normal 5 3 2 6 2 2 2" xfId="5663"/>
    <cellStyle name="Normal 5 3 2 6 2 2 2 2" xfId="11642"/>
    <cellStyle name="Normal 5 3 2 6 2 2 2 2 2" xfId="23844"/>
    <cellStyle name="Normal 5 3 2 6 2 2 2 2 2 2" xfId="48141"/>
    <cellStyle name="Normal 5 3 2 6 2 2 2 2 3" xfId="35939"/>
    <cellStyle name="Normal 5 3 2 6 2 2 2 3" xfId="17865"/>
    <cellStyle name="Normal 5 3 2 6 2 2 2 3 2" xfId="42162"/>
    <cellStyle name="Normal 5 3 2 6 2 2 2 4" xfId="29960"/>
    <cellStyle name="Normal 5 3 2 6 2 2 3" xfId="7360"/>
    <cellStyle name="Normal 5 3 2 6 2 2 3 2" xfId="11643"/>
    <cellStyle name="Normal 5 3 2 6 2 2 3 2 2" xfId="23845"/>
    <cellStyle name="Normal 5 3 2 6 2 2 3 2 2 2" xfId="48142"/>
    <cellStyle name="Normal 5 3 2 6 2 2 3 2 3" xfId="35940"/>
    <cellStyle name="Normal 5 3 2 6 2 2 3 3" xfId="19562"/>
    <cellStyle name="Normal 5 3 2 6 2 2 3 3 2" xfId="43859"/>
    <cellStyle name="Normal 5 3 2 6 2 2 3 4" xfId="31657"/>
    <cellStyle name="Normal 5 3 2 6 2 2 4" xfId="11641"/>
    <cellStyle name="Normal 5 3 2 6 2 2 4 2" xfId="23843"/>
    <cellStyle name="Normal 5 3 2 6 2 2 4 2 2" xfId="48140"/>
    <cellStyle name="Normal 5 3 2 6 2 2 4 3" xfId="35938"/>
    <cellStyle name="Normal 5 3 2 6 2 2 5" xfId="15637"/>
    <cellStyle name="Normal 5 3 2 6 2 2 5 2" xfId="39934"/>
    <cellStyle name="Normal 5 3 2 6 2 2 6" xfId="27625"/>
    <cellStyle name="Normal 5 3 2 6 2 3" xfId="3854"/>
    <cellStyle name="Normal 5 3 2 6 2 3 2" xfId="11644"/>
    <cellStyle name="Normal 5 3 2 6 2 3 2 2" xfId="23846"/>
    <cellStyle name="Normal 5 3 2 6 2 3 2 2 2" xfId="48143"/>
    <cellStyle name="Normal 5 3 2 6 2 3 2 3" xfId="35941"/>
    <cellStyle name="Normal 5 3 2 6 2 3 3" xfId="16165"/>
    <cellStyle name="Normal 5 3 2 6 2 3 3 2" xfId="40462"/>
    <cellStyle name="Normal 5 3 2 6 2 3 4" xfId="28153"/>
    <cellStyle name="Normal 5 3 2 6 2 4" xfId="4494"/>
    <cellStyle name="Normal 5 3 2 6 2 4 2" xfId="11645"/>
    <cellStyle name="Normal 5 3 2 6 2 4 2 2" xfId="23847"/>
    <cellStyle name="Normal 5 3 2 6 2 4 2 2 2" xfId="48144"/>
    <cellStyle name="Normal 5 3 2 6 2 4 2 3" xfId="35942"/>
    <cellStyle name="Normal 5 3 2 6 2 4 3" xfId="16696"/>
    <cellStyle name="Normal 5 3 2 6 2 4 3 2" xfId="40993"/>
    <cellStyle name="Normal 5 3 2 6 2 4 4" xfId="28791"/>
    <cellStyle name="Normal 5 3 2 6 2 5" xfId="6191"/>
    <cellStyle name="Normal 5 3 2 6 2 5 2" xfId="11646"/>
    <cellStyle name="Normal 5 3 2 6 2 5 2 2" xfId="23848"/>
    <cellStyle name="Normal 5 3 2 6 2 5 2 2 2" xfId="48145"/>
    <cellStyle name="Normal 5 3 2 6 2 5 2 3" xfId="35943"/>
    <cellStyle name="Normal 5 3 2 6 2 5 3" xfId="18393"/>
    <cellStyle name="Normal 5 3 2 6 2 5 3 2" xfId="42690"/>
    <cellStyle name="Normal 5 3 2 6 2 5 4" xfId="30488"/>
    <cellStyle name="Normal 5 3 2 6 2 6" xfId="11640"/>
    <cellStyle name="Normal 5 3 2 6 2 6 2" xfId="23842"/>
    <cellStyle name="Normal 5 3 2 6 2 6 2 2" xfId="48139"/>
    <cellStyle name="Normal 5 3 2 6 2 6 3" xfId="35937"/>
    <cellStyle name="Normal 5 3 2 6 2 7" xfId="14468"/>
    <cellStyle name="Normal 5 3 2 6 2 7 2" xfId="38765"/>
    <cellStyle name="Normal 5 3 2 6 2 8" xfId="26456"/>
    <cellStyle name="Normal 5 3 2 6 2 9" xfId="50864"/>
    <cellStyle name="Normal 5 3 2 6 3" xfId="2684"/>
    <cellStyle name="Normal 5 3 2 6 3 2" xfId="5132"/>
    <cellStyle name="Normal 5 3 2 6 3 2 2" xfId="11648"/>
    <cellStyle name="Normal 5 3 2 6 3 2 2 2" xfId="23850"/>
    <cellStyle name="Normal 5 3 2 6 3 2 2 2 2" xfId="48147"/>
    <cellStyle name="Normal 5 3 2 6 3 2 2 3" xfId="35945"/>
    <cellStyle name="Normal 5 3 2 6 3 2 3" xfId="17334"/>
    <cellStyle name="Normal 5 3 2 6 3 2 3 2" xfId="41631"/>
    <cellStyle name="Normal 5 3 2 6 3 2 4" xfId="29429"/>
    <cellStyle name="Normal 5 3 2 6 3 3" xfId="6722"/>
    <cellStyle name="Normal 5 3 2 6 3 3 2" xfId="11649"/>
    <cellStyle name="Normal 5 3 2 6 3 3 2 2" xfId="23851"/>
    <cellStyle name="Normal 5 3 2 6 3 3 2 2 2" xfId="48148"/>
    <cellStyle name="Normal 5 3 2 6 3 3 2 3" xfId="35946"/>
    <cellStyle name="Normal 5 3 2 6 3 3 3" xfId="18924"/>
    <cellStyle name="Normal 5 3 2 6 3 3 3 2" xfId="43221"/>
    <cellStyle name="Normal 5 3 2 6 3 3 4" xfId="31019"/>
    <cellStyle name="Normal 5 3 2 6 3 4" xfId="11647"/>
    <cellStyle name="Normal 5 3 2 6 3 4 2" xfId="23849"/>
    <cellStyle name="Normal 5 3 2 6 3 4 2 2" xfId="48146"/>
    <cellStyle name="Normal 5 3 2 6 3 4 3" xfId="35944"/>
    <cellStyle name="Normal 5 3 2 6 3 5" xfId="15106"/>
    <cellStyle name="Normal 5 3 2 6 3 5 2" xfId="39403"/>
    <cellStyle name="Normal 5 3 2 6 3 6" xfId="27094"/>
    <cellStyle name="Normal 5 3 2 6 4" xfId="11639"/>
    <cellStyle name="Normal 5 3 2 6 4 2" xfId="23841"/>
    <cellStyle name="Normal 5 3 2 6 4 2 2" xfId="48138"/>
    <cellStyle name="Normal 5 3 2 6 4 3" xfId="35936"/>
    <cellStyle name="Normal 5 3 2 6 5" xfId="13934"/>
    <cellStyle name="Normal 5 3 2 6 5 2" xfId="25922"/>
    <cellStyle name="Normal 5 3 2 6 5 2 2" xfId="50219"/>
    <cellStyle name="Normal 5 3 2 6 5 3" xfId="38231"/>
    <cellStyle name="Normal 5 3 2 6 6" xfId="51686"/>
    <cellStyle name="Normal 5 3 2 6 7" xfId="52038"/>
    <cellStyle name="Normal 5 3 2 7" xfId="1914"/>
    <cellStyle name="Normal 5 3 2 7 10" xfId="52593"/>
    <cellStyle name="Normal 5 3 2 7 11" xfId="2073"/>
    <cellStyle name="Normal 5 3 2 7 2" xfId="3239"/>
    <cellStyle name="Normal 5 3 2 7 2 2" xfId="5580"/>
    <cellStyle name="Normal 5 3 2 7 2 2 2" xfId="11652"/>
    <cellStyle name="Normal 5 3 2 7 2 2 2 2" xfId="23854"/>
    <cellStyle name="Normal 5 3 2 7 2 2 2 2 2" xfId="48151"/>
    <cellStyle name="Normal 5 3 2 7 2 2 2 3" xfId="35949"/>
    <cellStyle name="Normal 5 3 2 7 2 2 3" xfId="17782"/>
    <cellStyle name="Normal 5 3 2 7 2 2 3 2" xfId="42079"/>
    <cellStyle name="Normal 5 3 2 7 2 2 4" xfId="29877"/>
    <cellStyle name="Normal 5 3 2 7 2 3" xfId="7277"/>
    <cellStyle name="Normal 5 3 2 7 2 3 2" xfId="11653"/>
    <cellStyle name="Normal 5 3 2 7 2 3 2 2" xfId="23855"/>
    <cellStyle name="Normal 5 3 2 7 2 3 2 2 2" xfId="48152"/>
    <cellStyle name="Normal 5 3 2 7 2 3 2 3" xfId="35950"/>
    <cellStyle name="Normal 5 3 2 7 2 3 3" xfId="19479"/>
    <cellStyle name="Normal 5 3 2 7 2 3 3 2" xfId="43776"/>
    <cellStyle name="Normal 5 3 2 7 2 3 4" xfId="31574"/>
    <cellStyle name="Normal 5 3 2 7 2 4" xfId="11651"/>
    <cellStyle name="Normal 5 3 2 7 2 4 2" xfId="23853"/>
    <cellStyle name="Normal 5 3 2 7 2 4 2 2" xfId="48150"/>
    <cellStyle name="Normal 5 3 2 7 2 4 3" xfId="35948"/>
    <cellStyle name="Normal 5 3 2 7 2 5" xfId="15554"/>
    <cellStyle name="Normal 5 3 2 7 2 5 2" xfId="39851"/>
    <cellStyle name="Normal 5 3 2 7 2 6" xfId="27542"/>
    <cellStyle name="Normal 5 3 2 7 3" xfId="3771"/>
    <cellStyle name="Normal 5 3 2 7 3 2" xfId="11654"/>
    <cellStyle name="Normal 5 3 2 7 3 2 2" xfId="23856"/>
    <cellStyle name="Normal 5 3 2 7 3 2 2 2" xfId="48153"/>
    <cellStyle name="Normal 5 3 2 7 3 2 3" xfId="35951"/>
    <cellStyle name="Normal 5 3 2 7 3 3" xfId="16082"/>
    <cellStyle name="Normal 5 3 2 7 3 3 2" xfId="40379"/>
    <cellStyle name="Normal 5 3 2 7 3 4" xfId="28070"/>
    <cellStyle name="Normal 5 3 2 7 4" xfId="4411"/>
    <cellStyle name="Normal 5 3 2 7 4 2" xfId="11655"/>
    <cellStyle name="Normal 5 3 2 7 4 2 2" xfId="23857"/>
    <cellStyle name="Normal 5 3 2 7 4 2 2 2" xfId="48154"/>
    <cellStyle name="Normal 5 3 2 7 4 2 3" xfId="35952"/>
    <cellStyle name="Normal 5 3 2 7 4 3" xfId="16613"/>
    <cellStyle name="Normal 5 3 2 7 4 3 2" xfId="40910"/>
    <cellStyle name="Normal 5 3 2 7 4 4" xfId="28708"/>
    <cellStyle name="Normal 5 3 2 7 5" xfId="6108"/>
    <cellStyle name="Normal 5 3 2 7 5 2" xfId="11656"/>
    <cellStyle name="Normal 5 3 2 7 5 2 2" xfId="23858"/>
    <cellStyle name="Normal 5 3 2 7 5 2 2 2" xfId="48155"/>
    <cellStyle name="Normal 5 3 2 7 5 2 3" xfId="35953"/>
    <cellStyle name="Normal 5 3 2 7 5 3" xfId="18310"/>
    <cellStyle name="Normal 5 3 2 7 5 3 2" xfId="42607"/>
    <cellStyle name="Normal 5 3 2 7 5 4" xfId="30405"/>
    <cellStyle name="Normal 5 3 2 7 6" xfId="11650"/>
    <cellStyle name="Normal 5 3 2 7 6 2" xfId="23852"/>
    <cellStyle name="Normal 5 3 2 7 6 2 2" xfId="48149"/>
    <cellStyle name="Normal 5 3 2 7 6 3" xfId="35947"/>
    <cellStyle name="Normal 5 3 2 7 7" xfId="14385"/>
    <cellStyle name="Normal 5 3 2 7 7 2" xfId="38682"/>
    <cellStyle name="Normal 5 3 2 7 8" xfId="26373"/>
    <cellStyle name="Normal 5 3 2 7 9" xfId="50781"/>
    <cellStyle name="Normal 5 3 2 8" xfId="2601"/>
    <cellStyle name="Normal 5 3 2 8 2" xfId="5049"/>
    <cellStyle name="Normal 5 3 2 8 2 2" xfId="11658"/>
    <cellStyle name="Normal 5 3 2 8 2 2 2" xfId="23860"/>
    <cellStyle name="Normal 5 3 2 8 2 2 2 2" xfId="48157"/>
    <cellStyle name="Normal 5 3 2 8 2 2 3" xfId="35955"/>
    <cellStyle name="Normal 5 3 2 8 2 3" xfId="17251"/>
    <cellStyle name="Normal 5 3 2 8 2 3 2" xfId="41548"/>
    <cellStyle name="Normal 5 3 2 8 2 4" xfId="29346"/>
    <cellStyle name="Normal 5 3 2 8 3" xfId="6639"/>
    <cellStyle name="Normal 5 3 2 8 3 2" xfId="11659"/>
    <cellStyle name="Normal 5 3 2 8 3 2 2" xfId="23861"/>
    <cellStyle name="Normal 5 3 2 8 3 2 2 2" xfId="48158"/>
    <cellStyle name="Normal 5 3 2 8 3 2 3" xfId="35956"/>
    <cellStyle name="Normal 5 3 2 8 3 3" xfId="18841"/>
    <cellStyle name="Normal 5 3 2 8 3 3 2" xfId="43138"/>
    <cellStyle name="Normal 5 3 2 8 3 4" xfId="30936"/>
    <cellStyle name="Normal 5 3 2 8 4" xfId="11657"/>
    <cellStyle name="Normal 5 3 2 8 4 2" xfId="23859"/>
    <cellStyle name="Normal 5 3 2 8 4 2 2" xfId="48156"/>
    <cellStyle name="Normal 5 3 2 8 4 3" xfId="35954"/>
    <cellStyle name="Normal 5 3 2 8 5" xfId="15023"/>
    <cellStyle name="Normal 5 3 2 8 5 2" xfId="39320"/>
    <cellStyle name="Normal 5 3 2 8 6" xfId="27011"/>
    <cellStyle name="Normal 5 3 2 9" xfId="11418"/>
    <cellStyle name="Normal 5 3 2 9 2" xfId="23620"/>
    <cellStyle name="Normal 5 3 2 9 2 2" xfId="47917"/>
    <cellStyle name="Normal 5 3 2 9 3" xfId="35715"/>
    <cellStyle name="Normal 5 3 3" xfId="416"/>
    <cellStyle name="Normal 5 3 3 2" xfId="1888"/>
    <cellStyle name="Normal 5 3 3 3" xfId="1948"/>
    <cellStyle name="Normal 5 3 4" xfId="294"/>
    <cellStyle name="Normal 5 3 4 2" xfId="1847"/>
    <cellStyle name="Normal 5 3 4 3" xfId="1842"/>
    <cellStyle name="Normal 5 3 5" xfId="584"/>
    <cellStyle name="Normal 5 3 5 10" xfId="51796"/>
    <cellStyle name="Normal 5 3 5 11" xfId="51967"/>
    <cellStyle name="Normal 5 3 5 2" xfId="632"/>
    <cellStyle name="Normal 5 3 5 2 10" xfId="52015"/>
    <cellStyle name="Normal 5 3 5 2 2" xfId="827"/>
    <cellStyle name="Normal 5 3 5 2 2 2" xfId="1072"/>
    <cellStyle name="Normal 5 3 5 2 2 2 2" xfId="2565"/>
    <cellStyle name="Normal 5 3 5 2 2 2 2 10" xfId="53085"/>
    <cellStyle name="Normal 5 3 5 2 2 2 2 2" xfId="3731"/>
    <cellStyle name="Normal 5 3 5 2 2 2 2 2 2" xfId="6072"/>
    <cellStyle name="Normal 5 3 5 2 2 2 2 2 2 2" xfId="11666"/>
    <cellStyle name="Normal 5 3 5 2 2 2 2 2 2 2 2" xfId="23868"/>
    <cellStyle name="Normal 5 3 5 2 2 2 2 2 2 2 2 2" xfId="48165"/>
    <cellStyle name="Normal 5 3 5 2 2 2 2 2 2 2 3" xfId="35963"/>
    <cellStyle name="Normal 5 3 5 2 2 2 2 2 2 3" xfId="18274"/>
    <cellStyle name="Normal 5 3 5 2 2 2 2 2 2 3 2" xfId="42571"/>
    <cellStyle name="Normal 5 3 5 2 2 2 2 2 2 4" xfId="30369"/>
    <cellStyle name="Normal 5 3 5 2 2 2 2 2 3" xfId="7769"/>
    <cellStyle name="Normal 5 3 5 2 2 2 2 2 3 2" xfId="11667"/>
    <cellStyle name="Normal 5 3 5 2 2 2 2 2 3 2 2" xfId="23869"/>
    <cellStyle name="Normal 5 3 5 2 2 2 2 2 3 2 2 2" xfId="48166"/>
    <cellStyle name="Normal 5 3 5 2 2 2 2 2 3 2 3" xfId="35964"/>
    <cellStyle name="Normal 5 3 5 2 2 2 2 2 3 3" xfId="19971"/>
    <cellStyle name="Normal 5 3 5 2 2 2 2 2 3 3 2" xfId="44268"/>
    <cellStyle name="Normal 5 3 5 2 2 2 2 2 3 4" xfId="32066"/>
    <cellStyle name="Normal 5 3 5 2 2 2 2 2 4" xfId="11665"/>
    <cellStyle name="Normal 5 3 5 2 2 2 2 2 4 2" xfId="23867"/>
    <cellStyle name="Normal 5 3 5 2 2 2 2 2 4 2 2" xfId="48164"/>
    <cellStyle name="Normal 5 3 5 2 2 2 2 2 4 3" xfId="35962"/>
    <cellStyle name="Normal 5 3 5 2 2 2 2 2 5" xfId="16046"/>
    <cellStyle name="Normal 5 3 5 2 2 2 2 2 5 2" xfId="40343"/>
    <cellStyle name="Normal 5 3 5 2 2 2 2 2 6" xfId="28034"/>
    <cellStyle name="Normal 5 3 5 2 2 2 2 3" xfId="4263"/>
    <cellStyle name="Normal 5 3 5 2 2 2 2 3 2" xfId="11668"/>
    <cellStyle name="Normal 5 3 5 2 2 2 2 3 2 2" xfId="23870"/>
    <cellStyle name="Normal 5 3 5 2 2 2 2 3 2 2 2" xfId="48167"/>
    <cellStyle name="Normal 5 3 5 2 2 2 2 3 2 3" xfId="35965"/>
    <cellStyle name="Normal 5 3 5 2 2 2 2 3 3" xfId="16574"/>
    <cellStyle name="Normal 5 3 5 2 2 2 2 3 3 2" xfId="40871"/>
    <cellStyle name="Normal 5 3 5 2 2 2 2 3 4" xfId="28562"/>
    <cellStyle name="Normal 5 3 5 2 2 2 2 4" xfId="4903"/>
    <cellStyle name="Normal 5 3 5 2 2 2 2 4 2" xfId="11669"/>
    <cellStyle name="Normal 5 3 5 2 2 2 2 4 2 2" xfId="23871"/>
    <cellStyle name="Normal 5 3 5 2 2 2 2 4 2 2 2" xfId="48168"/>
    <cellStyle name="Normal 5 3 5 2 2 2 2 4 2 3" xfId="35966"/>
    <cellStyle name="Normal 5 3 5 2 2 2 2 4 3" xfId="17105"/>
    <cellStyle name="Normal 5 3 5 2 2 2 2 4 3 2" xfId="41402"/>
    <cellStyle name="Normal 5 3 5 2 2 2 2 4 4" xfId="29200"/>
    <cellStyle name="Normal 5 3 5 2 2 2 2 5" xfId="6600"/>
    <cellStyle name="Normal 5 3 5 2 2 2 2 5 2" xfId="11670"/>
    <cellStyle name="Normal 5 3 5 2 2 2 2 5 2 2" xfId="23872"/>
    <cellStyle name="Normal 5 3 5 2 2 2 2 5 2 2 2" xfId="48169"/>
    <cellStyle name="Normal 5 3 5 2 2 2 2 5 2 3" xfId="35967"/>
    <cellStyle name="Normal 5 3 5 2 2 2 2 5 3" xfId="18802"/>
    <cellStyle name="Normal 5 3 5 2 2 2 2 5 3 2" xfId="43099"/>
    <cellStyle name="Normal 5 3 5 2 2 2 2 5 4" xfId="30897"/>
    <cellStyle name="Normal 5 3 5 2 2 2 2 6" xfId="11664"/>
    <cellStyle name="Normal 5 3 5 2 2 2 2 6 2" xfId="23866"/>
    <cellStyle name="Normal 5 3 5 2 2 2 2 6 2 2" xfId="48163"/>
    <cellStyle name="Normal 5 3 5 2 2 2 2 6 3" xfId="35961"/>
    <cellStyle name="Normal 5 3 5 2 2 2 2 7" xfId="14877"/>
    <cellStyle name="Normal 5 3 5 2 2 2 2 7 2" xfId="39174"/>
    <cellStyle name="Normal 5 3 5 2 2 2 2 8" xfId="26865"/>
    <cellStyle name="Normal 5 3 5 2 2 2 2 9" xfId="51273"/>
    <cellStyle name="Normal 5 3 5 2 2 2 3" xfId="3093"/>
    <cellStyle name="Normal 5 3 5 2 2 2 3 2" xfId="5541"/>
    <cellStyle name="Normal 5 3 5 2 2 2 3 2 2" xfId="11672"/>
    <cellStyle name="Normal 5 3 5 2 2 2 3 2 2 2" xfId="23874"/>
    <cellStyle name="Normal 5 3 5 2 2 2 3 2 2 2 2" xfId="48171"/>
    <cellStyle name="Normal 5 3 5 2 2 2 3 2 2 3" xfId="35969"/>
    <cellStyle name="Normal 5 3 5 2 2 2 3 2 3" xfId="17743"/>
    <cellStyle name="Normal 5 3 5 2 2 2 3 2 3 2" xfId="42040"/>
    <cellStyle name="Normal 5 3 5 2 2 2 3 2 4" xfId="29838"/>
    <cellStyle name="Normal 5 3 5 2 2 2 3 3" xfId="7131"/>
    <cellStyle name="Normal 5 3 5 2 2 2 3 3 2" xfId="11673"/>
    <cellStyle name="Normal 5 3 5 2 2 2 3 3 2 2" xfId="23875"/>
    <cellStyle name="Normal 5 3 5 2 2 2 3 3 2 2 2" xfId="48172"/>
    <cellStyle name="Normal 5 3 5 2 2 2 3 3 2 3" xfId="35970"/>
    <cellStyle name="Normal 5 3 5 2 2 2 3 3 3" xfId="19333"/>
    <cellStyle name="Normal 5 3 5 2 2 2 3 3 3 2" xfId="43630"/>
    <cellStyle name="Normal 5 3 5 2 2 2 3 3 4" xfId="31428"/>
    <cellStyle name="Normal 5 3 5 2 2 2 3 4" xfId="11671"/>
    <cellStyle name="Normal 5 3 5 2 2 2 3 4 2" xfId="23873"/>
    <cellStyle name="Normal 5 3 5 2 2 2 3 4 2 2" xfId="48170"/>
    <cellStyle name="Normal 5 3 5 2 2 2 3 4 3" xfId="35968"/>
    <cellStyle name="Normal 5 3 5 2 2 2 3 5" xfId="15515"/>
    <cellStyle name="Normal 5 3 5 2 2 2 3 5 2" xfId="39812"/>
    <cellStyle name="Normal 5 3 5 2 2 2 3 6" xfId="27503"/>
    <cellStyle name="Normal 5 3 5 2 2 2 4" xfId="11663"/>
    <cellStyle name="Normal 5 3 5 2 2 2 4 2" xfId="23865"/>
    <cellStyle name="Normal 5 3 5 2 2 2 4 2 2" xfId="48162"/>
    <cellStyle name="Normal 5 3 5 2 2 2 4 3" xfId="35960"/>
    <cellStyle name="Normal 5 3 5 2 2 2 5" xfId="14343"/>
    <cellStyle name="Normal 5 3 5 2 2 2 5 2" xfId="26331"/>
    <cellStyle name="Normal 5 3 5 2 2 2 5 2 2" xfId="50628"/>
    <cellStyle name="Normal 5 3 5 2 2 2 5 3" xfId="38640"/>
    <cellStyle name="Normal 5 3 5 2 2 2 6" xfId="51580"/>
    <cellStyle name="Normal 5 3 5 2 2 2 7" xfId="52447"/>
    <cellStyle name="Normal 5 3 5 2 2 3" xfId="2325"/>
    <cellStyle name="Normal 5 3 5 2 2 3 10" xfId="52845"/>
    <cellStyle name="Normal 5 3 5 2 2 3 2" xfId="3491"/>
    <cellStyle name="Normal 5 3 5 2 2 3 2 2" xfId="5832"/>
    <cellStyle name="Normal 5 3 5 2 2 3 2 2 2" xfId="11676"/>
    <cellStyle name="Normal 5 3 5 2 2 3 2 2 2 2" xfId="23878"/>
    <cellStyle name="Normal 5 3 5 2 2 3 2 2 2 2 2" xfId="48175"/>
    <cellStyle name="Normal 5 3 5 2 2 3 2 2 2 3" xfId="35973"/>
    <cellStyle name="Normal 5 3 5 2 2 3 2 2 3" xfId="18034"/>
    <cellStyle name="Normal 5 3 5 2 2 3 2 2 3 2" xfId="42331"/>
    <cellStyle name="Normal 5 3 5 2 2 3 2 2 4" xfId="30129"/>
    <cellStyle name="Normal 5 3 5 2 2 3 2 3" xfId="7529"/>
    <cellStyle name="Normal 5 3 5 2 2 3 2 3 2" xfId="11677"/>
    <cellStyle name="Normal 5 3 5 2 2 3 2 3 2 2" xfId="23879"/>
    <cellStyle name="Normal 5 3 5 2 2 3 2 3 2 2 2" xfId="48176"/>
    <cellStyle name="Normal 5 3 5 2 2 3 2 3 2 3" xfId="35974"/>
    <cellStyle name="Normal 5 3 5 2 2 3 2 3 3" xfId="19731"/>
    <cellStyle name="Normal 5 3 5 2 2 3 2 3 3 2" xfId="44028"/>
    <cellStyle name="Normal 5 3 5 2 2 3 2 3 4" xfId="31826"/>
    <cellStyle name="Normal 5 3 5 2 2 3 2 4" xfId="11675"/>
    <cellStyle name="Normal 5 3 5 2 2 3 2 4 2" xfId="23877"/>
    <cellStyle name="Normal 5 3 5 2 2 3 2 4 2 2" xfId="48174"/>
    <cellStyle name="Normal 5 3 5 2 2 3 2 4 3" xfId="35972"/>
    <cellStyle name="Normal 5 3 5 2 2 3 2 5" xfId="15806"/>
    <cellStyle name="Normal 5 3 5 2 2 3 2 5 2" xfId="40103"/>
    <cellStyle name="Normal 5 3 5 2 2 3 2 6" xfId="27794"/>
    <cellStyle name="Normal 5 3 5 2 2 3 3" xfId="4023"/>
    <cellStyle name="Normal 5 3 5 2 2 3 3 2" xfId="11678"/>
    <cellStyle name="Normal 5 3 5 2 2 3 3 2 2" xfId="23880"/>
    <cellStyle name="Normal 5 3 5 2 2 3 3 2 2 2" xfId="48177"/>
    <cellStyle name="Normal 5 3 5 2 2 3 3 2 3" xfId="35975"/>
    <cellStyle name="Normal 5 3 5 2 2 3 3 3" xfId="16334"/>
    <cellStyle name="Normal 5 3 5 2 2 3 3 3 2" xfId="40631"/>
    <cellStyle name="Normal 5 3 5 2 2 3 3 4" xfId="28322"/>
    <cellStyle name="Normal 5 3 5 2 2 3 4" xfId="4663"/>
    <cellStyle name="Normal 5 3 5 2 2 3 4 2" xfId="11679"/>
    <cellStyle name="Normal 5 3 5 2 2 3 4 2 2" xfId="23881"/>
    <cellStyle name="Normal 5 3 5 2 2 3 4 2 2 2" xfId="48178"/>
    <cellStyle name="Normal 5 3 5 2 2 3 4 2 3" xfId="35976"/>
    <cellStyle name="Normal 5 3 5 2 2 3 4 3" xfId="16865"/>
    <cellStyle name="Normal 5 3 5 2 2 3 4 3 2" xfId="41162"/>
    <cellStyle name="Normal 5 3 5 2 2 3 4 4" xfId="28960"/>
    <cellStyle name="Normal 5 3 5 2 2 3 5" xfId="6360"/>
    <cellStyle name="Normal 5 3 5 2 2 3 5 2" xfId="11680"/>
    <cellStyle name="Normal 5 3 5 2 2 3 5 2 2" xfId="23882"/>
    <cellStyle name="Normal 5 3 5 2 2 3 5 2 2 2" xfId="48179"/>
    <cellStyle name="Normal 5 3 5 2 2 3 5 2 3" xfId="35977"/>
    <cellStyle name="Normal 5 3 5 2 2 3 5 3" xfId="18562"/>
    <cellStyle name="Normal 5 3 5 2 2 3 5 3 2" xfId="42859"/>
    <cellStyle name="Normal 5 3 5 2 2 3 5 4" xfId="30657"/>
    <cellStyle name="Normal 5 3 5 2 2 3 6" xfId="11674"/>
    <cellStyle name="Normal 5 3 5 2 2 3 6 2" xfId="23876"/>
    <cellStyle name="Normal 5 3 5 2 2 3 6 2 2" xfId="48173"/>
    <cellStyle name="Normal 5 3 5 2 2 3 6 3" xfId="35971"/>
    <cellStyle name="Normal 5 3 5 2 2 3 7" xfId="14637"/>
    <cellStyle name="Normal 5 3 5 2 2 3 7 2" xfId="38934"/>
    <cellStyle name="Normal 5 3 5 2 2 3 8" xfId="26625"/>
    <cellStyle name="Normal 5 3 5 2 2 3 9" xfId="51033"/>
    <cellStyle name="Normal 5 3 5 2 2 4" xfId="2853"/>
    <cellStyle name="Normal 5 3 5 2 2 4 2" xfId="5301"/>
    <cellStyle name="Normal 5 3 5 2 2 4 2 2" xfId="11682"/>
    <cellStyle name="Normal 5 3 5 2 2 4 2 2 2" xfId="23884"/>
    <cellStyle name="Normal 5 3 5 2 2 4 2 2 2 2" xfId="48181"/>
    <cellStyle name="Normal 5 3 5 2 2 4 2 2 3" xfId="35979"/>
    <cellStyle name="Normal 5 3 5 2 2 4 2 3" xfId="17503"/>
    <cellStyle name="Normal 5 3 5 2 2 4 2 3 2" xfId="41800"/>
    <cellStyle name="Normal 5 3 5 2 2 4 2 4" xfId="29598"/>
    <cellStyle name="Normal 5 3 5 2 2 4 3" xfId="6891"/>
    <cellStyle name="Normal 5 3 5 2 2 4 3 2" xfId="11683"/>
    <cellStyle name="Normal 5 3 5 2 2 4 3 2 2" xfId="23885"/>
    <cellStyle name="Normal 5 3 5 2 2 4 3 2 2 2" xfId="48182"/>
    <cellStyle name="Normal 5 3 5 2 2 4 3 2 3" xfId="35980"/>
    <cellStyle name="Normal 5 3 5 2 2 4 3 3" xfId="19093"/>
    <cellStyle name="Normal 5 3 5 2 2 4 3 3 2" xfId="43390"/>
    <cellStyle name="Normal 5 3 5 2 2 4 3 4" xfId="31188"/>
    <cellStyle name="Normal 5 3 5 2 2 4 4" xfId="11681"/>
    <cellStyle name="Normal 5 3 5 2 2 4 4 2" xfId="23883"/>
    <cellStyle name="Normal 5 3 5 2 2 4 4 2 2" xfId="48180"/>
    <cellStyle name="Normal 5 3 5 2 2 4 4 3" xfId="35978"/>
    <cellStyle name="Normal 5 3 5 2 2 4 5" xfId="15275"/>
    <cellStyle name="Normal 5 3 5 2 2 4 5 2" xfId="39572"/>
    <cellStyle name="Normal 5 3 5 2 2 4 6" xfId="27263"/>
    <cellStyle name="Normal 5 3 5 2 2 5" xfId="11662"/>
    <cellStyle name="Normal 5 3 5 2 2 5 2" xfId="23864"/>
    <cellStyle name="Normal 5 3 5 2 2 5 2 2" xfId="48161"/>
    <cellStyle name="Normal 5 3 5 2 2 5 3" xfId="35959"/>
    <cellStyle name="Normal 5 3 5 2 2 6" xfId="14103"/>
    <cellStyle name="Normal 5 3 5 2 2 6 2" xfId="26091"/>
    <cellStyle name="Normal 5 3 5 2 2 6 2 2" xfId="50388"/>
    <cellStyle name="Normal 5 3 5 2 2 6 3" xfId="38400"/>
    <cellStyle name="Normal 5 3 5 2 2 7" xfId="51475"/>
    <cellStyle name="Normal 5 3 5 2 2 8" xfId="52207"/>
    <cellStyle name="Normal 5 3 5 2 3" xfId="729"/>
    <cellStyle name="Normal 5 3 5 2 3 2" xfId="976"/>
    <cellStyle name="Normal 5 3 5 2 3 2 2" xfId="2469"/>
    <cellStyle name="Normal 5 3 5 2 3 2 2 10" xfId="52989"/>
    <cellStyle name="Normal 5 3 5 2 3 2 2 2" xfId="3635"/>
    <cellStyle name="Normal 5 3 5 2 3 2 2 2 2" xfId="5976"/>
    <cellStyle name="Normal 5 3 5 2 3 2 2 2 2 2" xfId="11688"/>
    <cellStyle name="Normal 5 3 5 2 3 2 2 2 2 2 2" xfId="23890"/>
    <cellStyle name="Normal 5 3 5 2 3 2 2 2 2 2 2 2" xfId="48187"/>
    <cellStyle name="Normal 5 3 5 2 3 2 2 2 2 2 3" xfId="35985"/>
    <cellStyle name="Normal 5 3 5 2 3 2 2 2 2 3" xfId="18178"/>
    <cellStyle name="Normal 5 3 5 2 3 2 2 2 2 3 2" xfId="42475"/>
    <cellStyle name="Normal 5 3 5 2 3 2 2 2 2 4" xfId="30273"/>
    <cellStyle name="Normal 5 3 5 2 3 2 2 2 3" xfId="7673"/>
    <cellStyle name="Normal 5 3 5 2 3 2 2 2 3 2" xfId="11689"/>
    <cellStyle name="Normal 5 3 5 2 3 2 2 2 3 2 2" xfId="23891"/>
    <cellStyle name="Normal 5 3 5 2 3 2 2 2 3 2 2 2" xfId="48188"/>
    <cellStyle name="Normal 5 3 5 2 3 2 2 2 3 2 3" xfId="35986"/>
    <cellStyle name="Normal 5 3 5 2 3 2 2 2 3 3" xfId="19875"/>
    <cellStyle name="Normal 5 3 5 2 3 2 2 2 3 3 2" xfId="44172"/>
    <cellStyle name="Normal 5 3 5 2 3 2 2 2 3 4" xfId="31970"/>
    <cellStyle name="Normal 5 3 5 2 3 2 2 2 4" xfId="11687"/>
    <cellStyle name="Normal 5 3 5 2 3 2 2 2 4 2" xfId="23889"/>
    <cellStyle name="Normal 5 3 5 2 3 2 2 2 4 2 2" xfId="48186"/>
    <cellStyle name="Normal 5 3 5 2 3 2 2 2 4 3" xfId="35984"/>
    <cellStyle name="Normal 5 3 5 2 3 2 2 2 5" xfId="15950"/>
    <cellStyle name="Normal 5 3 5 2 3 2 2 2 5 2" xfId="40247"/>
    <cellStyle name="Normal 5 3 5 2 3 2 2 2 6" xfId="27938"/>
    <cellStyle name="Normal 5 3 5 2 3 2 2 3" xfId="4167"/>
    <cellStyle name="Normal 5 3 5 2 3 2 2 3 2" xfId="11690"/>
    <cellStyle name="Normal 5 3 5 2 3 2 2 3 2 2" xfId="23892"/>
    <cellStyle name="Normal 5 3 5 2 3 2 2 3 2 2 2" xfId="48189"/>
    <cellStyle name="Normal 5 3 5 2 3 2 2 3 2 3" xfId="35987"/>
    <cellStyle name="Normal 5 3 5 2 3 2 2 3 3" xfId="16478"/>
    <cellStyle name="Normal 5 3 5 2 3 2 2 3 3 2" xfId="40775"/>
    <cellStyle name="Normal 5 3 5 2 3 2 2 3 4" xfId="28466"/>
    <cellStyle name="Normal 5 3 5 2 3 2 2 4" xfId="4807"/>
    <cellStyle name="Normal 5 3 5 2 3 2 2 4 2" xfId="11691"/>
    <cellStyle name="Normal 5 3 5 2 3 2 2 4 2 2" xfId="23893"/>
    <cellStyle name="Normal 5 3 5 2 3 2 2 4 2 2 2" xfId="48190"/>
    <cellStyle name="Normal 5 3 5 2 3 2 2 4 2 3" xfId="35988"/>
    <cellStyle name="Normal 5 3 5 2 3 2 2 4 3" xfId="17009"/>
    <cellStyle name="Normal 5 3 5 2 3 2 2 4 3 2" xfId="41306"/>
    <cellStyle name="Normal 5 3 5 2 3 2 2 4 4" xfId="29104"/>
    <cellStyle name="Normal 5 3 5 2 3 2 2 5" xfId="6504"/>
    <cellStyle name="Normal 5 3 5 2 3 2 2 5 2" xfId="11692"/>
    <cellStyle name="Normal 5 3 5 2 3 2 2 5 2 2" xfId="23894"/>
    <cellStyle name="Normal 5 3 5 2 3 2 2 5 2 2 2" xfId="48191"/>
    <cellStyle name="Normal 5 3 5 2 3 2 2 5 2 3" xfId="35989"/>
    <cellStyle name="Normal 5 3 5 2 3 2 2 5 3" xfId="18706"/>
    <cellStyle name="Normal 5 3 5 2 3 2 2 5 3 2" xfId="43003"/>
    <cellStyle name="Normal 5 3 5 2 3 2 2 5 4" xfId="30801"/>
    <cellStyle name="Normal 5 3 5 2 3 2 2 6" xfId="11686"/>
    <cellStyle name="Normal 5 3 5 2 3 2 2 6 2" xfId="23888"/>
    <cellStyle name="Normal 5 3 5 2 3 2 2 6 2 2" xfId="48185"/>
    <cellStyle name="Normal 5 3 5 2 3 2 2 6 3" xfId="35983"/>
    <cellStyle name="Normal 5 3 5 2 3 2 2 7" xfId="14781"/>
    <cellStyle name="Normal 5 3 5 2 3 2 2 7 2" xfId="39078"/>
    <cellStyle name="Normal 5 3 5 2 3 2 2 8" xfId="26769"/>
    <cellStyle name="Normal 5 3 5 2 3 2 2 9" xfId="51177"/>
    <cellStyle name="Normal 5 3 5 2 3 2 3" xfId="2997"/>
    <cellStyle name="Normal 5 3 5 2 3 2 3 2" xfId="5445"/>
    <cellStyle name="Normal 5 3 5 2 3 2 3 2 2" xfId="11694"/>
    <cellStyle name="Normal 5 3 5 2 3 2 3 2 2 2" xfId="23896"/>
    <cellStyle name="Normal 5 3 5 2 3 2 3 2 2 2 2" xfId="48193"/>
    <cellStyle name="Normal 5 3 5 2 3 2 3 2 2 3" xfId="35991"/>
    <cellStyle name="Normal 5 3 5 2 3 2 3 2 3" xfId="17647"/>
    <cellStyle name="Normal 5 3 5 2 3 2 3 2 3 2" xfId="41944"/>
    <cellStyle name="Normal 5 3 5 2 3 2 3 2 4" xfId="29742"/>
    <cellStyle name="Normal 5 3 5 2 3 2 3 3" xfId="7035"/>
    <cellStyle name="Normal 5 3 5 2 3 2 3 3 2" xfId="11695"/>
    <cellStyle name="Normal 5 3 5 2 3 2 3 3 2 2" xfId="23897"/>
    <cellStyle name="Normal 5 3 5 2 3 2 3 3 2 2 2" xfId="48194"/>
    <cellStyle name="Normal 5 3 5 2 3 2 3 3 2 3" xfId="35992"/>
    <cellStyle name="Normal 5 3 5 2 3 2 3 3 3" xfId="19237"/>
    <cellStyle name="Normal 5 3 5 2 3 2 3 3 3 2" xfId="43534"/>
    <cellStyle name="Normal 5 3 5 2 3 2 3 3 4" xfId="31332"/>
    <cellStyle name="Normal 5 3 5 2 3 2 3 4" xfId="11693"/>
    <cellStyle name="Normal 5 3 5 2 3 2 3 4 2" xfId="23895"/>
    <cellStyle name="Normal 5 3 5 2 3 2 3 4 2 2" xfId="48192"/>
    <cellStyle name="Normal 5 3 5 2 3 2 3 4 3" xfId="35990"/>
    <cellStyle name="Normal 5 3 5 2 3 2 3 5" xfId="15419"/>
    <cellStyle name="Normal 5 3 5 2 3 2 3 5 2" xfId="39716"/>
    <cellStyle name="Normal 5 3 5 2 3 2 3 6" xfId="27407"/>
    <cellStyle name="Normal 5 3 5 2 3 2 4" xfId="11685"/>
    <cellStyle name="Normal 5 3 5 2 3 2 4 2" xfId="23887"/>
    <cellStyle name="Normal 5 3 5 2 3 2 4 2 2" xfId="48184"/>
    <cellStyle name="Normal 5 3 5 2 3 2 4 3" xfId="35982"/>
    <cellStyle name="Normal 5 3 5 2 3 2 5" xfId="14247"/>
    <cellStyle name="Normal 5 3 5 2 3 2 5 2" xfId="26235"/>
    <cellStyle name="Normal 5 3 5 2 3 2 5 2 2" xfId="50532"/>
    <cellStyle name="Normal 5 3 5 2 3 2 5 3" xfId="38544"/>
    <cellStyle name="Normal 5 3 5 2 3 2 6" xfId="51502"/>
    <cellStyle name="Normal 5 3 5 2 3 2 7" xfId="52351"/>
    <cellStyle name="Normal 5 3 5 2 3 3" xfId="2229"/>
    <cellStyle name="Normal 5 3 5 2 3 3 10" xfId="52749"/>
    <cellStyle name="Normal 5 3 5 2 3 3 2" xfId="3395"/>
    <cellStyle name="Normal 5 3 5 2 3 3 2 2" xfId="5736"/>
    <cellStyle name="Normal 5 3 5 2 3 3 2 2 2" xfId="11698"/>
    <cellStyle name="Normal 5 3 5 2 3 3 2 2 2 2" xfId="23900"/>
    <cellStyle name="Normal 5 3 5 2 3 3 2 2 2 2 2" xfId="48197"/>
    <cellStyle name="Normal 5 3 5 2 3 3 2 2 2 3" xfId="35995"/>
    <cellStyle name="Normal 5 3 5 2 3 3 2 2 3" xfId="17938"/>
    <cellStyle name="Normal 5 3 5 2 3 3 2 2 3 2" xfId="42235"/>
    <cellStyle name="Normal 5 3 5 2 3 3 2 2 4" xfId="30033"/>
    <cellStyle name="Normal 5 3 5 2 3 3 2 3" xfId="7433"/>
    <cellStyle name="Normal 5 3 5 2 3 3 2 3 2" xfId="11699"/>
    <cellStyle name="Normal 5 3 5 2 3 3 2 3 2 2" xfId="23901"/>
    <cellStyle name="Normal 5 3 5 2 3 3 2 3 2 2 2" xfId="48198"/>
    <cellStyle name="Normal 5 3 5 2 3 3 2 3 2 3" xfId="35996"/>
    <cellStyle name="Normal 5 3 5 2 3 3 2 3 3" xfId="19635"/>
    <cellStyle name="Normal 5 3 5 2 3 3 2 3 3 2" xfId="43932"/>
    <cellStyle name="Normal 5 3 5 2 3 3 2 3 4" xfId="31730"/>
    <cellStyle name="Normal 5 3 5 2 3 3 2 4" xfId="11697"/>
    <cellStyle name="Normal 5 3 5 2 3 3 2 4 2" xfId="23899"/>
    <cellStyle name="Normal 5 3 5 2 3 3 2 4 2 2" xfId="48196"/>
    <cellStyle name="Normal 5 3 5 2 3 3 2 4 3" xfId="35994"/>
    <cellStyle name="Normal 5 3 5 2 3 3 2 5" xfId="15710"/>
    <cellStyle name="Normal 5 3 5 2 3 3 2 5 2" xfId="40007"/>
    <cellStyle name="Normal 5 3 5 2 3 3 2 6" xfId="27698"/>
    <cellStyle name="Normal 5 3 5 2 3 3 3" xfId="3927"/>
    <cellStyle name="Normal 5 3 5 2 3 3 3 2" xfId="11700"/>
    <cellStyle name="Normal 5 3 5 2 3 3 3 2 2" xfId="23902"/>
    <cellStyle name="Normal 5 3 5 2 3 3 3 2 2 2" xfId="48199"/>
    <cellStyle name="Normal 5 3 5 2 3 3 3 2 3" xfId="35997"/>
    <cellStyle name="Normal 5 3 5 2 3 3 3 3" xfId="16238"/>
    <cellStyle name="Normal 5 3 5 2 3 3 3 3 2" xfId="40535"/>
    <cellStyle name="Normal 5 3 5 2 3 3 3 4" xfId="28226"/>
    <cellStyle name="Normal 5 3 5 2 3 3 4" xfId="4567"/>
    <cellStyle name="Normal 5 3 5 2 3 3 4 2" xfId="11701"/>
    <cellStyle name="Normal 5 3 5 2 3 3 4 2 2" xfId="23903"/>
    <cellStyle name="Normal 5 3 5 2 3 3 4 2 2 2" xfId="48200"/>
    <cellStyle name="Normal 5 3 5 2 3 3 4 2 3" xfId="35998"/>
    <cellStyle name="Normal 5 3 5 2 3 3 4 3" xfId="16769"/>
    <cellStyle name="Normal 5 3 5 2 3 3 4 3 2" xfId="41066"/>
    <cellStyle name="Normal 5 3 5 2 3 3 4 4" xfId="28864"/>
    <cellStyle name="Normal 5 3 5 2 3 3 5" xfId="6264"/>
    <cellStyle name="Normal 5 3 5 2 3 3 5 2" xfId="11702"/>
    <cellStyle name="Normal 5 3 5 2 3 3 5 2 2" xfId="23904"/>
    <cellStyle name="Normal 5 3 5 2 3 3 5 2 2 2" xfId="48201"/>
    <cellStyle name="Normal 5 3 5 2 3 3 5 2 3" xfId="35999"/>
    <cellStyle name="Normal 5 3 5 2 3 3 5 3" xfId="18466"/>
    <cellStyle name="Normal 5 3 5 2 3 3 5 3 2" xfId="42763"/>
    <cellStyle name="Normal 5 3 5 2 3 3 5 4" xfId="30561"/>
    <cellStyle name="Normal 5 3 5 2 3 3 6" xfId="11696"/>
    <cellStyle name="Normal 5 3 5 2 3 3 6 2" xfId="23898"/>
    <cellStyle name="Normal 5 3 5 2 3 3 6 2 2" xfId="48195"/>
    <cellStyle name="Normal 5 3 5 2 3 3 6 3" xfId="35993"/>
    <cellStyle name="Normal 5 3 5 2 3 3 7" xfId="14541"/>
    <cellStyle name="Normal 5 3 5 2 3 3 7 2" xfId="38838"/>
    <cellStyle name="Normal 5 3 5 2 3 3 8" xfId="26529"/>
    <cellStyle name="Normal 5 3 5 2 3 3 9" xfId="50937"/>
    <cellStyle name="Normal 5 3 5 2 3 4" xfId="2757"/>
    <cellStyle name="Normal 5 3 5 2 3 4 2" xfId="5205"/>
    <cellStyle name="Normal 5 3 5 2 3 4 2 2" xfId="11704"/>
    <cellStyle name="Normal 5 3 5 2 3 4 2 2 2" xfId="23906"/>
    <cellStyle name="Normal 5 3 5 2 3 4 2 2 2 2" xfId="48203"/>
    <cellStyle name="Normal 5 3 5 2 3 4 2 2 3" xfId="36001"/>
    <cellStyle name="Normal 5 3 5 2 3 4 2 3" xfId="17407"/>
    <cellStyle name="Normal 5 3 5 2 3 4 2 3 2" xfId="41704"/>
    <cellStyle name="Normal 5 3 5 2 3 4 2 4" xfId="29502"/>
    <cellStyle name="Normal 5 3 5 2 3 4 3" xfId="6795"/>
    <cellStyle name="Normal 5 3 5 2 3 4 3 2" xfId="11705"/>
    <cellStyle name="Normal 5 3 5 2 3 4 3 2 2" xfId="23907"/>
    <cellStyle name="Normal 5 3 5 2 3 4 3 2 2 2" xfId="48204"/>
    <cellStyle name="Normal 5 3 5 2 3 4 3 2 3" xfId="36002"/>
    <cellStyle name="Normal 5 3 5 2 3 4 3 3" xfId="18997"/>
    <cellStyle name="Normal 5 3 5 2 3 4 3 3 2" xfId="43294"/>
    <cellStyle name="Normal 5 3 5 2 3 4 3 4" xfId="31092"/>
    <cellStyle name="Normal 5 3 5 2 3 4 4" xfId="11703"/>
    <cellStyle name="Normal 5 3 5 2 3 4 4 2" xfId="23905"/>
    <cellStyle name="Normal 5 3 5 2 3 4 4 2 2" xfId="48202"/>
    <cellStyle name="Normal 5 3 5 2 3 4 4 3" xfId="36000"/>
    <cellStyle name="Normal 5 3 5 2 3 4 5" xfId="15179"/>
    <cellStyle name="Normal 5 3 5 2 3 4 5 2" xfId="39476"/>
    <cellStyle name="Normal 5 3 5 2 3 4 6" xfId="27167"/>
    <cellStyle name="Normal 5 3 5 2 3 5" xfId="11684"/>
    <cellStyle name="Normal 5 3 5 2 3 5 2" xfId="23886"/>
    <cellStyle name="Normal 5 3 5 2 3 5 2 2" xfId="48183"/>
    <cellStyle name="Normal 5 3 5 2 3 5 3" xfId="35981"/>
    <cellStyle name="Normal 5 3 5 2 3 6" xfId="14007"/>
    <cellStyle name="Normal 5 3 5 2 3 6 2" xfId="25995"/>
    <cellStyle name="Normal 5 3 5 2 3 6 2 2" xfId="50292"/>
    <cellStyle name="Normal 5 3 5 2 3 6 3" xfId="38304"/>
    <cellStyle name="Normal 5 3 5 2 3 7" xfId="51849"/>
    <cellStyle name="Normal 5 3 5 2 3 8" xfId="52111"/>
    <cellStyle name="Normal 5 3 5 2 4" xfId="904"/>
    <cellStyle name="Normal 5 3 5 2 4 2" xfId="2397"/>
    <cellStyle name="Normal 5 3 5 2 4 2 10" xfId="52917"/>
    <cellStyle name="Normal 5 3 5 2 4 2 2" xfId="3563"/>
    <cellStyle name="Normal 5 3 5 2 4 2 2 2" xfId="5904"/>
    <cellStyle name="Normal 5 3 5 2 4 2 2 2 2" xfId="11709"/>
    <cellStyle name="Normal 5 3 5 2 4 2 2 2 2 2" xfId="23911"/>
    <cellStyle name="Normal 5 3 5 2 4 2 2 2 2 2 2" xfId="48208"/>
    <cellStyle name="Normal 5 3 5 2 4 2 2 2 2 3" xfId="36006"/>
    <cellStyle name="Normal 5 3 5 2 4 2 2 2 3" xfId="18106"/>
    <cellStyle name="Normal 5 3 5 2 4 2 2 2 3 2" xfId="42403"/>
    <cellStyle name="Normal 5 3 5 2 4 2 2 2 4" xfId="30201"/>
    <cellStyle name="Normal 5 3 5 2 4 2 2 3" xfId="7601"/>
    <cellStyle name="Normal 5 3 5 2 4 2 2 3 2" xfId="11710"/>
    <cellStyle name="Normal 5 3 5 2 4 2 2 3 2 2" xfId="23912"/>
    <cellStyle name="Normal 5 3 5 2 4 2 2 3 2 2 2" xfId="48209"/>
    <cellStyle name="Normal 5 3 5 2 4 2 2 3 2 3" xfId="36007"/>
    <cellStyle name="Normal 5 3 5 2 4 2 2 3 3" xfId="19803"/>
    <cellStyle name="Normal 5 3 5 2 4 2 2 3 3 2" xfId="44100"/>
    <cellStyle name="Normal 5 3 5 2 4 2 2 3 4" xfId="31898"/>
    <cellStyle name="Normal 5 3 5 2 4 2 2 4" xfId="11708"/>
    <cellStyle name="Normal 5 3 5 2 4 2 2 4 2" xfId="23910"/>
    <cellStyle name="Normal 5 3 5 2 4 2 2 4 2 2" xfId="48207"/>
    <cellStyle name="Normal 5 3 5 2 4 2 2 4 3" xfId="36005"/>
    <cellStyle name="Normal 5 3 5 2 4 2 2 5" xfId="15878"/>
    <cellStyle name="Normal 5 3 5 2 4 2 2 5 2" xfId="40175"/>
    <cellStyle name="Normal 5 3 5 2 4 2 2 6" xfId="27866"/>
    <cellStyle name="Normal 5 3 5 2 4 2 3" xfId="4095"/>
    <cellStyle name="Normal 5 3 5 2 4 2 3 2" xfId="11711"/>
    <cellStyle name="Normal 5 3 5 2 4 2 3 2 2" xfId="23913"/>
    <cellStyle name="Normal 5 3 5 2 4 2 3 2 2 2" xfId="48210"/>
    <cellStyle name="Normal 5 3 5 2 4 2 3 2 3" xfId="36008"/>
    <cellStyle name="Normal 5 3 5 2 4 2 3 3" xfId="16406"/>
    <cellStyle name="Normal 5 3 5 2 4 2 3 3 2" xfId="40703"/>
    <cellStyle name="Normal 5 3 5 2 4 2 3 4" xfId="28394"/>
    <cellStyle name="Normal 5 3 5 2 4 2 4" xfId="4735"/>
    <cellStyle name="Normal 5 3 5 2 4 2 4 2" xfId="11712"/>
    <cellStyle name="Normal 5 3 5 2 4 2 4 2 2" xfId="23914"/>
    <cellStyle name="Normal 5 3 5 2 4 2 4 2 2 2" xfId="48211"/>
    <cellStyle name="Normal 5 3 5 2 4 2 4 2 3" xfId="36009"/>
    <cellStyle name="Normal 5 3 5 2 4 2 4 3" xfId="16937"/>
    <cellStyle name="Normal 5 3 5 2 4 2 4 3 2" xfId="41234"/>
    <cellStyle name="Normal 5 3 5 2 4 2 4 4" xfId="29032"/>
    <cellStyle name="Normal 5 3 5 2 4 2 5" xfId="6432"/>
    <cellStyle name="Normal 5 3 5 2 4 2 5 2" xfId="11713"/>
    <cellStyle name="Normal 5 3 5 2 4 2 5 2 2" xfId="23915"/>
    <cellStyle name="Normal 5 3 5 2 4 2 5 2 2 2" xfId="48212"/>
    <cellStyle name="Normal 5 3 5 2 4 2 5 2 3" xfId="36010"/>
    <cellStyle name="Normal 5 3 5 2 4 2 5 3" xfId="18634"/>
    <cellStyle name="Normal 5 3 5 2 4 2 5 3 2" xfId="42931"/>
    <cellStyle name="Normal 5 3 5 2 4 2 5 4" xfId="30729"/>
    <cellStyle name="Normal 5 3 5 2 4 2 6" xfId="11707"/>
    <cellStyle name="Normal 5 3 5 2 4 2 6 2" xfId="23909"/>
    <cellStyle name="Normal 5 3 5 2 4 2 6 2 2" xfId="48206"/>
    <cellStyle name="Normal 5 3 5 2 4 2 6 3" xfId="36004"/>
    <cellStyle name="Normal 5 3 5 2 4 2 7" xfId="14709"/>
    <cellStyle name="Normal 5 3 5 2 4 2 7 2" xfId="39006"/>
    <cellStyle name="Normal 5 3 5 2 4 2 8" xfId="26697"/>
    <cellStyle name="Normal 5 3 5 2 4 2 9" xfId="51105"/>
    <cellStyle name="Normal 5 3 5 2 4 3" xfId="2925"/>
    <cellStyle name="Normal 5 3 5 2 4 3 2" xfId="5373"/>
    <cellStyle name="Normal 5 3 5 2 4 3 2 2" xfId="11715"/>
    <cellStyle name="Normal 5 3 5 2 4 3 2 2 2" xfId="23917"/>
    <cellStyle name="Normal 5 3 5 2 4 3 2 2 2 2" xfId="48214"/>
    <cellStyle name="Normal 5 3 5 2 4 3 2 2 3" xfId="36012"/>
    <cellStyle name="Normal 5 3 5 2 4 3 2 3" xfId="17575"/>
    <cellStyle name="Normal 5 3 5 2 4 3 2 3 2" xfId="41872"/>
    <cellStyle name="Normal 5 3 5 2 4 3 2 4" xfId="29670"/>
    <cellStyle name="Normal 5 3 5 2 4 3 3" xfId="6963"/>
    <cellStyle name="Normal 5 3 5 2 4 3 3 2" xfId="11716"/>
    <cellStyle name="Normal 5 3 5 2 4 3 3 2 2" xfId="23918"/>
    <cellStyle name="Normal 5 3 5 2 4 3 3 2 2 2" xfId="48215"/>
    <cellStyle name="Normal 5 3 5 2 4 3 3 2 3" xfId="36013"/>
    <cellStyle name="Normal 5 3 5 2 4 3 3 3" xfId="19165"/>
    <cellStyle name="Normal 5 3 5 2 4 3 3 3 2" xfId="43462"/>
    <cellStyle name="Normal 5 3 5 2 4 3 3 4" xfId="31260"/>
    <cellStyle name="Normal 5 3 5 2 4 3 4" xfId="11714"/>
    <cellStyle name="Normal 5 3 5 2 4 3 4 2" xfId="23916"/>
    <cellStyle name="Normal 5 3 5 2 4 3 4 2 2" xfId="48213"/>
    <cellStyle name="Normal 5 3 5 2 4 3 4 3" xfId="36011"/>
    <cellStyle name="Normal 5 3 5 2 4 3 5" xfId="15347"/>
    <cellStyle name="Normal 5 3 5 2 4 3 5 2" xfId="39644"/>
    <cellStyle name="Normal 5 3 5 2 4 3 6" xfId="27335"/>
    <cellStyle name="Normal 5 3 5 2 4 4" xfId="11706"/>
    <cellStyle name="Normal 5 3 5 2 4 4 2" xfId="23908"/>
    <cellStyle name="Normal 5 3 5 2 4 4 2 2" xfId="48205"/>
    <cellStyle name="Normal 5 3 5 2 4 4 3" xfId="36003"/>
    <cellStyle name="Normal 5 3 5 2 4 5" xfId="14175"/>
    <cellStyle name="Normal 5 3 5 2 4 5 2" xfId="26163"/>
    <cellStyle name="Normal 5 3 5 2 4 5 2 2" xfId="50460"/>
    <cellStyle name="Normal 5 3 5 2 4 5 3" xfId="38472"/>
    <cellStyle name="Normal 5 3 5 2 4 6" xfId="51679"/>
    <cellStyle name="Normal 5 3 5 2 4 7" xfId="52279"/>
    <cellStyle name="Normal 5 3 5 2 5" xfId="2133"/>
    <cellStyle name="Normal 5 3 5 2 5 10" xfId="52653"/>
    <cellStyle name="Normal 5 3 5 2 5 2" xfId="3299"/>
    <cellStyle name="Normal 5 3 5 2 5 2 2" xfId="5640"/>
    <cellStyle name="Normal 5 3 5 2 5 2 2 2" xfId="11719"/>
    <cellStyle name="Normal 5 3 5 2 5 2 2 2 2" xfId="23921"/>
    <cellStyle name="Normal 5 3 5 2 5 2 2 2 2 2" xfId="48218"/>
    <cellStyle name="Normal 5 3 5 2 5 2 2 2 3" xfId="36016"/>
    <cellStyle name="Normal 5 3 5 2 5 2 2 3" xfId="17842"/>
    <cellStyle name="Normal 5 3 5 2 5 2 2 3 2" xfId="42139"/>
    <cellStyle name="Normal 5 3 5 2 5 2 2 4" xfId="29937"/>
    <cellStyle name="Normal 5 3 5 2 5 2 3" xfId="7337"/>
    <cellStyle name="Normal 5 3 5 2 5 2 3 2" xfId="11720"/>
    <cellStyle name="Normal 5 3 5 2 5 2 3 2 2" xfId="23922"/>
    <cellStyle name="Normal 5 3 5 2 5 2 3 2 2 2" xfId="48219"/>
    <cellStyle name="Normal 5 3 5 2 5 2 3 2 3" xfId="36017"/>
    <cellStyle name="Normal 5 3 5 2 5 2 3 3" xfId="19539"/>
    <cellStyle name="Normal 5 3 5 2 5 2 3 3 2" xfId="43836"/>
    <cellStyle name="Normal 5 3 5 2 5 2 3 4" xfId="31634"/>
    <cellStyle name="Normal 5 3 5 2 5 2 4" xfId="11718"/>
    <cellStyle name="Normal 5 3 5 2 5 2 4 2" xfId="23920"/>
    <cellStyle name="Normal 5 3 5 2 5 2 4 2 2" xfId="48217"/>
    <cellStyle name="Normal 5 3 5 2 5 2 4 3" xfId="36015"/>
    <cellStyle name="Normal 5 3 5 2 5 2 5" xfId="15614"/>
    <cellStyle name="Normal 5 3 5 2 5 2 5 2" xfId="39911"/>
    <cellStyle name="Normal 5 3 5 2 5 2 6" xfId="27602"/>
    <cellStyle name="Normal 5 3 5 2 5 3" xfId="3831"/>
    <cellStyle name="Normal 5 3 5 2 5 3 2" xfId="11721"/>
    <cellStyle name="Normal 5 3 5 2 5 3 2 2" xfId="23923"/>
    <cellStyle name="Normal 5 3 5 2 5 3 2 2 2" xfId="48220"/>
    <cellStyle name="Normal 5 3 5 2 5 3 2 3" xfId="36018"/>
    <cellStyle name="Normal 5 3 5 2 5 3 3" xfId="16142"/>
    <cellStyle name="Normal 5 3 5 2 5 3 3 2" xfId="40439"/>
    <cellStyle name="Normal 5 3 5 2 5 3 4" xfId="28130"/>
    <cellStyle name="Normal 5 3 5 2 5 4" xfId="4471"/>
    <cellStyle name="Normal 5 3 5 2 5 4 2" xfId="11722"/>
    <cellStyle name="Normal 5 3 5 2 5 4 2 2" xfId="23924"/>
    <cellStyle name="Normal 5 3 5 2 5 4 2 2 2" xfId="48221"/>
    <cellStyle name="Normal 5 3 5 2 5 4 2 3" xfId="36019"/>
    <cellStyle name="Normal 5 3 5 2 5 4 3" xfId="16673"/>
    <cellStyle name="Normal 5 3 5 2 5 4 3 2" xfId="40970"/>
    <cellStyle name="Normal 5 3 5 2 5 4 4" xfId="28768"/>
    <cellStyle name="Normal 5 3 5 2 5 5" xfId="6168"/>
    <cellStyle name="Normal 5 3 5 2 5 5 2" xfId="11723"/>
    <cellStyle name="Normal 5 3 5 2 5 5 2 2" xfId="23925"/>
    <cellStyle name="Normal 5 3 5 2 5 5 2 2 2" xfId="48222"/>
    <cellStyle name="Normal 5 3 5 2 5 5 2 3" xfId="36020"/>
    <cellStyle name="Normal 5 3 5 2 5 5 3" xfId="18370"/>
    <cellStyle name="Normal 5 3 5 2 5 5 3 2" xfId="42667"/>
    <cellStyle name="Normal 5 3 5 2 5 5 4" xfId="30465"/>
    <cellStyle name="Normal 5 3 5 2 5 6" xfId="11717"/>
    <cellStyle name="Normal 5 3 5 2 5 6 2" xfId="23919"/>
    <cellStyle name="Normal 5 3 5 2 5 6 2 2" xfId="48216"/>
    <cellStyle name="Normal 5 3 5 2 5 6 3" xfId="36014"/>
    <cellStyle name="Normal 5 3 5 2 5 7" xfId="14445"/>
    <cellStyle name="Normal 5 3 5 2 5 7 2" xfId="38742"/>
    <cellStyle name="Normal 5 3 5 2 5 8" xfId="26433"/>
    <cellStyle name="Normal 5 3 5 2 5 9" xfId="50841"/>
    <cellStyle name="Normal 5 3 5 2 6" xfId="2661"/>
    <cellStyle name="Normal 5 3 5 2 6 2" xfId="5109"/>
    <cellStyle name="Normal 5 3 5 2 6 2 2" xfId="11725"/>
    <cellStyle name="Normal 5 3 5 2 6 2 2 2" xfId="23927"/>
    <cellStyle name="Normal 5 3 5 2 6 2 2 2 2" xfId="48224"/>
    <cellStyle name="Normal 5 3 5 2 6 2 2 3" xfId="36022"/>
    <cellStyle name="Normal 5 3 5 2 6 2 3" xfId="17311"/>
    <cellStyle name="Normal 5 3 5 2 6 2 3 2" xfId="41608"/>
    <cellStyle name="Normal 5 3 5 2 6 2 4" xfId="29406"/>
    <cellStyle name="Normal 5 3 5 2 6 3" xfId="6699"/>
    <cellStyle name="Normal 5 3 5 2 6 3 2" xfId="11726"/>
    <cellStyle name="Normal 5 3 5 2 6 3 2 2" xfId="23928"/>
    <cellStyle name="Normal 5 3 5 2 6 3 2 2 2" xfId="48225"/>
    <cellStyle name="Normal 5 3 5 2 6 3 2 3" xfId="36023"/>
    <cellStyle name="Normal 5 3 5 2 6 3 3" xfId="18901"/>
    <cellStyle name="Normal 5 3 5 2 6 3 3 2" xfId="43198"/>
    <cellStyle name="Normal 5 3 5 2 6 3 4" xfId="30996"/>
    <cellStyle name="Normal 5 3 5 2 6 4" xfId="11724"/>
    <cellStyle name="Normal 5 3 5 2 6 4 2" xfId="23926"/>
    <cellStyle name="Normal 5 3 5 2 6 4 2 2" xfId="48223"/>
    <cellStyle name="Normal 5 3 5 2 6 4 3" xfId="36021"/>
    <cellStyle name="Normal 5 3 5 2 6 5" xfId="15083"/>
    <cellStyle name="Normal 5 3 5 2 6 5 2" xfId="39380"/>
    <cellStyle name="Normal 5 3 5 2 6 6" xfId="27071"/>
    <cellStyle name="Normal 5 3 5 2 7" xfId="11661"/>
    <cellStyle name="Normal 5 3 5 2 7 2" xfId="23863"/>
    <cellStyle name="Normal 5 3 5 2 7 2 2" xfId="48160"/>
    <cellStyle name="Normal 5 3 5 2 7 3" xfId="35958"/>
    <cellStyle name="Normal 5 3 5 2 8" xfId="13911"/>
    <cellStyle name="Normal 5 3 5 2 8 2" xfId="25899"/>
    <cellStyle name="Normal 5 3 5 2 8 2 2" xfId="50196"/>
    <cellStyle name="Normal 5 3 5 2 8 3" xfId="38208"/>
    <cellStyle name="Normal 5 3 5 2 9" xfId="51883"/>
    <cellStyle name="Normal 5 3 5 3" xfId="779"/>
    <cellStyle name="Normal 5 3 5 3 2" xfId="1024"/>
    <cellStyle name="Normal 5 3 5 3 2 2" xfId="2517"/>
    <cellStyle name="Normal 5 3 5 3 2 2 10" xfId="53037"/>
    <cellStyle name="Normal 5 3 5 3 2 2 2" xfId="3683"/>
    <cellStyle name="Normal 5 3 5 3 2 2 2 2" xfId="6024"/>
    <cellStyle name="Normal 5 3 5 3 2 2 2 2 2" xfId="11731"/>
    <cellStyle name="Normal 5 3 5 3 2 2 2 2 2 2" xfId="23933"/>
    <cellStyle name="Normal 5 3 5 3 2 2 2 2 2 2 2" xfId="48230"/>
    <cellStyle name="Normal 5 3 5 3 2 2 2 2 2 3" xfId="36028"/>
    <cellStyle name="Normal 5 3 5 3 2 2 2 2 3" xfId="18226"/>
    <cellStyle name="Normal 5 3 5 3 2 2 2 2 3 2" xfId="42523"/>
    <cellStyle name="Normal 5 3 5 3 2 2 2 2 4" xfId="30321"/>
    <cellStyle name="Normal 5 3 5 3 2 2 2 3" xfId="7721"/>
    <cellStyle name="Normal 5 3 5 3 2 2 2 3 2" xfId="11732"/>
    <cellStyle name="Normal 5 3 5 3 2 2 2 3 2 2" xfId="23934"/>
    <cellStyle name="Normal 5 3 5 3 2 2 2 3 2 2 2" xfId="48231"/>
    <cellStyle name="Normal 5 3 5 3 2 2 2 3 2 3" xfId="36029"/>
    <cellStyle name="Normal 5 3 5 3 2 2 2 3 3" xfId="19923"/>
    <cellStyle name="Normal 5 3 5 3 2 2 2 3 3 2" xfId="44220"/>
    <cellStyle name="Normal 5 3 5 3 2 2 2 3 4" xfId="32018"/>
    <cellStyle name="Normal 5 3 5 3 2 2 2 4" xfId="11730"/>
    <cellStyle name="Normal 5 3 5 3 2 2 2 4 2" xfId="23932"/>
    <cellStyle name="Normal 5 3 5 3 2 2 2 4 2 2" xfId="48229"/>
    <cellStyle name="Normal 5 3 5 3 2 2 2 4 3" xfId="36027"/>
    <cellStyle name="Normal 5 3 5 3 2 2 2 5" xfId="15998"/>
    <cellStyle name="Normal 5 3 5 3 2 2 2 5 2" xfId="40295"/>
    <cellStyle name="Normal 5 3 5 3 2 2 2 6" xfId="27986"/>
    <cellStyle name="Normal 5 3 5 3 2 2 3" xfId="4215"/>
    <cellStyle name="Normal 5 3 5 3 2 2 3 2" xfId="11733"/>
    <cellStyle name="Normal 5 3 5 3 2 2 3 2 2" xfId="23935"/>
    <cellStyle name="Normal 5 3 5 3 2 2 3 2 2 2" xfId="48232"/>
    <cellStyle name="Normal 5 3 5 3 2 2 3 2 3" xfId="36030"/>
    <cellStyle name="Normal 5 3 5 3 2 2 3 3" xfId="16526"/>
    <cellStyle name="Normal 5 3 5 3 2 2 3 3 2" xfId="40823"/>
    <cellStyle name="Normal 5 3 5 3 2 2 3 4" xfId="28514"/>
    <cellStyle name="Normal 5 3 5 3 2 2 4" xfId="4855"/>
    <cellStyle name="Normal 5 3 5 3 2 2 4 2" xfId="11734"/>
    <cellStyle name="Normal 5 3 5 3 2 2 4 2 2" xfId="23936"/>
    <cellStyle name="Normal 5 3 5 3 2 2 4 2 2 2" xfId="48233"/>
    <cellStyle name="Normal 5 3 5 3 2 2 4 2 3" xfId="36031"/>
    <cellStyle name="Normal 5 3 5 3 2 2 4 3" xfId="17057"/>
    <cellStyle name="Normal 5 3 5 3 2 2 4 3 2" xfId="41354"/>
    <cellStyle name="Normal 5 3 5 3 2 2 4 4" xfId="29152"/>
    <cellStyle name="Normal 5 3 5 3 2 2 5" xfId="6552"/>
    <cellStyle name="Normal 5 3 5 3 2 2 5 2" xfId="11735"/>
    <cellStyle name="Normal 5 3 5 3 2 2 5 2 2" xfId="23937"/>
    <cellStyle name="Normal 5 3 5 3 2 2 5 2 2 2" xfId="48234"/>
    <cellStyle name="Normal 5 3 5 3 2 2 5 2 3" xfId="36032"/>
    <cellStyle name="Normal 5 3 5 3 2 2 5 3" xfId="18754"/>
    <cellStyle name="Normal 5 3 5 3 2 2 5 3 2" xfId="43051"/>
    <cellStyle name="Normal 5 3 5 3 2 2 5 4" xfId="30849"/>
    <cellStyle name="Normal 5 3 5 3 2 2 6" xfId="11729"/>
    <cellStyle name="Normal 5 3 5 3 2 2 6 2" xfId="23931"/>
    <cellStyle name="Normal 5 3 5 3 2 2 6 2 2" xfId="48228"/>
    <cellStyle name="Normal 5 3 5 3 2 2 6 3" xfId="36026"/>
    <cellStyle name="Normal 5 3 5 3 2 2 7" xfId="14829"/>
    <cellStyle name="Normal 5 3 5 3 2 2 7 2" xfId="39126"/>
    <cellStyle name="Normal 5 3 5 3 2 2 8" xfId="26817"/>
    <cellStyle name="Normal 5 3 5 3 2 2 9" xfId="51225"/>
    <cellStyle name="Normal 5 3 5 3 2 3" xfId="3045"/>
    <cellStyle name="Normal 5 3 5 3 2 3 2" xfId="5493"/>
    <cellStyle name="Normal 5 3 5 3 2 3 2 2" xfId="11737"/>
    <cellStyle name="Normal 5 3 5 3 2 3 2 2 2" xfId="23939"/>
    <cellStyle name="Normal 5 3 5 3 2 3 2 2 2 2" xfId="48236"/>
    <cellStyle name="Normal 5 3 5 3 2 3 2 2 3" xfId="36034"/>
    <cellStyle name="Normal 5 3 5 3 2 3 2 3" xfId="17695"/>
    <cellStyle name="Normal 5 3 5 3 2 3 2 3 2" xfId="41992"/>
    <cellStyle name="Normal 5 3 5 3 2 3 2 4" xfId="29790"/>
    <cellStyle name="Normal 5 3 5 3 2 3 3" xfId="7083"/>
    <cellStyle name="Normal 5 3 5 3 2 3 3 2" xfId="11738"/>
    <cellStyle name="Normal 5 3 5 3 2 3 3 2 2" xfId="23940"/>
    <cellStyle name="Normal 5 3 5 3 2 3 3 2 2 2" xfId="48237"/>
    <cellStyle name="Normal 5 3 5 3 2 3 3 2 3" xfId="36035"/>
    <cellStyle name="Normal 5 3 5 3 2 3 3 3" xfId="19285"/>
    <cellStyle name="Normal 5 3 5 3 2 3 3 3 2" xfId="43582"/>
    <cellStyle name="Normal 5 3 5 3 2 3 3 4" xfId="31380"/>
    <cellStyle name="Normal 5 3 5 3 2 3 4" xfId="11736"/>
    <cellStyle name="Normal 5 3 5 3 2 3 4 2" xfId="23938"/>
    <cellStyle name="Normal 5 3 5 3 2 3 4 2 2" xfId="48235"/>
    <cellStyle name="Normal 5 3 5 3 2 3 4 3" xfId="36033"/>
    <cellStyle name="Normal 5 3 5 3 2 3 5" xfId="15467"/>
    <cellStyle name="Normal 5 3 5 3 2 3 5 2" xfId="39764"/>
    <cellStyle name="Normal 5 3 5 3 2 3 6" xfId="27455"/>
    <cellStyle name="Normal 5 3 5 3 2 4" xfId="11728"/>
    <cellStyle name="Normal 5 3 5 3 2 4 2" xfId="23930"/>
    <cellStyle name="Normal 5 3 5 3 2 4 2 2" xfId="48227"/>
    <cellStyle name="Normal 5 3 5 3 2 4 3" xfId="36025"/>
    <cellStyle name="Normal 5 3 5 3 2 5" xfId="14295"/>
    <cellStyle name="Normal 5 3 5 3 2 5 2" xfId="26283"/>
    <cellStyle name="Normal 5 3 5 3 2 5 2 2" xfId="50580"/>
    <cellStyle name="Normal 5 3 5 3 2 5 3" xfId="38592"/>
    <cellStyle name="Normal 5 3 5 3 2 6" xfId="51859"/>
    <cellStyle name="Normal 5 3 5 3 2 7" xfId="52399"/>
    <cellStyle name="Normal 5 3 5 3 3" xfId="2277"/>
    <cellStyle name="Normal 5 3 5 3 3 10" xfId="52797"/>
    <cellStyle name="Normal 5 3 5 3 3 2" xfId="3443"/>
    <cellStyle name="Normal 5 3 5 3 3 2 2" xfId="5784"/>
    <cellStyle name="Normal 5 3 5 3 3 2 2 2" xfId="11741"/>
    <cellStyle name="Normal 5 3 5 3 3 2 2 2 2" xfId="23943"/>
    <cellStyle name="Normal 5 3 5 3 3 2 2 2 2 2" xfId="48240"/>
    <cellStyle name="Normal 5 3 5 3 3 2 2 2 3" xfId="36038"/>
    <cellStyle name="Normal 5 3 5 3 3 2 2 3" xfId="17986"/>
    <cellStyle name="Normal 5 3 5 3 3 2 2 3 2" xfId="42283"/>
    <cellStyle name="Normal 5 3 5 3 3 2 2 4" xfId="30081"/>
    <cellStyle name="Normal 5 3 5 3 3 2 3" xfId="7481"/>
    <cellStyle name="Normal 5 3 5 3 3 2 3 2" xfId="11742"/>
    <cellStyle name="Normal 5 3 5 3 3 2 3 2 2" xfId="23944"/>
    <cellStyle name="Normal 5 3 5 3 3 2 3 2 2 2" xfId="48241"/>
    <cellStyle name="Normal 5 3 5 3 3 2 3 2 3" xfId="36039"/>
    <cellStyle name="Normal 5 3 5 3 3 2 3 3" xfId="19683"/>
    <cellStyle name="Normal 5 3 5 3 3 2 3 3 2" xfId="43980"/>
    <cellStyle name="Normal 5 3 5 3 3 2 3 4" xfId="31778"/>
    <cellStyle name="Normal 5 3 5 3 3 2 4" xfId="11740"/>
    <cellStyle name="Normal 5 3 5 3 3 2 4 2" xfId="23942"/>
    <cellStyle name="Normal 5 3 5 3 3 2 4 2 2" xfId="48239"/>
    <cellStyle name="Normal 5 3 5 3 3 2 4 3" xfId="36037"/>
    <cellStyle name="Normal 5 3 5 3 3 2 5" xfId="15758"/>
    <cellStyle name="Normal 5 3 5 3 3 2 5 2" xfId="40055"/>
    <cellStyle name="Normal 5 3 5 3 3 2 6" xfId="27746"/>
    <cellStyle name="Normal 5 3 5 3 3 3" xfId="3975"/>
    <cellStyle name="Normal 5 3 5 3 3 3 2" xfId="11743"/>
    <cellStyle name="Normal 5 3 5 3 3 3 2 2" xfId="23945"/>
    <cellStyle name="Normal 5 3 5 3 3 3 2 2 2" xfId="48242"/>
    <cellStyle name="Normal 5 3 5 3 3 3 2 3" xfId="36040"/>
    <cellStyle name="Normal 5 3 5 3 3 3 3" xfId="16286"/>
    <cellStyle name="Normal 5 3 5 3 3 3 3 2" xfId="40583"/>
    <cellStyle name="Normal 5 3 5 3 3 3 4" xfId="28274"/>
    <cellStyle name="Normal 5 3 5 3 3 4" xfId="4615"/>
    <cellStyle name="Normal 5 3 5 3 3 4 2" xfId="11744"/>
    <cellStyle name="Normal 5 3 5 3 3 4 2 2" xfId="23946"/>
    <cellStyle name="Normal 5 3 5 3 3 4 2 2 2" xfId="48243"/>
    <cellStyle name="Normal 5 3 5 3 3 4 2 3" xfId="36041"/>
    <cellStyle name="Normal 5 3 5 3 3 4 3" xfId="16817"/>
    <cellStyle name="Normal 5 3 5 3 3 4 3 2" xfId="41114"/>
    <cellStyle name="Normal 5 3 5 3 3 4 4" xfId="28912"/>
    <cellStyle name="Normal 5 3 5 3 3 5" xfId="6312"/>
    <cellStyle name="Normal 5 3 5 3 3 5 2" xfId="11745"/>
    <cellStyle name="Normal 5 3 5 3 3 5 2 2" xfId="23947"/>
    <cellStyle name="Normal 5 3 5 3 3 5 2 2 2" xfId="48244"/>
    <cellStyle name="Normal 5 3 5 3 3 5 2 3" xfId="36042"/>
    <cellStyle name="Normal 5 3 5 3 3 5 3" xfId="18514"/>
    <cellStyle name="Normal 5 3 5 3 3 5 3 2" xfId="42811"/>
    <cellStyle name="Normal 5 3 5 3 3 5 4" xfId="30609"/>
    <cellStyle name="Normal 5 3 5 3 3 6" xfId="11739"/>
    <cellStyle name="Normal 5 3 5 3 3 6 2" xfId="23941"/>
    <cellStyle name="Normal 5 3 5 3 3 6 2 2" xfId="48238"/>
    <cellStyle name="Normal 5 3 5 3 3 6 3" xfId="36036"/>
    <cellStyle name="Normal 5 3 5 3 3 7" xfId="14589"/>
    <cellStyle name="Normal 5 3 5 3 3 7 2" xfId="38886"/>
    <cellStyle name="Normal 5 3 5 3 3 8" xfId="26577"/>
    <cellStyle name="Normal 5 3 5 3 3 9" xfId="50985"/>
    <cellStyle name="Normal 5 3 5 3 4" xfId="2805"/>
    <cellStyle name="Normal 5 3 5 3 4 2" xfId="5253"/>
    <cellStyle name="Normal 5 3 5 3 4 2 2" xfId="11747"/>
    <cellStyle name="Normal 5 3 5 3 4 2 2 2" xfId="23949"/>
    <cellStyle name="Normal 5 3 5 3 4 2 2 2 2" xfId="48246"/>
    <cellStyle name="Normal 5 3 5 3 4 2 2 3" xfId="36044"/>
    <cellStyle name="Normal 5 3 5 3 4 2 3" xfId="17455"/>
    <cellStyle name="Normal 5 3 5 3 4 2 3 2" xfId="41752"/>
    <cellStyle name="Normal 5 3 5 3 4 2 4" xfId="29550"/>
    <cellStyle name="Normal 5 3 5 3 4 3" xfId="6843"/>
    <cellStyle name="Normal 5 3 5 3 4 3 2" xfId="11748"/>
    <cellStyle name="Normal 5 3 5 3 4 3 2 2" xfId="23950"/>
    <cellStyle name="Normal 5 3 5 3 4 3 2 2 2" xfId="48247"/>
    <cellStyle name="Normal 5 3 5 3 4 3 2 3" xfId="36045"/>
    <cellStyle name="Normal 5 3 5 3 4 3 3" xfId="19045"/>
    <cellStyle name="Normal 5 3 5 3 4 3 3 2" xfId="43342"/>
    <cellStyle name="Normal 5 3 5 3 4 3 4" xfId="31140"/>
    <cellStyle name="Normal 5 3 5 3 4 4" xfId="11746"/>
    <cellStyle name="Normal 5 3 5 3 4 4 2" xfId="23948"/>
    <cellStyle name="Normal 5 3 5 3 4 4 2 2" xfId="48245"/>
    <cellStyle name="Normal 5 3 5 3 4 4 3" xfId="36043"/>
    <cellStyle name="Normal 5 3 5 3 4 5" xfId="15227"/>
    <cellStyle name="Normal 5 3 5 3 4 5 2" xfId="39524"/>
    <cellStyle name="Normal 5 3 5 3 4 6" xfId="27215"/>
    <cellStyle name="Normal 5 3 5 3 5" xfId="11727"/>
    <cellStyle name="Normal 5 3 5 3 5 2" xfId="23929"/>
    <cellStyle name="Normal 5 3 5 3 5 2 2" xfId="48226"/>
    <cellStyle name="Normal 5 3 5 3 5 3" xfId="36024"/>
    <cellStyle name="Normal 5 3 5 3 6" xfId="14055"/>
    <cellStyle name="Normal 5 3 5 3 6 2" xfId="26043"/>
    <cellStyle name="Normal 5 3 5 3 6 2 2" xfId="50340"/>
    <cellStyle name="Normal 5 3 5 3 6 3" xfId="38352"/>
    <cellStyle name="Normal 5 3 5 3 7" xfId="51848"/>
    <cellStyle name="Normal 5 3 5 3 8" xfId="52159"/>
    <cellStyle name="Normal 5 3 5 4" xfId="681"/>
    <cellStyle name="Normal 5 3 5 4 2" xfId="928"/>
    <cellStyle name="Normal 5 3 5 4 2 2" xfId="2421"/>
    <cellStyle name="Normal 5 3 5 4 2 2 10" xfId="52941"/>
    <cellStyle name="Normal 5 3 5 4 2 2 2" xfId="3587"/>
    <cellStyle name="Normal 5 3 5 4 2 2 2 2" xfId="5928"/>
    <cellStyle name="Normal 5 3 5 4 2 2 2 2 2" xfId="11753"/>
    <cellStyle name="Normal 5 3 5 4 2 2 2 2 2 2" xfId="23955"/>
    <cellStyle name="Normal 5 3 5 4 2 2 2 2 2 2 2" xfId="48252"/>
    <cellStyle name="Normal 5 3 5 4 2 2 2 2 2 3" xfId="36050"/>
    <cellStyle name="Normal 5 3 5 4 2 2 2 2 3" xfId="18130"/>
    <cellStyle name="Normal 5 3 5 4 2 2 2 2 3 2" xfId="42427"/>
    <cellStyle name="Normal 5 3 5 4 2 2 2 2 4" xfId="30225"/>
    <cellStyle name="Normal 5 3 5 4 2 2 2 3" xfId="7625"/>
    <cellStyle name="Normal 5 3 5 4 2 2 2 3 2" xfId="11754"/>
    <cellStyle name="Normal 5 3 5 4 2 2 2 3 2 2" xfId="23956"/>
    <cellStyle name="Normal 5 3 5 4 2 2 2 3 2 2 2" xfId="48253"/>
    <cellStyle name="Normal 5 3 5 4 2 2 2 3 2 3" xfId="36051"/>
    <cellStyle name="Normal 5 3 5 4 2 2 2 3 3" xfId="19827"/>
    <cellStyle name="Normal 5 3 5 4 2 2 2 3 3 2" xfId="44124"/>
    <cellStyle name="Normal 5 3 5 4 2 2 2 3 4" xfId="31922"/>
    <cellStyle name="Normal 5 3 5 4 2 2 2 4" xfId="11752"/>
    <cellStyle name="Normal 5 3 5 4 2 2 2 4 2" xfId="23954"/>
    <cellStyle name="Normal 5 3 5 4 2 2 2 4 2 2" xfId="48251"/>
    <cellStyle name="Normal 5 3 5 4 2 2 2 4 3" xfId="36049"/>
    <cellStyle name="Normal 5 3 5 4 2 2 2 5" xfId="15902"/>
    <cellStyle name="Normal 5 3 5 4 2 2 2 5 2" xfId="40199"/>
    <cellStyle name="Normal 5 3 5 4 2 2 2 6" xfId="27890"/>
    <cellStyle name="Normal 5 3 5 4 2 2 3" xfId="4119"/>
    <cellStyle name="Normal 5 3 5 4 2 2 3 2" xfId="11755"/>
    <cellStyle name="Normal 5 3 5 4 2 2 3 2 2" xfId="23957"/>
    <cellStyle name="Normal 5 3 5 4 2 2 3 2 2 2" xfId="48254"/>
    <cellStyle name="Normal 5 3 5 4 2 2 3 2 3" xfId="36052"/>
    <cellStyle name="Normal 5 3 5 4 2 2 3 3" xfId="16430"/>
    <cellStyle name="Normal 5 3 5 4 2 2 3 3 2" xfId="40727"/>
    <cellStyle name="Normal 5 3 5 4 2 2 3 4" xfId="28418"/>
    <cellStyle name="Normal 5 3 5 4 2 2 4" xfId="4759"/>
    <cellStyle name="Normal 5 3 5 4 2 2 4 2" xfId="11756"/>
    <cellStyle name="Normal 5 3 5 4 2 2 4 2 2" xfId="23958"/>
    <cellStyle name="Normal 5 3 5 4 2 2 4 2 2 2" xfId="48255"/>
    <cellStyle name="Normal 5 3 5 4 2 2 4 2 3" xfId="36053"/>
    <cellStyle name="Normal 5 3 5 4 2 2 4 3" xfId="16961"/>
    <cellStyle name="Normal 5 3 5 4 2 2 4 3 2" xfId="41258"/>
    <cellStyle name="Normal 5 3 5 4 2 2 4 4" xfId="29056"/>
    <cellStyle name="Normal 5 3 5 4 2 2 5" xfId="6456"/>
    <cellStyle name="Normal 5 3 5 4 2 2 5 2" xfId="11757"/>
    <cellStyle name="Normal 5 3 5 4 2 2 5 2 2" xfId="23959"/>
    <cellStyle name="Normal 5 3 5 4 2 2 5 2 2 2" xfId="48256"/>
    <cellStyle name="Normal 5 3 5 4 2 2 5 2 3" xfId="36054"/>
    <cellStyle name="Normal 5 3 5 4 2 2 5 3" xfId="18658"/>
    <cellStyle name="Normal 5 3 5 4 2 2 5 3 2" xfId="42955"/>
    <cellStyle name="Normal 5 3 5 4 2 2 5 4" xfId="30753"/>
    <cellStyle name="Normal 5 3 5 4 2 2 6" xfId="11751"/>
    <cellStyle name="Normal 5 3 5 4 2 2 6 2" xfId="23953"/>
    <cellStyle name="Normal 5 3 5 4 2 2 6 2 2" xfId="48250"/>
    <cellStyle name="Normal 5 3 5 4 2 2 6 3" xfId="36048"/>
    <cellStyle name="Normal 5 3 5 4 2 2 7" xfId="14733"/>
    <cellStyle name="Normal 5 3 5 4 2 2 7 2" xfId="39030"/>
    <cellStyle name="Normal 5 3 5 4 2 2 8" xfId="26721"/>
    <cellStyle name="Normal 5 3 5 4 2 2 9" xfId="51129"/>
    <cellStyle name="Normal 5 3 5 4 2 3" xfId="2949"/>
    <cellStyle name="Normal 5 3 5 4 2 3 2" xfId="5397"/>
    <cellStyle name="Normal 5 3 5 4 2 3 2 2" xfId="11759"/>
    <cellStyle name="Normal 5 3 5 4 2 3 2 2 2" xfId="23961"/>
    <cellStyle name="Normal 5 3 5 4 2 3 2 2 2 2" xfId="48258"/>
    <cellStyle name="Normal 5 3 5 4 2 3 2 2 3" xfId="36056"/>
    <cellStyle name="Normal 5 3 5 4 2 3 2 3" xfId="17599"/>
    <cellStyle name="Normal 5 3 5 4 2 3 2 3 2" xfId="41896"/>
    <cellStyle name="Normal 5 3 5 4 2 3 2 4" xfId="29694"/>
    <cellStyle name="Normal 5 3 5 4 2 3 3" xfId="6987"/>
    <cellStyle name="Normal 5 3 5 4 2 3 3 2" xfId="11760"/>
    <cellStyle name="Normal 5 3 5 4 2 3 3 2 2" xfId="23962"/>
    <cellStyle name="Normal 5 3 5 4 2 3 3 2 2 2" xfId="48259"/>
    <cellStyle name="Normal 5 3 5 4 2 3 3 2 3" xfId="36057"/>
    <cellStyle name="Normal 5 3 5 4 2 3 3 3" xfId="19189"/>
    <cellStyle name="Normal 5 3 5 4 2 3 3 3 2" xfId="43486"/>
    <cellStyle name="Normal 5 3 5 4 2 3 3 4" xfId="31284"/>
    <cellStyle name="Normal 5 3 5 4 2 3 4" xfId="11758"/>
    <cellStyle name="Normal 5 3 5 4 2 3 4 2" xfId="23960"/>
    <cellStyle name="Normal 5 3 5 4 2 3 4 2 2" xfId="48257"/>
    <cellStyle name="Normal 5 3 5 4 2 3 4 3" xfId="36055"/>
    <cellStyle name="Normal 5 3 5 4 2 3 5" xfId="15371"/>
    <cellStyle name="Normal 5 3 5 4 2 3 5 2" xfId="39668"/>
    <cellStyle name="Normal 5 3 5 4 2 3 6" xfId="27359"/>
    <cellStyle name="Normal 5 3 5 4 2 4" xfId="11750"/>
    <cellStyle name="Normal 5 3 5 4 2 4 2" xfId="23952"/>
    <cellStyle name="Normal 5 3 5 4 2 4 2 2" xfId="48249"/>
    <cellStyle name="Normal 5 3 5 4 2 4 3" xfId="36047"/>
    <cellStyle name="Normal 5 3 5 4 2 5" xfId="14199"/>
    <cellStyle name="Normal 5 3 5 4 2 5 2" xfId="26187"/>
    <cellStyle name="Normal 5 3 5 4 2 5 2 2" xfId="50484"/>
    <cellStyle name="Normal 5 3 5 4 2 5 3" xfId="38496"/>
    <cellStyle name="Normal 5 3 5 4 2 6" xfId="51623"/>
    <cellStyle name="Normal 5 3 5 4 2 7" xfId="52303"/>
    <cellStyle name="Normal 5 3 5 4 3" xfId="2181"/>
    <cellStyle name="Normal 5 3 5 4 3 10" xfId="52701"/>
    <cellStyle name="Normal 5 3 5 4 3 2" xfId="3347"/>
    <cellStyle name="Normal 5 3 5 4 3 2 2" xfId="5688"/>
    <cellStyle name="Normal 5 3 5 4 3 2 2 2" xfId="11763"/>
    <cellStyle name="Normal 5 3 5 4 3 2 2 2 2" xfId="23965"/>
    <cellStyle name="Normal 5 3 5 4 3 2 2 2 2 2" xfId="48262"/>
    <cellStyle name="Normal 5 3 5 4 3 2 2 2 3" xfId="36060"/>
    <cellStyle name="Normal 5 3 5 4 3 2 2 3" xfId="17890"/>
    <cellStyle name="Normal 5 3 5 4 3 2 2 3 2" xfId="42187"/>
    <cellStyle name="Normal 5 3 5 4 3 2 2 4" xfId="29985"/>
    <cellStyle name="Normal 5 3 5 4 3 2 3" xfId="7385"/>
    <cellStyle name="Normal 5 3 5 4 3 2 3 2" xfId="11764"/>
    <cellStyle name="Normal 5 3 5 4 3 2 3 2 2" xfId="23966"/>
    <cellStyle name="Normal 5 3 5 4 3 2 3 2 2 2" xfId="48263"/>
    <cellStyle name="Normal 5 3 5 4 3 2 3 2 3" xfId="36061"/>
    <cellStyle name="Normal 5 3 5 4 3 2 3 3" xfId="19587"/>
    <cellStyle name="Normal 5 3 5 4 3 2 3 3 2" xfId="43884"/>
    <cellStyle name="Normal 5 3 5 4 3 2 3 4" xfId="31682"/>
    <cellStyle name="Normal 5 3 5 4 3 2 4" xfId="11762"/>
    <cellStyle name="Normal 5 3 5 4 3 2 4 2" xfId="23964"/>
    <cellStyle name="Normal 5 3 5 4 3 2 4 2 2" xfId="48261"/>
    <cellStyle name="Normal 5 3 5 4 3 2 4 3" xfId="36059"/>
    <cellStyle name="Normal 5 3 5 4 3 2 5" xfId="15662"/>
    <cellStyle name="Normal 5 3 5 4 3 2 5 2" xfId="39959"/>
    <cellStyle name="Normal 5 3 5 4 3 2 6" xfId="27650"/>
    <cellStyle name="Normal 5 3 5 4 3 3" xfId="3879"/>
    <cellStyle name="Normal 5 3 5 4 3 3 2" xfId="11765"/>
    <cellStyle name="Normal 5 3 5 4 3 3 2 2" xfId="23967"/>
    <cellStyle name="Normal 5 3 5 4 3 3 2 2 2" xfId="48264"/>
    <cellStyle name="Normal 5 3 5 4 3 3 2 3" xfId="36062"/>
    <cellStyle name="Normal 5 3 5 4 3 3 3" xfId="16190"/>
    <cellStyle name="Normal 5 3 5 4 3 3 3 2" xfId="40487"/>
    <cellStyle name="Normal 5 3 5 4 3 3 4" xfId="28178"/>
    <cellStyle name="Normal 5 3 5 4 3 4" xfId="4519"/>
    <cellStyle name="Normal 5 3 5 4 3 4 2" xfId="11766"/>
    <cellStyle name="Normal 5 3 5 4 3 4 2 2" xfId="23968"/>
    <cellStyle name="Normal 5 3 5 4 3 4 2 2 2" xfId="48265"/>
    <cellStyle name="Normal 5 3 5 4 3 4 2 3" xfId="36063"/>
    <cellStyle name="Normal 5 3 5 4 3 4 3" xfId="16721"/>
    <cellStyle name="Normal 5 3 5 4 3 4 3 2" xfId="41018"/>
    <cellStyle name="Normal 5 3 5 4 3 4 4" xfId="28816"/>
    <cellStyle name="Normal 5 3 5 4 3 5" xfId="6216"/>
    <cellStyle name="Normal 5 3 5 4 3 5 2" xfId="11767"/>
    <cellStyle name="Normal 5 3 5 4 3 5 2 2" xfId="23969"/>
    <cellStyle name="Normal 5 3 5 4 3 5 2 2 2" xfId="48266"/>
    <cellStyle name="Normal 5 3 5 4 3 5 2 3" xfId="36064"/>
    <cellStyle name="Normal 5 3 5 4 3 5 3" xfId="18418"/>
    <cellStyle name="Normal 5 3 5 4 3 5 3 2" xfId="42715"/>
    <cellStyle name="Normal 5 3 5 4 3 5 4" xfId="30513"/>
    <cellStyle name="Normal 5 3 5 4 3 6" xfId="11761"/>
    <cellStyle name="Normal 5 3 5 4 3 6 2" xfId="23963"/>
    <cellStyle name="Normal 5 3 5 4 3 6 2 2" xfId="48260"/>
    <cellStyle name="Normal 5 3 5 4 3 6 3" xfId="36058"/>
    <cellStyle name="Normal 5 3 5 4 3 7" xfId="14493"/>
    <cellStyle name="Normal 5 3 5 4 3 7 2" xfId="38790"/>
    <cellStyle name="Normal 5 3 5 4 3 8" xfId="26481"/>
    <cellStyle name="Normal 5 3 5 4 3 9" xfId="50889"/>
    <cellStyle name="Normal 5 3 5 4 4" xfId="2709"/>
    <cellStyle name="Normal 5 3 5 4 4 2" xfId="5157"/>
    <cellStyle name="Normal 5 3 5 4 4 2 2" xfId="11769"/>
    <cellStyle name="Normal 5 3 5 4 4 2 2 2" xfId="23971"/>
    <cellStyle name="Normal 5 3 5 4 4 2 2 2 2" xfId="48268"/>
    <cellStyle name="Normal 5 3 5 4 4 2 2 3" xfId="36066"/>
    <cellStyle name="Normal 5 3 5 4 4 2 3" xfId="17359"/>
    <cellStyle name="Normal 5 3 5 4 4 2 3 2" xfId="41656"/>
    <cellStyle name="Normal 5 3 5 4 4 2 4" xfId="29454"/>
    <cellStyle name="Normal 5 3 5 4 4 3" xfId="6747"/>
    <cellStyle name="Normal 5 3 5 4 4 3 2" xfId="11770"/>
    <cellStyle name="Normal 5 3 5 4 4 3 2 2" xfId="23972"/>
    <cellStyle name="Normal 5 3 5 4 4 3 2 2 2" xfId="48269"/>
    <cellStyle name="Normal 5 3 5 4 4 3 2 3" xfId="36067"/>
    <cellStyle name="Normal 5 3 5 4 4 3 3" xfId="18949"/>
    <cellStyle name="Normal 5 3 5 4 4 3 3 2" xfId="43246"/>
    <cellStyle name="Normal 5 3 5 4 4 3 4" xfId="31044"/>
    <cellStyle name="Normal 5 3 5 4 4 4" xfId="11768"/>
    <cellStyle name="Normal 5 3 5 4 4 4 2" xfId="23970"/>
    <cellStyle name="Normal 5 3 5 4 4 4 2 2" xfId="48267"/>
    <cellStyle name="Normal 5 3 5 4 4 4 3" xfId="36065"/>
    <cellStyle name="Normal 5 3 5 4 4 5" xfId="15131"/>
    <cellStyle name="Normal 5 3 5 4 4 5 2" xfId="39428"/>
    <cellStyle name="Normal 5 3 5 4 4 6" xfId="27119"/>
    <cellStyle name="Normal 5 3 5 4 5" xfId="11749"/>
    <cellStyle name="Normal 5 3 5 4 5 2" xfId="23951"/>
    <cellStyle name="Normal 5 3 5 4 5 2 2" xfId="48248"/>
    <cellStyle name="Normal 5 3 5 4 5 3" xfId="36046"/>
    <cellStyle name="Normal 5 3 5 4 6" xfId="13959"/>
    <cellStyle name="Normal 5 3 5 4 6 2" xfId="25947"/>
    <cellStyle name="Normal 5 3 5 4 6 2 2" xfId="50244"/>
    <cellStyle name="Normal 5 3 5 4 6 3" xfId="38256"/>
    <cellStyle name="Normal 5 3 5 4 7" xfId="51768"/>
    <cellStyle name="Normal 5 3 5 4 8" xfId="52063"/>
    <cellStyle name="Normal 5 3 5 5" xfId="856"/>
    <cellStyle name="Normal 5 3 5 5 2" xfId="2349"/>
    <cellStyle name="Normal 5 3 5 5 2 10" xfId="52869"/>
    <cellStyle name="Normal 5 3 5 5 2 2" xfId="3515"/>
    <cellStyle name="Normal 5 3 5 5 2 2 2" xfId="5856"/>
    <cellStyle name="Normal 5 3 5 5 2 2 2 2" xfId="11774"/>
    <cellStyle name="Normal 5 3 5 5 2 2 2 2 2" xfId="23976"/>
    <cellStyle name="Normal 5 3 5 5 2 2 2 2 2 2" xfId="48273"/>
    <cellStyle name="Normal 5 3 5 5 2 2 2 2 3" xfId="36071"/>
    <cellStyle name="Normal 5 3 5 5 2 2 2 3" xfId="18058"/>
    <cellStyle name="Normal 5 3 5 5 2 2 2 3 2" xfId="42355"/>
    <cellStyle name="Normal 5 3 5 5 2 2 2 4" xfId="30153"/>
    <cellStyle name="Normal 5 3 5 5 2 2 3" xfId="7553"/>
    <cellStyle name="Normal 5 3 5 5 2 2 3 2" xfId="11775"/>
    <cellStyle name="Normal 5 3 5 5 2 2 3 2 2" xfId="23977"/>
    <cellStyle name="Normal 5 3 5 5 2 2 3 2 2 2" xfId="48274"/>
    <cellStyle name="Normal 5 3 5 5 2 2 3 2 3" xfId="36072"/>
    <cellStyle name="Normal 5 3 5 5 2 2 3 3" xfId="19755"/>
    <cellStyle name="Normal 5 3 5 5 2 2 3 3 2" xfId="44052"/>
    <cellStyle name="Normal 5 3 5 5 2 2 3 4" xfId="31850"/>
    <cellStyle name="Normal 5 3 5 5 2 2 4" xfId="11773"/>
    <cellStyle name="Normal 5 3 5 5 2 2 4 2" xfId="23975"/>
    <cellStyle name="Normal 5 3 5 5 2 2 4 2 2" xfId="48272"/>
    <cellStyle name="Normal 5 3 5 5 2 2 4 3" xfId="36070"/>
    <cellStyle name="Normal 5 3 5 5 2 2 5" xfId="15830"/>
    <cellStyle name="Normal 5 3 5 5 2 2 5 2" xfId="40127"/>
    <cellStyle name="Normal 5 3 5 5 2 2 6" xfId="27818"/>
    <cellStyle name="Normal 5 3 5 5 2 3" xfId="4047"/>
    <cellStyle name="Normal 5 3 5 5 2 3 2" xfId="11776"/>
    <cellStyle name="Normal 5 3 5 5 2 3 2 2" xfId="23978"/>
    <cellStyle name="Normal 5 3 5 5 2 3 2 2 2" xfId="48275"/>
    <cellStyle name="Normal 5 3 5 5 2 3 2 3" xfId="36073"/>
    <cellStyle name="Normal 5 3 5 5 2 3 3" xfId="16358"/>
    <cellStyle name="Normal 5 3 5 5 2 3 3 2" xfId="40655"/>
    <cellStyle name="Normal 5 3 5 5 2 3 4" xfId="28346"/>
    <cellStyle name="Normal 5 3 5 5 2 4" xfId="4687"/>
    <cellStyle name="Normal 5 3 5 5 2 4 2" xfId="11777"/>
    <cellStyle name="Normal 5 3 5 5 2 4 2 2" xfId="23979"/>
    <cellStyle name="Normal 5 3 5 5 2 4 2 2 2" xfId="48276"/>
    <cellStyle name="Normal 5 3 5 5 2 4 2 3" xfId="36074"/>
    <cellStyle name="Normal 5 3 5 5 2 4 3" xfId="16889"/>
    <cellStyle name="Normal 5 3 5 5 2 4 3 2" xfId="41186"/>
    <cellStyle name="Normal 5 3 5 5 2 4 4" xfId="28984"/>
    <cellStyle name="Normal 5 3 5 5 2 5" xfId="6384"/>
    <cellStyle name="Normal 5 3 5 5 2 5 2" xfId="11778"/>
    <cellStyle name="Normal 5 3 5 5 2 5 2 2" xfId="23980"/>
    <cellStyle name="Normal 5 3 5 5 2 5 2 2 2" xfId="48277"/>
    <cellStyle name="Normal 5 3 5 5 2 5 2 3" xfId="36075"/>
    <cellStyle name="Normal 5 3 5 5 2 5 3" xfId="18586"/>
    <cellStyle name="Normal 5 3 5 5 2 5 3 2" xfId="42883"/>
    <cellStyle name="Normal 5 3 5 5 2 5 4" xfId="30681"/>
    <cellStyle name="Normal 5 3 5 5 2 6" xfId="11772"/>
    <cellStyle name="Normal 5 3 5 5 2 6 2" xfId="23974"/>
    <cellStyle name="Normal 5 3 5 5 2 6 2 2" xfId="48271"/>
    <cellStyle name="Normal 5 3 5 5 2 6 3" xfId="36069"/>
    <cellStyle name="Normal 5 3 5 5 2 7" xfId="14661"/>
    <cellStyle name="Normal 5 3 5 5 2 7 2" xfId="38958"/>
    <cellStyle name="Normal 5 3 5 5 2 8" xfId="26649"/>
    <cellStyle name="Normal 5 3 5 5 2 9" xfId="51057"/>
    <cellStyle name="Normal 5 3 5 5 3" xfId="2877"/>
    <cellStyle name="Normal 5 3 5 5 3 2" xfId="5325"/>
    <cellStyle name="Normal 5 3 5 5 3 2 2" xfId="11780"/>
    <cellStyle name="Normal 5 3 5 5 3 2 2 2" xfId="23982"/>
    <cellStyle name="Normal 5 3 5 5 3 2 2 2 2" xfId="48279"/>
    <cellStyle name="Normal 5 3 5 5 3 2 2 3" xfId="36077"/>
    <cellStyle name="Normal 5 3 5 5 3 2 3" xfId="17527"/>
    <cellStyle name="Normal 5 3 5 5 3 2 3 2" xfId="41824"/>
    <cellStyle name="Normal 5 3 5 5 3 2 4" xfId="29622"/>
    <cellStyle name="Normal 5 3 5 5 3 3" xfId="6915"/>
    <cellStyle name="Normal 5 3 5 5 3 3 2" xfId="11781"/>
    <cellStyle name="Normal 5 3 5 5 3 3 2 2" xfId="23983"/>
    <cellStyle name="Normal 5 3 5 5 3 3 2 2 2" xfId="48280"/>
    <cellStyle name="Normal 5 3 5 5 3 3 2 3" xfId="36078"/>
    <cellStyle name="Normal 5 3 5 5 3 3 3" xfId="19117"/>
    <cellStyle name="Normal 5 3 5 5 3 3 3 2" xfId="43414"/>
    <cellStyle name="Normal 5 3 5 5 3 3 4" xfId="31212"/>
    <cellStyle name="Normal 5 3 5 5 3 4" xfId="11779"/>
    <cellStyle name="Normal 5 3 5 5 3 4 2" xfId="23981"/>
    <cellStyle name="Normal 5 3 5 5 3 4 2 2" xfId="48278"/>
    <cellStyle name="Normal 5 3 5 5 3 4 3" xfId="36076"/>
    <cellStyle name="Normal 5 3 5 5 3 5" xfId="15299"/>
    <cellStyle name="Normal 5 3 5 5 3 5 2" xfId="39596"/>
    <cellStyle name="Normal 5 3 5 5 3 6" xfId="27287"/>
    <cellStyle name="Normal 5 3 5 5 4" xfId="11771"/>
    <cellStyle name="Normal 5 3 5 5 4 2" xfId="23973"/>
    <cellStyle name="Normal 5 3 5 5 4 2 2" xfId="48270"/>
    <cellStyle name="Normal 5 3 5 5 4 3" xfId="36068"/>
    <cellStyle name="Normal 5 3 5 5 5" xfId="14127"/>
    <cellStyle name="Normal 5 3 5 5 5 2" xfId="26115"/>
    <cellStyle name="Normal 5 3 5 5 5 2 2" xfId="50412"/>
    <cellStyle name="Normal 5 3 5 5 5 3" xfId="38424"/>
    <cellStyle name="Normal 5 3 5 5 6" xfId="51586"/>
    <cellStyle name="Normal 5 3 5 5 7" xfId="52231"/>
    <cellStyle name="Normal 5 3 5 6" xfId="1803"/>
    <cellStyle name="Normal 5 3 5 6 10" xfId="52605"/>
    <cellStyle name="Normal 5 3 5 6 11" xfId="2085"/>
    <cellStyle name="Normal 5 3 5 6 2" xfId="3251"/>
    <cellStyle name="Normal 5 3 5 6 2 2" xfId="5592"/>
    <cellStyle name="Normal 5 3 5 6 2 2 2" xfId="11784"/>
    <cellStyle name="Normal 5 3 5 6 2 2 2 2" xfId="23986"/>
    <cellStyle name="Normal 5 3 5 6 2 2 2 2 2" xfId="48283"/>
    <cellStyle name="Normal 5 3 5 6 2 2 2 3" xfId="36081"/>
    <cellStyle name="Normal 5 3 5 6 2 2 3" xfId="17794"/>
    <cellStyle name="Normal 5 3 5 6 2 2 3 2" xfId="42091"/>
    <cellStyle name="Normal 5 3 5 6 2 2 4" xfId="29889"/>
    <cellStyle name="Normal 5 3 5 6 2 3" xfId="7289"/>
    <cellStyle name="Normal 5 3 5 6 2 3 2" xfId="11785"/>
    <cellStyle name="Normal 5 3 5 6 2 3 2 2" xfId="23987"/>
    <cellStyle name="Normal 5 3 5 6 2 3 2 2 2" xfId="48284"/>
    <cellStyle name="Normal 5 3 5 6 2 3 2 3" xfId="36082"/>
    <cellStyle name="Normal 5 3 5 6 2 3 3" xfId="19491"/>
    <cellStyle name="Normal 5 3 5 6 2 3 3 2" xfId="43788"/>
    <cellStyle name="Normal 5 3 5 6 2 3 4" xfId="31586"/>
    <cellStyle name="Normal 5 3 5 6 2 4" xfId="11783"/>
    <cellStyle name="Normal 5 3 5 6 2 4 2" xfId="23985"/>
    <cellStyle name="Normal 5 3 5 6 2 4 2 2" xfId="48282"/>
    <cellStyle name="Normal 5 3 5 6 2 4 3" xfId="36080"/>
    <cellStyle name="Normal 5 3 5 6 2 5" xfId="15566"/>
    <cellStyle name="Normal 5 3 5 6 2 5 2" xfId="39863"/>
    <cellStyle name="Normal 5 3 5 6 2 6" xfId="27554"/>
    <cellStyle name="Normal 5 3 5 6 3" xfId="3783"/>
    <cellStyle name="Normal 5 3 5 6 3 2" xfId="11786"/>
    <cellStyle name="Normal 5 3 5 6 3 2 2" xfId="23988"/>
    <cellStyle name="Normal 5 3 5 6 3 2 2 2" xfId="48285"/>
    <cellStyle name="Normal 5 3 5 6 3 2 3" xfId="36083"/>
    <cellStyle name="Normal 5 3 5 6 3 3" xfId="16094"/>
    <cellStyle name="Normal 5 3 5 6 3 3 2" xfId="40391"/>
    <cellStyle name="Normal 5 3 5 6 3 4" xfId="28082"/>
    <cellStyle name="Normal 5 3 5 6 4" xfId="4423"/>
    <cellStyle name="Normal 5 3 5 6 4 2" xfId="11787"/>
    <cellStyle name="Normal 5 3 5 6 4 2 2" xfId="23989"/>
    <cellStyle name="Normal 5 3 5 6 4 2 2 2" xfId="48286"/>
    <cellStyle name="Normal 5 3 5 6 4 2 3" xfId="36084"/>
    <cellStyle name="Normal 5 3 5 6 4 3" xfId="16625"/>
    <cellStyle name="Normal 5 3 5 6 4 3 2" xfId="40922"/>
    <cellStyle name="Normal 5 3 5 6 4 4" xfId="28720"/>
    <cellStyle name="Normal 5 3 5 6 5" xfId="6120"/>
    <cellStyle name="Normal 5 3 5 6 5 2" xfId="11788"/>
    <cellStyle name="Normal 5 3 5 6 5 2 2" xfId="23990"/>
    <cellStyle name="Normal 5 3 5 6 5 2 2 2" xfId="48287"/>
    <cellStyle name="Normal 5 3 5 6 5 2 3" xfId="36085"/>
    <cellStyle name="Normal 5 3 5 6 5 3" xfId="18322"/>
    <cellStyle name="Normal 5 3 5 6 5 3 2" xfId="42619"/>
    <cellStyle name="Normal 5 3 5 6 5 4" xfId="30417"/>
    <cellStyle name="Normal 5 3 5 6 6" xfId="11782"/>
    <cellStyle name="Normal 5 3 5 6 6 2" xfId="23984"/>
    <cellStyle name="Normal 5 3 5 6 6 2 2" xfId="48281"/>
    <cellStyle name="Normal 5 3 5 6 6 3" xfId="36079"/>
    <cellStyle name="Normal 5 3 5 6 7" xfId="14397"/>
    <cellStyle name="Normal 5 3 5 6 7 2" xfId="38694"/>
    <cellStyle name="Normal 5 3 5 6 8" xfId="26385"/>
    <cellStyle name="Normal 5 3 5 6 9" xfId="50793"/>
    <cellStyle name="Normal 5 3 5 7" xfId="2613"/>
    <cellStyle name="Normal 5 3 5 7 2" xfId="5061"/>
    <cellStyle name="Normal 5 3 5 7 2 2" xfId="11790"/>
    <cellStyle name="Normal 5 3 5 7 2 2 2" xfId="23992"/>
    <cellStyle name="Normal 5 3 5 7 2 2 2 2" xfId="48289"/>
    <cellStyle name="Normal 5 3 5 7 2 2 3" xfId="36087"/>
    <cellStyle name="Normal 5 3 5 7 2 3" xfId="17263"/>
    <cellStyle name="Normal 5 3 5 7 2 3 2" xfId="41560"/>
    <cellStyle name="Normal 5 3 5 7 2 4" xfId="29358"/>
    <cellStyle name="Normal 5 3 5 7 3" xfId="6651"/>
    <cellStyle name="Normal 5 3 5 7 3 2" xfId="11791"/>
    <cellStyle name="Normal 5 3 5 7 3 2 2" xfId="23993"/>
    <cellStyle name="Normal 5 3 5 7 3 2 2 2" xfId="48290"/>
    <cellStyle name="Normal 5 3 5 7 3 2 3" xfId="36088"/>
    <cellStyle name="Normal 5 3 5 7 3 3" xfId="18853"/>
    <cellStyle name="Normal 5 3 5 7 3 3 2" xfId="43150"/>
    <cellStyle name="Normal 5 3 5 7 3 4" xfId="30948"/>
    <cellStyle name="Normal 5 3 5 7 4" xfId="11789"/>
    <cellStyle name="Normal 5 3 5 7 4 2" xfId="23991"/>
    <cellStyle name="Normal 5 3 5 7 4 2 2" xfId="48288"/>
    <cellStyle name="Normal 5 3 5 7 4 3" xfId="36086"/>
    <cellStyle name="Normal 5 3 5 7 5" xfId="15035"/>
    <cellStyle name="Normal 5 3 5 7 5 2" xfId="39332"/>
    <cellStyle name="Normal 5 3 5 7 6" xfId="27023"/>
    <cellStyle name="Normal 5 3 5 8" xfId="11660"/>
    <cellStyle name="Normal 5 3 5 8 2" xfId="23862"/>
    <cellStyle name="Normal 5 3 5 8 2 2" xfId="48159"/>
    <cellStyle name="Normal 5 3 5 8 3" xfId="35957"/>
    <cellStyle name="Normal 5 3 5 9" xfId="13863"/>
    <cellStyle name="Normal 5 3 5 9 2" xfId="25851"/>
    <cellStyle name="Normal 5 3 5 9 2 2" xfId="50148"/>
    <cellStyle name="Normal 5 3 5 9 3" xfId="38160"/>
    <cellStyle name="Normal 5 3 6" xfId="608"/>
    <cellStyle name="Normal 5 3 6 10" xfId="51991"/>
    <cellStyle name="Normal 5 3 6 2" xfId="803"/>
    <cellStyle name="Normal 5 3 6 2 2" xfId="1048"/>
    <cellStyle name="Normal 5 3 6 2 2 2" xfId="2541"/>
    <cellStyle name="Normal 5 3 6 2 2 2 10" xfId="53061"/>
    <cellStyle name="Normal 5 3 6 2 2 2 2" xfId="3707"/>
    <cellStyle name="Normal 5 3 6 2 2 2 2 2" xfId="6048"/>
    <cellStyle name="Normal 5 3 6 2 2 2 2 2 2" xfId="11797"/>
    <cellStyle name="Normal 5 3 6 2 2 2 2 2 2 2" xfId="23999"/>
    <cellStyle name="Normal 5 3 6 2 2 2 2 2 2 2 2" xfId="48296"/>
    <cellStyle name="Normal 5 3 6 2 2 2 2 2 2 3" xfId="36094"/>
    <cellStyle name="Normal 5 3 6 2 2 2 2 2 3" xfId="18250"/>
    <cellStyle name="Normal 5 3 6 2 2 2 2 2 3 2" xfId="42547"/>
    <cellStyle name="Normal 5 3 6 2 2 2 2 2 4" xfId="30345"/>
    <cellStyle name="Normal 5 3 6 2 2 2 2 3" xfId="7745"/>
    <cellStyle name="Normal 5 3 6 2 2 2 2 3 2" xfId="11798"/>
    <cellStyle name="Normal 5 3 6 2 2 2 2 3 2 2" xfId="24000"/>
    <cellStyle name="Normal 5 3 6 2 2 2 2 3 2 2 2" xfId="48297"/>
    <cellStyle name="Normal 5 3 6 2 2 2 2 3 2 3" xfId="36095"/>
    <cellStyle name="Normal 5 3 6 2 2 2 2 3 3" xfId="19947"/>
    <cellStyle name="Normal 5 3 6 2 2 2 2 3 3 2" xfId="44244"/>
    <cellStyle name="Normal 5 3 6 2 2 2 2 3 4" xfId="32042"/>
    <cellStyle name="Normal 5 3 6 2 2 2 2 4" xfId="11796"/>
    <cellStyle name="Normal 5 3 6 2 2 2 2 4 2" xfId="23998"/>
    <cellStyle name="Normal 5 3 6 2 2 2 2 4 2 2" xfId="48295"/>
    <cellStyle name="Normal 5 3 6 2 2 2 2 4 3" xfId="36093"/>
    <cellStyle name="Normal 5 3 6 2 2 2 2 5" xfId="16022"/>
    <cellStyle name="Normal 5 3 6 2 2 2 2 5 2" xfId="40319"/>
    <cellStyle name="Normal 5 3 6 2 2 2 2 6" xfId="28010"/>
    <cellStyle name="Normal 5 3 6 2 2 2 3" xfId="4239"/>
    <cellStyle name="Normal 5 3 6 2 2 2 3 2" xfId="11799"/>
    <cellStyle name="Normal 5 3 6 2 2 2 3 2 2" xfId="24001"/>
    <cellStyle name="Normal 5 3 6 2 2 2 3 2 2 2" xfId="48298"/>
    <cellStyle name="Normal 5 3 6 2 2 2 3 2 3" xfId="36096"/>
    <cellStyle name="Normal 5 3 6 2 2 2 3 3" xfId="16550"/>
    <cellStyle name="Normal 5 3 6 2 2 2 3 3 2" xfId="40847"/>
    <cellStyle name="Normal 5 3 6 2 2 2 3 4" xfId="28538"/>
    <cellStyle name="Normal 5 3 6 2 2 2 4" xfId="4879"/>
    <cellStyle name="Normal 5 3 6 2 2 2 4 2" xfId="11800"/>
    <cellStyle name="Normal 5 3 6 2 2 2 4 2 2" xfId="24002"/>
    <cellStyle name="Normal 5 3 6 2 2 2 4 2 2 2" xfId="48299"/>
    <cellStyle name="Normal 5 3 6 2 2 2 4 2 3" xfId="36097"/>
    <cellStyle name="Normal 5 3 6 2 2 2 4 3" xfId="17081"/>
    <cellStyle name="Normal 5 3 6 2 2 2 4 3 2" xfId="41378"/>
    <cellStyle name="Normal 5 3 6 2 2 2 4 4" xfId="29176"/>
    <cellStyle name="Normal 5 3 6 2 2 2 5" xfId="6576"/>
    <cellStyle name="Normal 5 3 6 2 2 2 5 2" xfId="11801"/>
    <cellStyle name="Normal 5 3 6 2 2 2 5 2 2" xfId="24003"/>
    <cellStyle name="Normal 5 3 6 2 2 2 5 2 2 2" xfId="48300"/>
    <cellStyle name="Normal 5 3 6 2 2 2 5 2 3" xfId="36098"/>
    <cellStyle name="Normal 5 3 6 2 2 2 5 3" xfId="18778"/>
    <cellStyle name="Normal 5 3 6 2 2 2 5 3 2" xfId="43075"/>
    <cellStyle name="Normal 5 3 6 2 2 2 5 4" xfId="30873"/>
    <cellStyle name="Normal 5 3 6 2 2 2 6" xfId="11795"/>
    <cellStyle name="Normal 5 3 6 2 2 2 6 2" xfId="23997"/>
    <cellStyle name="Normal 5 3 6 2 2 2 6 2 2" xfId="48294"/>
    <cellStyle name="Normal 5 3 6 2 2 2 6 3" xfId="36092"/>
    <cellStyle name="Normal 5 3 6 2 2 2 7" xfId="14853"/>
    <cellStyle name="Normal 5 3 6 2 2 2 7 2" xfId="39150"/>
    <cellStyle name="Normal 5 3 6 2 2 2 8" xfId="26841"/>
    <cellStyle name="Normal 5 3 6 2 2 2 9" xfId="51249"/>
    <cellStyle name="Normal 5 3 6 2 2 3" xfId="3069"/>
    <cellStyle name="Normal 5 3 6 2 2 3 2" xfId="5517"/>
    <cellStyle name="Normal 5 3 6 2 2 3 2 2" xfId="11803"/>
    <cellStyle name="Normal 5 3 6 2 2 3 2 2 2" xfId="24005"/>
    <cellStyle name="Normal 5 3 6 2 2 3 2 2 2 2" xfId="48302"/>
    <cellStyle name="Normal 5 3 6 2 2 3 2 2 3" xfId="36100"/>
    <cellStyle name="Normal 5 3 6 2 2 3 2 3" xfId="17719"/>
    <cellStyle name="Normal 5 3 6 2 2 3 2 3 2" xfId="42016"/>
    <cellStyle name="Normal 5 3 6 2 2 3 2 4" xfId="29814"/>
    <cellStyle name="Normal 5 3 6 2 2 3 3" xfId="7107"/>
    <cellStyle name="Normal 5 3 6 2 2 3 3 2" xfId="11804"/>
    <cellStyle name="Normal 5 3 6 2 2 3 3 2 2" xfId="24006"/>
    <cellStyle name="Normal 5 3 6 2 2 3 3 2 2 2" xfId="48303"/>
    <cellStyle name="Normal 5 3 6 2 2 3 3 2 3" xfId="36101"/>
    <cellStyle name="Normal 5 3 6 2 2 3 3 3" xfId="19309"/>
    <cellStyle name="Normal 5 3 6 2 2 3 3 3 2" xfId="43606"/>
    <cellStyle name="Normal 5 3 6 2 2 3 3 4" xfId="31404"/>
    <cellStyle name="Normal 5 3 6 2 2 3 4" xfId="11802"/>
    <cellStyle name="Normal 5 3 6 2 2 3 4 2" xfId="24004"/>
    <cellStyle name="Normal 5 3 6 2 2 3 4 2 2" xfId="48301"/>
    <cellStyle name="Normal 5 3 6 2 2 3 4 3" xfId="36099"/>
    <cellStyle name="Normal 5 3 6 2 2 3 5" xfId="15491"/>
    <cellStyle name="Normal 5 3 6 2 2 3 5 2" xfId="39788"/>
    <cellStyle name="Normal 5 3 6 2 2 3 6" xfId="27479"/>
    <cellStyle name="Normal 5 3 6 2 2 4" xfId="11794"/>
    <cellStyle name="Normal 5 3 6 2 2 4 2" xfId="23996"/>
    <cellStyle name="Normal 5 3 6 2 2 4 2 2" xfId="48293"/>
    <cellStyle name="Normal 5 3 6 2 2 4 3" xfId="36091"/>
    <cellStyle name="Normal 5 3 6 2 2 5" xfId="14319"/>
    <cellStyle name="Normal 5 3 6 2 2 5 2" xfId="26307"/>
    <cellStyle name="Normal 5 3 6 2 2 5 2 2" xfId="50604"/>
    <cellStyle name="Normal 5 3 6 2 2 5 3" xfId="38616"/>
    <cellStyle name="Normal 5 3 6 2 2 6" xfId="51442"/>
    <cellStyle name="Normal 5 3 6 2 2 7" xfId="52423"/>
    <cellStyle name="Normal 5 3 6 2 3" xfId="2301"/>
    <cellStyle name="Normal 5 3 6 2 3 10" xfId="52821"/>
    <cellStyle name="Normal 5 3 6 2 3 2" xfId="3467"/>
    <cellStyle name="Normal 5 3 6 2 3 2 2" xfId="5808"/>
    <cellStyle name="Normal 5 3 6 2 3 2 2 2" xfId="11807"/>
    <cellStyle name="Normal 5 3 6 2 3 2 2 2 2" xfId="24009"/>
    <cellStyle name="Normal 5 3 6 2 3 2 2 2 2 2" xfId="48306"/>
    <cellStyle name="Normal 5 3 6 2 3 2 2 2 3" xfId="36104"/>
    <cellStyle name="Normal 5 3 6 2 3 2 2 3" xfId="18010"/>
    <cellStyle name="Normal 5 3 6 2 3 2 2 3 2" xfId="42307"/>
    <cellStyle name="Normal 5 3 6 2 3 2 2 4" xfId="30105"/>
    <cellStyle name="Normal 5 3 6 2 3 2 3" xfId="7505"/>
    <cellStyle name="Normal 5 3 6 2 3 2 3 2" xfId="11808"/>
    <cellStyle name="Normal 5 3 6 2 3 2 3 2 2" xfId="24010"/>
    <cellStyle name="Normal 5 3 6 2 3 2 3 2 2 2" xfId="48307"/>
    <cellStyle name="Normal 5 3 6 2 3 2 3 2 3" xfId="36105"/>
    <cellStyle name="Normal 5 3 6 2 3 2 3 3" xfId="19707"/>
    <cellStyle name="Normal 5 3 6 2 3 2 3 3 2" xfId="44004"/>
    <cellStyle name="Normal 5 3 6 2 3 2 3 4" xfId="31802"/>
    <cellStyle name="Normal 5 3 6 2 3 2 4" xfId="11806"/>
    <cellStyle name="Normal 5 3 6 2 3 2 4 2" xfId="24008"/>
    <cellStyle name="Normal 5 3 6 2 3 2 4 2 2" xfId="48305"/>
    <cellStyle name="Normal 5 3 6 2 3 2 4 3" xfId="36103"/>
    <cellStyle name="Normal 5 3 6 2 3 2 5" xfId="15782"/>
    <cellStyle name="Normal 5 3 6 2 3 2 5 2" xfId="40079"/>
    <cellStyle name="Normal 5 3 6 2 3 2 6" xfId="27770"/>
    <cellStyle name="Normal 5 3 6 2 3 3" xfId="3999"/>
    <cellStyle name="Normal 5 3 6 2 3 3 2" xfId="11809"/>
    <cellStyle name="Normal 5 3 6 2 3 3 2 2" xfId="24011"/>
    <cellStyle name="Normal 5 3 6 2 3 3 2 2 2" xfId="48308"/>
    <cellStyle name="Normal 5 3 6 2 3 3 2 3" xfId="36106"/>
    <cellStyle name="Normal 5 3 6 2 3 3 3" xfId="16310"/>
    <cellStyle name="Normal 5 3 6 2 3 3 3 2" xfId="40607"/>
    <cellStyle name="Normal 5 3 6 2 3 3 4" xfId="28298"/>
    <cellStyle name="Normal 5 3 6 2 3 4" xfId="4639"/>
    <cellStyle name="Normal 5 3 6 2 3 4 2" xfId="11810"/>
    <cellStyle name="Normal 5 3 6 2 3 4 2 2" xfId="24012"/>
    <cellStyle name="Normal 5 3 6 2 3 4 2 2 2" xfId="48309"/>
    <cellStyle name="Normal 5 3 6 2 3 4 2 3" xfId="36107"/>
    <cellStyle name="Normal 5 3 6 2 3 4 3" xfId="16841"/>
    <cellStyle name="Normal 5 3 6 2 3 4 3 2" xfId="41138"/>
    <cellStyle name="Normal 5 3 6 2 3 4 4" xfId="28936"/>
    <cellStyle name="Normal 5 3 6 2 3 5" xfId="6336"/>
    <cellStyle name="Normal 5 3 6 2 3 5 2" xfId="11811"/>
    <cellStyle name="Normal 5 3 6 2 3 5 2 2" xfId="24013"/>
    <cellStyle name="Normal 5 3 6 2 3 5 2 2 2" xfId="48310"/>
    <cellStyle name="Normal 5 3 6 2 3 5 2 3" xfId="36108"/>
    <cellStyle name="Normal 5 3 6 2 3 5 3" xfId="18538"/>
    <cellStyle name="Normal 5 3 6 2 3 5 3 2" xfId="42835"/>
    <cellStyle name="Normal 5 3 6 2 3 5 4" xfId="30633"/>
    <cellStyle name="Normal 5 3 6 2 3 6" xfId="11805"/>
    <cellStyle name="Normal 5 3 6 2 3 6 2" xfId="24007"/>
    <cellStyle name="Normal 5 3 6 2 3 6 2 2" xfId="48304"/>
    <cellStyle name="Normal 5 3 6 2 3 6 3" xfId="36102"/>
    <cellStyle name="Normal 5 3 6 2 3 7" xfId="14613"/>
    <cellStyle name="Normal 5 3 6 2 3 7 2" xfId="38910"/>
    <cellStyle name="Normal 5 3 6 2 3 8" xfId="26601"/>
    <cellStyle name="Normal 5 3 6 2 3 9" xfId="51009"/>
    <cellStyle name="Normal 5 3 6 2 4" xfId="2829"/>
    <cellStyle name="Normal 5 3 6 2 4 2" xfId="5277"/>
    <cellStyle name="Normal 5 3 6 2 4 2 2" xfId="11813"/>
    <cellStyle name="Normal 5 3 6 2 4 2 2 2" xfId="24015"/>
    <cellStyle name="Normal 5 3 6 2 4 2 2 2 2" xfId="48312"/>
    <cellStyle name="Normal 5 3 6 2 4 2 2 3" xfId="36110"/>
    <cellStyle name="Normal 5 3 6 2 4 2 3" xfId="17479"/>
    <cellStyle name="Normal 5 3 6 2 4 2 3 2" xfId="41776"/>
    <cellStyle name="Normal 5 3 6 2 4 2 4" xfId="29574"/>
    <cellStyle name="Normal 5 3 6 2 4 3" xfId="6867"/>
    <cellStyle name="Normal 5 3 6 2 4 3 2" xfId="11814"/>
    <cellStyle name="Normal 5 3 6 2 4 3 2 2" xfId="24016"/>
    <cellStyle name="Normal 5 3 6 2 4 3 2 2 2" xfId="48313"/>
    <cellStyle name="Normal 5 3 6 2 4 3 2 3" xfId="36111"/>
    <cellStyle name="Normal 5 3 6 2 4 3 3" xfId="19069"/>
    <cellStyle name="Normal 5 3 6 2 4 3 3 2" xfId="43366"/>
    <cellStyle name="Normal 5 3 6 2 4 3 4" xfId="31164"/>
    <cellStyle name="Normal 5 3 6 2 4 4" xfId="11812"/>
    <cellStyle name="Normal 5 3 6 2 4 4 2" xfId="24014"/>
    <cellStyle name="Normal 5 3 6 2 4 4 2 2" xfId="48311"/>
    <cellStyle name="Normal 5 3 6 2 4 4 3" xfId="36109"/>
    <cellStyle name="Normal 5 3 6 2 4 5" xfId="15251"/>
    <cellStyle name="Normal 5 3 6 2 4 5 2" xfId="39548"/>
    <cellStyle name="Normal 5 3 6 2 4 6" xfId="27239"/>
    <cellStyle name="Normal 5 3 6 2 5" xfId="11793"/>
    <cellStyle name="Normal 5 3 6 2 5 2" xfId="23995"/>
    <cellStyle name="Normal 5 3 6 2 5 2 2" xfId="48292"/>
    <cellStyle name="Normal 5 3 6 2 5 3" xfId="36090"/>
    <cellStyle name="Normal 5 3 6 2 6" xfId="14079"/>
    <cellStyle name="Normal 5 3 6 2 6 2" xfId="26067"/>
    <cellStyle name="Normal 5 3 6 2 6 2 2" xfId="50364"/>
    <cellStyle name="Normal 5 3 6 2 6 3" xfId="38376"/>
    <cellStyle name="Normal 5 3 6 2 7" xfId="51775"/>
    <cellStyle name="Normal 5 3 6 2 8" xfId="52183"/>
    <cellStyle name="Normal 5 3 6 3" xfId="705"/>
    <cellStyle name="Normal 5 3 6 3 2" xfId="952"/>
    <cellStyle name="Normal 5 3 6 3 2 2" xfId="2445"/>
    <cellStyle name="Normal 5 3 6 3 2 2 10" xfId="52965"/>
    <cellStyle name="Normal 5 3 6 3 2 2 2" xfId="3611"/>
    <cellStyle name="Normal 5 3 6 3 2 2 2 2" xfId="5952"/>
    <cellStyle name="Normal 5 3 6 3 2 2 2 2 2" xfId="11819"/>
    <cellStyle name="Normal 5 3 6 3 2 2 2 2 2 2" xfId="24021"/>
    <cellStyle name="Normal 5 3 6 3 2 2 2 2 2 2 2" xfId="48318"/>
    <cellStyle name="Normal 5 3 6 3 2 2 2 2 2 3" xfId="36116"/>
    <cellStyle name="Normal 5 3 6 3 2 2 2 2 3" xfId="18154"/>
    <cellStyle name="Normal 5 3 6 3 2 2 2 2 3 2" xfId="42451"/>
    <cellStyle name="Normal 5 3 6 3 2 2 2 2 4" xfId="30249"/>
    <cellStyle name="Normal 5 3 6 3 2 2 2 3" xfId="7649"/>
    <cellStyle name="Normal 5 3 6 3 2 2 2 3 2" xfId="11820"/>
    <cellStyle name="Normal 5 3 6 3 2 2 2 3 2 2" xfId="24022"/>
    <cellStyle name="Normal 5 3 6 3 2 2 2 3 2 2 2" xfId="48319"/>
    <cellStyle name="Normal 5 3 6 3 2 2 2 3 2 3" xfId="36117"/>
    <cellStyle name="Normal 5 3 6 3 2 2 2 3 3" xfId="19851"/>
    <cellStyle name="Normal 5 3 6 3 2 2 2 3 3 2" xfId="44148"/>
    <cellStyle name="Normal 5 3 6 3 2 2 2 3 4" xfId="31946"/>
    <cellStyle name="Normal 5 3 6 3 2 2 2 4" xfId="11818"/>
    <cellStyle name="Normal 5 3 6 3 2 2 2 4 2" xfId="24020"/>
    <cellStyle name="Normal 5 3 6 3 2 2 2 4 2 2" xfId="48317"/>
    <cellStyle name="Normal 5 3 6 3 2 2 2 4 3" xfId="36115"/>
    <cellStyle name="Normal 5 3 6 3 2 2 2 5" xfId="15926"/>
    <cellStyle name="Normal 5 3 6 3 2 2 2 5 2" xfId="40223"/>
    <cellStyle name="Normal 5 3 6 3 2 2 2 6" xfId="27914"/>
    <cellStyle name="Normal 5 3 6 3 2 2 3" xfId="4143"/>
    <cellStyle name="Normal 5 3 6 3 2 2 3 2" xfId="11821"/>
    <cellStyle name="Normal 5 3 6 3 2 2 3 2 2" xfId="24023"/>
    <cellStyle name="Normal 5 3 6 3 2 2 3 2 2 2" xfId="48320"/>
    <cellStyle name="Normal 5 3 6 3 2 2 3 2 3" xfId="36118"/>
    <cellStyle name="Normal 5 3 6 3 2 2 3 3" xfId="16454"/>
    <cellStyle name="Normal 5 3 6 3 2 2 3 3 2" xfId="40751"/>
    <cellStyle name="Normal 5 3 6 3 2 2 3 4" xfId="28442"/>
    <cellStyle name="Normal 5 3 6 3 2 2 4" xfId="4783"/>
    <cellStyle name="Normal 5 3 6 3 2 2 4 2" xfId="11822"/>
    <cellStyle name="Normal 5 3 6 3 2 2 4 2 2" xfId="24024"/>
    <cellStyle name="Normal 5 3 6 3 2 2 4 2 2 2" xfId="48321"/>
    <cellStyle name="Normal 5 3 6 3 2 2 4 2 3" xfId="36119"/>
    <cellStyle name="Normal 5 3 6 3 2 2 4 3" xfId="16985"/>
    <cellStyle name="Normal 5 3 6 3 2 2 4 3 2" xfId="41282"/>
    <cellStyle name="Normal 5 3 6 3 2 2 4 4" xfId="29080"/>
    <cellStyle name="Normal 5 3 6 3 2 2 5" xfId="6480"/>
    <cellStyle name="Normal 5 3 6 3 2 2 5 2" xfId="11823"/>
    <cellStyle name="Normal 5 3 6 3 2 2 5 2 2" xfId="24025"/>
    <cellStyle name="Normal 5 3 6 3 2 2 5 2 2 2" xfId="48322"/>
    <cellStyle name="Normal 5 3 6 3 2 2 5 2 3" xfId="36120"/>
    <cellStyle name="Normal 5 3 6 3 2 2 5 3" xfId="18682"/>
    <cellStyle name="Normal 5 3 6 3 2 2 5 3 2" xfId="42979"/>
    <cellStyle name="Normal 5 3 6 3 2 2 5 4" xfId="30777"/>
    <cellStyle name="Normal 5 3 6 3 2 2 6" xfId="11817"/>
    <cellStyle name="Normal 5 3 6 3 2 2 6 2" xfId="24019"/>
    <cellStyle name="Normal 5 3 6 3 2 2 6 2 2" xfId="48316"/>
    <cellStyle name="Normal 5 3 6 3 2 2 6 3" xfId="36114"/>
    <cellStyle name="Normal 5 3 6 3 2 2 7" xfId="14757"/>
    <cellStyle name="Normal 5 3 6 3 2 2 7 2" xfId="39054"/>
    <cellStyle name="Normal 5 3 6 3 2 2 8" xfId="26745"/>
    <cellStyle name="Normal 5 3 6 3 2 2 9" xfId="51153"/>
    <cellStyle name="Normal 5 3 6 3 2 3" xfId="2973"/>
    <cellStyle name="Normal 5 3 6 3 2 3 2" xfId="5421"/>
    <cellStyle name="Normal 5 3 6 3 2 3 2 2" xfId="11825"/>
    <cellStyle name="Normal 5 3 6 3 2 3 2 2 2" xfId="24027"/>
    <cellStyle name="Normal 5 3 6 3 2 3 2 2 2 2" xfId="48324"/>
    <cellStyle name="Normal 5 3 6 3 2 3 2 2 3" xfId="36122"/>
    <cellStyle name="Normal 5 3 6 3 2 3 2 3" xfId="17623"/>
    <cellStyle name="Normal 5 3 6 3 2 3 2 3 2" xfId="41920"/>
    <cellStyle name="Normal 5 3 6 3 2 3 2 4" xfId="29718"/>
    <cellStyle name="Normal 5 3 6 3 2 3 3" xfId="7011"/>
    <cellStyle name="Normal 5 3 6 3 2 3 3 2" xfId="11826"/>
    <cellStyle name="Normal 5 3 6 3 2 3 3 2 2" xfId="24028"/>
    <cellStyle name="Normal 5 3 6 3 2 3 3 2 2 2" xfId="48325"/>
    <cellStyle name="Normal 5 3 6 3 2 3 3 2 3" xfId="36123"/>
    <cellStyle name="Normal 5 3 6 3 2 3 3 3" xfId="19213"/>
    <cellStyle name="Normal 5 3 6 3 2 3 3 3 2" xfId="43510"/>
    <cellStyle name="Normal 5 3 6 3 2 3 3 4" xfId="31308"/>
    <cellStyle name="Normal 5 3 6 3 2 3 4" xfId="11824"/>
    <cellStyle name="Normal 5 3 6 3 2 3 4 2" xfId="24026"/>
    <cellStyle name="Normal 5 3 6 3 2 3 4 2 2" xfId="48323"/>
    <cellStyle name="Normal 5 3 6 3 2 3 4 3" xfId="36121"/>
    <cellStyle name="Normal 5 3 6 3 2 3 5" xfId="15395"/>
    <cellStyle name="Normal 5 3 6 3 2 3 5 2" xfId="39692"/>
    <cellStyle name="Normal 5 3 6 3 2 3 6" xfId="27383"/>
    <cellStyle name="Normal 5 3 6 3 2 4" xfId="11816"/>
    <cellStyle name="Normal 5 3 6 3 2 4 2" xfId="24018"/>
    <cellStyle name="Normal 5 3 6 3 2 4 2 2" xfId="48315"/>
    <cellStyle name="Normal 5 3 6 3 2 4 3" xfId="36113"/>
    <cellStyle name="Normal 5 3 6 3 2 5" xfId="14223"/>
    <cellStyle name="Normal 5 3 6 3 2 5 2" xfId="26211"/>
    <cellStyle name="Normal 5 3 6 3 2 5 2 2" xfId="50508"/>
    <cellStyle name="Normal 5 3 6 3 2 5 3" xfId="38520"/>
    <cellStyle name="Normal 5 3 6 3 2 6" xfId="51462"/>
    <cellStyle name="Normal 5 3 6 3 2 7" xfId="52327"/>
    <cellStyle name="Normal 5 3 6 3 3" xfId="2205"/>
    <cellStyle name="Normal 5 3 6 3 3 10" xfId="52725"/>
    <cellStyle name="Normal 5 3 6 3 3 2" xfId="3371"/>
    <cellStyle name="Normal 5 3 6 3 3 2 2" xfId="5712"/>
    <cellStyle name="Normal 5 3 6 3 3 2 2 2" xfId="11829"/>
    <cellStyle name="Normal 5 3 6 3 3 2 2 2 2" xfId="24031"/>
    <cellStyle name="Normal 5 3 6 3 3 2 2 2 2 2" xfId="48328"/>
    <cellStyle name="Normal 5 3 6 3 3 2 2 2 3" xfId="36126"/>
    <cellStyle name="Normal 5 3 6 3 3 2 2 3" xfId="17914"/>
    <cellStyle name="Normal 5 3 6 3 3 2 2 3 2" xfId="42211"/>
    <cellStyle name="Normal 5 3 6 3 3 2 2 4" xfId="30009"/>
    <cellStyle name="Normal 5 3 6 3 3 2 3" xfId="7409"/>
    <cellStyle name="Normal 5 3 6 3 3 2 3 2" xfId="11830"/>
    <cellStyle name="Normal 5 3 6 3 3 2 3 2 2" xfId="24032"/>
    <cellStyle name="Normal 5 3 6 3 3 2 3 2 2 2" xfId="48329"/>
    <cellStyle name="Normal 5 3 6 3 3 2 3 2 3" xfId="36127"/>
    <cellStyle name="Normal 5 3 6 3 3 2 3 3" xfId="19611"/>
    <cellStyle name="Normal 5 3 6 3 3 2 3 3 2" xfId="43908"/>
    <cellStyle name="Normal 5 3 6 3 3 2 3 4" xfId="31706"/>
    <cellStyle name="Normal 5 3 6 3 3 2 4" xfId="11828"/>
    <cellStyle name="Normal 5 3 6 3 3 2 4 2" xfId="24030"/>
    <cellStyle name="Normal 5 3 6 3 3 2 4 2 2" xfId="48327"/>
    <cellStyle name="Normal 5 3 6 3 3 2 4 3" xfId="36125"/>
    <cellStyle name="Normal 5 3 6 3 3 2 5" xfId="15686"/>
    <cellStyle name="Normal 5 3 6 3 3 2 5 2" xfId="39983"/>
    <cellStyle name="Normal 5 3 6 3 3 2 6" xfId="27674"/>
    <cellStyle name="Normal 5 3 6 3 3 3" xfId="3903"/>
    <cellStyle name="Normal 5 3 6 3 3 3 2" xfId="11831"/>
    <cellStyle name="Normal 5 3 6 3 3 3 2 2" xfId="24033"/>
    <cellStyle name="Normal 5 3 6 3 3 3 2 2 2" xfId="48330"/>
    <cellStyle name="Normal 5 3 6 3 3 3 2 3" xfId="36128"/>
    <cellStyle name="Normal 5 3 6 3 3 3 3" xfId="16214"/>
    <cellStyle name="Normal 5 3 6 3 3 3 3 2" xfId="40511"/>
    <cellStyle name="Normal 5 3 6 3 3 3 4" xfId="28202"/>
    <cellStyle name="Normal 5 3 6 3 3 4" xfId="4543"/>
    <cellStyle name="Normal 5 3 6 3 3 4 2" xfId="11832"/>
    <cellStyle name="Normal 5 3 6 3 3 4 2 2" xfId="24034"/>
    <cellStyle name="Normal 5 3 6 3 3 4 2 2 2" xfId="48331"/>
    <cellStyle name="Normal 5 3 6 3 3 4 2 3" xfId="36129"/>
    <cellStyle name="Normal 5 3 6 3 3 4 3" xfId="16745"/>
    <cellStyle name="Normal 5 3 6 3 3 4 3 2" xfId="41042"/>
    <cellStyle name="Normal 5 3 6 3 3 4 4" xfId="28840"/>
    <cellStyle name="Normal 5 3 6 3 3 5" xfId="6240"/>
    <cellStyle name="Normal 5 3 6 3 3 5 2" xfId="11833"/>
    <cellStyle name="Normal 5 3 6 3 3 5 2 2" xfId="24035"/>
    <cellStyle name="Normal 5 3 6 3 3 5 2 2 2" xfId="48332"/>
    <cellStyle name="Normal 5 3 6 3 3 5 2 3" xfId="36130"/>
    <cellStyle name="Normal 5 3 6 3 3 5 3" xfId="18442"/>
    <cellStyle name="Normal 5 3 6 3 3 5 3 2" xfId="42739"/>
    <cellStyle name="Normal 5 3 6 3 3 5 4" xfId="30537"/>
    <cellStyle name="Normal 5 3 6 3 3 6" xfId="11827"/>
    <cellStyle name="Normal 5 3 6 3 3 6 2" xfId="24029"/>
    <cellStyle name="Normal 5 3 6 3 3 6 2 2" xfId="48326"/>
    <cellStyle name="Normal 5 3 6 3 3 6 3" xfId="36124"/>
    <cellStyle name="Normal 5 3 6 3 3 7" xfId="14517"/>
    <cellStyle name="Normal 5 3 6 3 3 7 2" xfId="38814"/>
    <cellStyle name="Normal 5 3 6 3 3 8" xfId="26505"/>
    <cellStyle name="Normal 5 3 6 3 3 9" xfId="50913"/>
    <cellStyle name="Normal 5 3 6 3 4" xfId="2733"/>
    <cellStyle name="Normal 5 3 6 3 4 2" xfId="5181"/>
    <cellStyle name="Normal 5 3 6 3 4 2 2" xfId="11835"/>
    <cellStyle name="Normal 5 3 6 3 4 2 2 2" xfId="24037"/>
    <cellStyle name="Normal 5 3 6 3 4 2 2 2 2" xfId="48334"/>
    <cellStyle name="Normal 5 3 6 3 4 2 2 3" xfId="36132"/>
    <cellStyle name="Normal 5 3 6 3 4 2 3" xfId="17383"/>
    <cellStyle name="Normal 5 3 6 3 4 2 3 2" xfId="41680"/>
    <cellStyle name="Normal 5 3 6 3 4 2 4" xfId="29478"/>
    <cellStyle name="Normal 5 3 6 3 4 3" xfId="6771"/>
    <cellStyle name="Normal 5 3 6 3 4 3 2" xfId="11836"/>
    <cellStyle name="Normal 5 3 6 3 4 3 2 2" xfId="24038"/>
    <cellStyle name="Normal 5 3 6 3 4 3 2 2 2" xfId="48335"/>
    <cellStyle name="Normal 5 3 6 3 4 3 2 3" xfId="36133"/>
    <cellStyle name="Normal 5 3 6 3 4 3 3" xfId="18973"/>
    <cellStyle name="Normal 5 3 6 3 4 3 3 2" xfId="43270"/>
    <cellStyle name="Normal 5 3 6 3 4 3 4" xfId="31068"/>
    <cellStyle name="Normal 5 3 6 3 4 4" xfId="11834"/>
    <cellStyle name="Normal 5 3 6 3 4 4 2" xfId="24036"/>
    <cellStyle name="Normal 5 3 6 3 4 4 2 2" xfId="48333"/>
    <cellStyle name="Normal 5 3 6 3 4 4 3" xfId="36131"/>
    <cellStyle name="Normal 5 3 6 3 4 5" xfId="15155"/>
    <cellStyle name="Normal 5 3 6 3 4 5 2" xfId="39452"/>
    <cellStyle name="Normal 5 3 6 3 4 6" xfId="27143"/>
    <cellStyle name="Normal 5 3 6 3 5" xfId="11815"/>
    <cellStyle name="Normal 5 3 6 3 5 2" xfId="24017"/>
    <cellStyle name="Normal 5 3 6 3 5 2 2" xfId="48314"/>
    <cellStyle name="Normal 5 3 6 3 5 3" xfId="36112"/>
    <cellStyle name="Normal 5 3 6 3 6" xfId="13983"/>
    <cellStyle name="Normal 5 3 6 3 6 2" xfId="25971"/>
    <cellStyle name="Normal 5 3 6 3 6 2 2" xfId="50268"/>
    <cellStyle name="Normal 5 3 6 3 6 3" xfId="38280"/>
    <cellStyle name="Normal 5 3 6 3 7" xfId="51629"/>
    <cellStyle name="Normal 5 3 6 3 8" xfId="52087"/>
    <cellStyle name="Normal 5 3 6 4" xfId="880"/>
    <cellStyle name="Normal 5 3 6 4 2" xfId="2373"/>
    <cellStyle name="Normal 5 3 6 4 2 10" xfId="52893"/>
    <cellStyle name="Normal 5 3 6 4 2 2" xfId="3539"/>
    <cellStyle name="Normal 5 3 6 4 2 2 2" xfId="5880"/>
    <cellStyle name="Normal 5 3 6 4 2 2 2 2" xfId="11840"/>
    <cellStyle name="Normal 5 3 6 4 2 2 2 2 2" xfId="24042"/>
    <cellStyle name="Normal 5 3 6 4 2 2 2 2 2 2" xfId="48339"/>
    <cellStyle name="Normal 5 3 6 4 2 2 2 2 3" xfId="36137"/>
    <cellStyle name="Normal 5 3 6 4 2 2 2 3" xfId="18082"/>
    <cellStyle name="Normal 5 3 6 4 2 2 2 3 2" xfId="42379"/>
    <cellStyle name="Normal 5 3 6 4 2 2 2 4" xfId="30177"/>
    <cellStyle name="Normal 5 3 6 4 2 2 3" xfId="7577"/>
    <cellStyle name="Normal 5 3 6 4 2 2 3 2" xfId="11841"/>
    <cellStyle name="Normal 5 3 6 4 2 2 3 2 2" xfId="24043"/>
    <cellStyle name="Normal 5 3 6 4 2 2 3 2 2 2" xfId="48340"/>
    <cellStyle name="Normal 5 3 6 4 2 2 3 2 3" xfId="36138"/>
    <cellStyle name="Normal 5 3 6 4 2 2 3 3" xfId="19779"/>
    <cellStyle name="Normal 5 3 6 4 2 2 3 3 2" xfId="44076"/>
    <cellStyle name="Normal 5 3 6 4 2 2 3 4" xfId="31874"/>
    <cellStyle name="Normal 5 3 6 4 2 2 4" xfId="11839"/>
    <cellStyle name="Normal 5 3 6 4 2 2 4 2" xfId="24041"/>
    <cellStyle name="Normal 5 3 6 4 2 2 4 2 2" xfId="48338"/>
    <cellStyle name="Normal 5 3 6 4 2 2 4 3" xfId="36136"/>
    <cellStyle name="Normal 5 3 6 4 2 2 5" xfId="15854"/>
    <cellStyle name="Normal 5 3 6 4 2 2 5 2" xfId="40151"/>
    <cellStyle name="Normal 5 3 6 4 2 2 6" xfId="27842"/>
    <cellStyle name="Normal 5 3 6 4 2 3" xfId="4071"/>
    <cellStyle name="Normal 5 3 6 4 2 3 2" xfId="11842"/>
    <cellStyle name="Normal 5 3 6 4 2 3 2 2" xfId="24044"/>
    <cellStyle name="Normal 5 3 6 4 2 3 2 2 2" xfId="48341"/>
    <cellStyle name="Normal 5 3 6 4 2 3 2 3" xfId="36139"/>
    <cellStyle name="Normal 5 3 6 4 2 3 3" xfId="16382"/>
    <cellStyle name="Normal 5 3 6 4 2 3 3 2" xfId="40679"/>
    <cellStyle name="Normal 5 3 6 4 2 3 4" xfId="28370"/>
    <cellStyle name="Normal 5 3 6 4 2 4" xfId="4711"/>
    <cellStyle name="Normal 5 3 6 4 2 4 2" xfId="11843"/>
    <cellStyle name="Normal 5 3 6 4 2 4 2 2" xfId="24045"/>
    <cellStyle name="Normal 5 3 6 4 2 4 2 2 2" xfId="48342"/>
    <cellStyle name="Normal 5 3 6 4 2 4 2 3" xfId="36140"/>
    <cellStyle name="Normal 5 3 6 4 2 4 3" xfId="16913"/>
    <cellStyle name="Normal 5 3 6 4 2 4 3 2" xfId="41210"/>
    <cellStyle name="Normal 5 3 6 4 2 4 4" xfId="29008"/>
    <cellStyle name="Normal 5 3 6 4 2 5" xfId="6408"/>
    <cellStyle name="Normal 5 3 6 4 2 5 2" xfId="11844"/>
    <cellStyle name="Normal 5 3 6 4 2 5 2 2" xfId="24046"/>
    <cellStyle name="Normal 5 3 6 4 2 5 2 2 2" xfId="48343"/>
    <cellStyle name="Normal 5 3 6 4 2 5 2 3" xfId="36141"/>
    <cellStyle name="Normal 5 3 6 4 2 5 3" xfId="18610"/>
    <cellStyle name="Normal 5 3 6 4 2 5 3 2" xfId="42907"/>
    <cellStyle name="Normal 5 3 6 4 2 5 4" xfId="30705"/>
    <cellStyle name="Normal 5 3 6 4 2 6" xfId="11838"/>
    <cellStyle name="Normal 5 3 6 4 2 6 2" xfId="24040"/>
    <cellStyle name="Normal 5 3 6 4 2 6 2 2" xfId="48337"/>
    <cellStyle name="Normal 5 3 6 4 2 6 3" xfId="36135"/>
    <cellStyle name="Normal 5 3 6 4 2 7" xfId="14685"/>
    <cellStyle name="Normal 5 3 6 4 2 7 2" xfId="38982"/>
    <cellStyle name="Normal 5 3 6 4 2 8" xfId="26673"/>
    <cellStyle name="Normal 5 3 6 4 2 9" xfId="51081"/>
    <cellStyle name="Normal 5 3 6 4 3" xfId="2901"/>
    <cellStyle name="Normal 5 3 6 4 3 2" xfId="5349"/>
    <cellStyle name="Normal 5 3 6 4 3 2 2" xfId="11846"/>
    <cellStyle name="Normal 5 3 6 4 3 2 2 2" xfId="24048"/>
    <cellStyle name="Normal 5 3 6 4 3 2 2 2 2" xfId="48345"/>
    <cellStyle name="Normal 5 3 6 4 3 2 2 3" xfId="36143"/>
    <cellStyle name="Normal 5 3 6 4 3 2 3" xfId="17551"/>
    <cellStyle name="Normal 5 3 6 4 3 2 3 2" xfId="41848"/>
    <cellStyle name="Normal 5 3 6 4 3 2 4" xfId="29646"/>
    <cellStyle name="Normal 5 3 6 4 3 3" xfId="6939"/>
    <cellStyle name="Normal 5 3 6 4 3 3 2" xfId="11847"/>
    <cellStyle name="Normal 5 3 6 4 3 3 2 2" xfId="24049"/>
    <cellStyle name="Normal 5 3 6 4 3 3 2 2 2" xfId="48346"/>
    <cellStyle name="Normal 5 3 6 4 3 3 2 3" xfId="36144"/>
    <cellStyle name="Normal 5 3 6 4 3 3 3" xfId="19141"/>
    <cellStyle name="Normal 5 3 6 4 3 3 3 2" xfId="43438"/>
    <cellStyle name="Normal 5 3 6 4 3 3 4" xfId="31236"/>
    <cellStyle name="Normal 5 3 6 4 3 4" xfId="11845"/>
    <cellStyle name="Normal 5 3 6 4 3 4 2" xfId="24047"/>
    <cellStyle name="Normal 5 3 6 4 3 4 2 2" xfId="48344"/>
    <cellStyle name="Normal 5 3 6 4 3 4 3" xfId="36142"/>
    <cellStyle name="Normal 5 3 6 4 3 5" xfId="15323"/>
    <cellStyle name="Normal 5 3 6 4 3 5 2" xfId="39620"/>
    <cellStyle name="Normal 5 3 6 4 3 6" xfId="27311"/>
    <cellStyle name="Normal 5 3 6 4 4" xfId="11837"/>
    <cellStyle name="Normal 5 3 6 4 4 2" xfId="24039"/>
    <cellStyle name="Normal 5 3 6 4 4 2 2" xfId="48336"/>
    <cellStyle name="Normal 5 3 6 4 4 3" xfId="36134"/>
    <cellStyle name="Normal 5 3 6 4 5" xfId="14151"/>
    <cellStyle name="Normal 5 3 6 4 5 2" xfId="26139"/>
    <cellStyle name="Normal 5 3 6 4 5 2 2" xfId="50436"/>
    <cellStyle name="Normal 5 3 6 4 5 3" xfId="38448"/>
    <cellStyle name="Normal 5 3 6 4 6" xfId="51672"/>
    <cellStyle name="Normal 5 3 6 4 7" xfId="52255"/>
    <cellStyle name="Normal 5 3 6 5" xfId="1781"/>
    <cellStyle name="Normal 5 3 6 5 10" xfId="52629"/>
    <cellStyle name="Normal 5 3 6 5 11" xfId="2109"/>
    <cellStyle name="Normal 5 3 6 5 2" xfId="3275"/>
    <cellStyle name="Normal 5 3 6 5 2 2" xfId="5616"/>
    <cellStyle name="Normal 5 3 6 5 2 2 2" xfId="11850"/>
    <cellStyle name="Normal 5 3 6 5 2 2 2 2" xfId="24052"/>
    <cellStyle name="Normal 5 3 6 5 2 2 2 2 2" xfId="48349"/>
    <cellStyle name="Normal 5 3 6 5 2 2 2 3" xfId="36147"/>
    <cellStyle name="Normal 5 3 6 5 2 2 3" xfId="17818"/>
    <cellStyle name="Normal 5 3 6 5 2 2 3 2" xfId="42115"/>
    <cellStyle name="Normal 5 3 6 5 2 2 4" xfId="29913"/>
    <cellStyle name="Normal 5 3 6 5 2 3" xfId="7313"/>
    <cellStyle name="Normal 5 3 6 5 2 3 2" xfId="11851"/>
    <cellStyle name="Normal 5 3 6 5 2 3 2 2" xfId="24053"/>
    <cellStyle name="Normal 5 3 6 5 2 3 2 2 2" xfId="48350"/>
    <cellStyle name="Normal 5 3 6 5 2 3 2 3" xfId="36148"/>
    <cellStyle name="Normal 5 3 6 5 2 3 3" xfId="19515"/>
    <cellStyle name="Normal 5 3 6 5 2 3 3 2" xfId="43812"/>
    <cellStyle name="Normal 5 3 6 5 2 3 4" xfId="31610"/>
    <cellStyle name="Normal 5 3 6 5 2 4" xfId="11849"/>
    <cellStyle name="Normal 5 3 6 5 2 4 2" xfId="24051"/>
    <cellStyle name="Normal 5 3 6 5 2 4 2 2" xfId="48348"/>
    <cellStyle name="Normal 5 3 6 5 2 4 3" xfId="36146"/>
    <cellStyle name="Normal 5 3 6 5 2 5" xfId="15590"/>
    <cellStyle name="Normal 5 3 6 5 2 5 2" xfId="39887"/>
    <cellStyle name="Normal 5 3 6 5 2 6" xfId="27578"/>
    <cellStyle name="Normal 5 3 6 5 3" xfId="3807"/>
    <cellStyle name="Normal 5 3 6 5 3 2" xfId="11852"/>
    <cellStyle name="Normal 5 3 6 5 3 2 2" xfId="24054"/>
    <cellStyle name="Normal 5 3 6 5 3 2 2 2" xfId="48351"/>
    <cellStyle name="Normal 5 3 6 5 3 2 3" xfId="36149"/>
    <cellStyle name="Normal 5 3 6 5 3 3" xfId="16118"/>
    <cellStyle name="Normal 5 3 6 5 3 3 2" xfId="40415"/>
    <cellStyle name="Normal 5 3 6 5 3 4" xfId="28106"/>
    <cellStyle name="Normal 5 3 6 5 4" xfId="4447"/>
    <cellStyle name="Normal 5 3 6 5 4 2" xfId="11853"/>
    <cellStyle name="Normal 5 3 6 5 4 2 2" xfId="24055"/>
    <cellStyle name="Normal 5 3 6 5 4 2 2 2" xfId="48352"/>
    <cellStyle name="Normal 5 3 6 5 4 2 3" xfId="36150"/>
    <cellStyle name="Normal 5 3 6 5 4 3" xfId="16649"/>
    <cellStyle name="Normal 5 3 6 5 4 3 2" xfId="40946"/>
    <cellStyle name="Normal 5 3 6 5 4 4" xfId="28744"/>
    <cellStyle name="Normal 5 3 6 5 5" xfId="6144"/>
    <cellStyle name="Normal 5 3 6 5 5 2" xfId="11854"/>
    <cellStyle name="Normal 5 3 6 5 5 2 2" xfId="24056"/>
    <cellStyle name="Normal 5 3 6 5 5 2 2 2" xfId="48353"/>
    <cellStyle name="Normal 5 3 6 5 5 2 3" xfId="36151"/>
    <cellStyle name="Normal 5 3 6 5 5 3" xfId="18346"/>
    <cellStyle name="Normal 5 3 6 5 5 3 2" xfId="42643"/>
    <cellStyle name="Normal 5 3 6 5 5 4" xfId="30441"/>
    <cellStyle name="Normal 5 3 6 5 6" xfId="11848"/>
    <cellStyle name="Normal 5 3 6 5 6 2" xfId="24050"/>
    <cellStyle name="Normal 5 3 6 5 6 2 2" xfId="48347"/>
    <cellStyle name="Normal 5 3 6 5 6 3" xfId="36145"/>
    <cellStyle name="Normal 5 3 6 5 7" xfId="14421"/>
    <cellStyle name="Normal 5 3 6 5 7 2" xfId="38718"/>
    <cellStyle name="Normal 5 3 6 5 8" xfId="26409"/>
    <cellStyle name="Normal 5 3 6 5 9" xfId="50817"/>
    <cellStyle name="Normal 5 3 6 6" xfId="2637"/>
    <cellStyle name="Normal 5 3 6 6 2" xfId="5085"/>
    <cellStyle name="Normal 5 3 6 6 2 2" xfId="11856"/>
    <cellStyle name="Normal 5 3 6 6 2 2 2" xfId="24058"/>
    <cellStyle name="Normal 5 3 6 6 2 2 2 2" xfId="48355"/>
    <cellStyle name="Normal 5 3 6 6 2 2 3" xfId="36153"/>
    <cellStyle name="Normal 5 3 6 6 2 3" xfId="17287"/>
    <cellStyle name="Normal 5 3 6 6 2 3 2" xfId="41584"/>
    <cellStyle name="Normal 5 3 6 6 2 4" xfId="29382"/>
    <cellStyle name="Normal 5 3 6 6 3" xfId="6675"/>
    <cellStyle name="Normal 5 3 6 6 3 2" xfId="11857"/>
    <cellStyle name="Normal 5 3 6 6 3 2 2" xfId="24059"/>
    <cellStyle name="Normal 5 3 6 6 3 2 2 2" xfId="48356"/>
    <cellStyle name="Normal 5 3 6 6 3 2 3" xfId="36154"/>
    <cellStyle name="Normal 5 3 6 6 3 3" xfId="18877"/>
    <cellStyle name="Normal 5 3 6 6 3 3 2" xfId="43174"/>
    <cellStyle name="Normal 5 3 6 6 3 4" xfId="30972"/>
    <cellStyle name="Normal 5 3 6 6 4" xfId="11855"/>
    <cellStyle name="Normal 5 3 6 6 4 2" xfId="24057"/>
    <cellStyle name="Normal 5 3 6 6 4 2 2" xfId="48354"/>
    <cellStyle name="Normal 5 3 6 6 4 3" xfId="36152"/>
    <cellStyle name="Normal 5 3 6 6 5" xfId="15059"/>
    <cellStyle name="Normal 5 3 6 6 5 2" xfId="39356"/>
    <cellStyle name="Normal 5 3 6 6 6" xfId="27047"/>
    <cellStyle name="Normal 5 3 6 7" xfId="11792"/>
    <cellStyle name="Normal 5 3 6 7 2" xfId="23994"/>
    <cellStyle name="Normal 5 3 6 7 2 2" xfId="48291"/>
    <cellStyle name="Normal 5 3 6 7 3" xfId="36089"/>
    <cellStyle name="Normal 5 3 6 8" xfId="13887"/>
    <cellStyle name="Normal 5 3 6 8 2" xfId="25875"/>
    <cellStyle name="Normal 5 3 6 8 2 2" xfId="50172"/>
    <cellStyle name="Normal 5 3 6 8 3" xfId="38184"/>
    <cellStyle name="Normal 5 3 6 9" xfId="51850"/>
    <cellStyle name="Normal 5 3 7" xfId="755"/>
    <cellStyle name="Normal 5 3 7 2" xfId="1000"/>
    <cellStyle name="Normal 5 3 7 2 2" xfId="2493"/>
    <cellStyle name="Normal 5 3 7 2 2 10" xfId="53013"/>
    <cellStyle name="Normal 5 3 7 2 2 2" xfId="3659"/>
    <cellStyle name="Normal 5 3 7 2 2 2 2" xfId="6000"/>
    <cellStyle name="Normal 5 3 7 2 2 2 2 2" xfId="11862"/>
    <cellStyle name="Normal 5 3 7 2 2 2 2 2 2" xfId="24064"/>
    <cellStyle name="Normal 5 3 7 2 2 2 2 2 2 2" xfId="48361"/>
    <cellStyle name="Normal 5 3 7 2 2 2 2 2 3" xfId="36159"/>
    <cellStyle name="Normal 5 3 7 2 2 2 2 3" xfId="18202"/>
    <cellStyle name="Normal 5 3 7 2 2 2 2 3 2" xfId="42499"/>
    <cellStyle name="Normal 5 3 7 2 2 2 2 4" xfId="30297"/>
    <cellStyle name="Normal 5 3 7 2 2 2 3" xfId="7697"/>
    <cellStyle name="Normal 5 3 7 2 2 2 3 2" xfId="11863"/>
    <cellStyle name="Normal 5 3 7 2 2 2 3 2 2" xfId="24065"/>
    <cellStyle name="Normal 5 3 7 2 2 2 3 2 2 2" xfId="48362"/>
    <cellStyle name="Normal 5 3 7 2 2 2 3 2 3" xfId="36160"/>
    <cellStyle name="Normal 5 3 7 2 2 2 3 3" xfId="19899"/>
    <cellStyle name="Normal 5 3 7 2 2 2 3 3 2" xfId="44196"/>
    <cellStyle name="Normal 5 3 7 2 2 2 3 4" xfId="31994"/>
    <cellStyle name="Normal 5 3 7 2 2 2 4" xfId="11861"/>
    <cellStyle name="Normal 5 3 7 2 2 2 4 2" xfId="24063"/>
    <cellStyle name="Normal 5 3 7 2 2 2 4 2 2" xfId="48360"/>
    <cellStyle name="Normal 5 3 7 2 2 2 4 3" xfId="36158"/>
    <cellStyle name="Normal 5 3 7 2 2 2 5" xfId="15974"/>
    <cellStyle name="Normal 5 3 7 2 2 2 5 2" xfId="40271"/>
    <cellStyle name="Normal 5 3 7 2 2 2 6" xfId="27962"/>
    <cellStyle name="Normal 5 3 7 2 2 3" xfId="4191"/>
    <cellStyle name="Normal 5 3 7 2 2 3 2" xfId="11864"/>
    <cellStyle name="Normal 5 3 7 2 2 3 2 2" xfId="24066"/>
    <cellStyle name="Normal 5 3 7 2 2 3 2 2 2" xfId="48363"/>
    <cellStyle name="Normal 5 3 7 2 2 3 2 3" xfId="36161"/>
    <cellStyle name="Normal 5 3 7 2 2 3 3" xfId="16502"/>
    <cellStyle name="Normal 5 3 7 2 2 3 3 2" xfId="40799"/>
    <cellStyle name="Normal 5 3 7 2 2 3 4" xfId="28490"/>
    <cellStyle name="Normal 5 3 7 2 2 4" xfId="4831"/>
    <cellStyle name="Normal 5 3 7 2 2 4 2" xfId="11865"/>
    <cellStyle name="Normal 5 3 7 2 2 4 2 2" xfId="24067"/>
    <cellStyle name="Normal 5 3 7 2 2 4 2 2 2" xfId="48364"/>
    <cellStyle name="Normal 5 3 7 2 2 4 2 3" xfId="36162"/>
    <cellStyle name="Normal 5 3 7 2 2 4 3" xfId="17033"/>
    <cellStyle name="Normal 5 3 7 2 2 4 3 2" xfId="41330"/>
    <cellStyle name="Normal 5 3 7 2 2 4 4" xfId="29128"/>
    <cellStyle name="Normal 5 3 7 2 2 5" xfId="6528"/>
    <cellStyle name="Normal 5 3 7 2 2 5 2" xfId="11866"/>
    <cellStyle name="Normal 5 3 7 2 2 5 2 2" xfId="24068"/>
    <cellStyle name="Normal 5 3 7 2 2 5 2 2 2" xfId="48365"/>
    <cellStyle name="Normal 5 3 7 2 2 5 2 3" xfId="36163"/>
    <cellStyle name="Normal 5 3 7 2 2 5 3" xfId="18730"/>
    <cellStyle name="Normal 5 3 7 2 2 5 3 2" xfId="43027"/>
    <cellStyle name="Normal 5 3 7 2 2 5 4" xfId="30825"/>
    <cellStyle name="Normal 5 3 7 2 2 6" xfId="11860"/>
    <cellStyle name="Normal 5 3 7 2 2 6 2" xfId="24062"/>
    <cellStyle name="Normal 5 3 7 2 2 6 2 2" xfId="48359"/>
    <cellStyle name="Normal 5 3 7 2 2 6 3" xfId="36157"/>
    <cellStyle name="Normal 5 3 7 2 2 7" xfId="14805"/>
    <cellStyle name="Normal 5 3 7 2 2 7 2" xfId="39102"/>
    <cellStyle name="Normal 5 3 7 2 2 8" xfId="26793"/>
    <cellStyle name="Normal 5 3 7 2 2 9" xfId="51201"/>
    <cellStyle name="Normal 5 3 7 2 3" xfId="3021"/>
    <cellStyle name="Normal 5 3 7 2 3 2" xfId="5469"/>
    <cellStyle name="Normal 5 3 7 2 3 2 2" xfId="11868"/>
    <cellStyle name="Normal 5 3 7 2 3 2 2 2" xfId="24070"/>
    <cellStyle name="Normal 5 3 7 2 3 2 2 2 2" xfId="48367"/>
    <cellStyle name="Normal 5 3 7 2 3 2 2 3" xfId="36165"/>
    <cellStyle name="Normal 5 3 7 2 3 2 3" xfId="17671"/>
    <cellStyle name="Normal 5 3 7 2 3 2 3 2" xfId="41968"/>
    <cellStyle name="Normal 5 3 7 2 3 2 4" xfId="29766"/>
    <cellStyle name="Normal 5 3 7 2 3 3" xfId="7059"/>
    <cellStyle name="Normal 5 3 7 2 3 3 2" xfId="11869"/>
    <cellStyle name="Normal 5 3 7 2 3 3 2 2" xfId="24071"/>
    <cellStyle name="Normal 5 3 7 2 3 3 2 2 2" xfId="48368"/>
    <cellStyle name="Normal 5 3 7 2 3 3 2 3" xfId="36166"/>
    <cellStyle name="Normal 5 3 7 2 3 3 3" xfId="19261"/>
    <cellStyle name="Normal 5 3 7 2 3 3 3 2" xfId="43558"/>
    <cellStyle name="Normal 5 3 7 2 3 3 4" xfId="31356"/>
    <cellStyle name="Normal 5 3 7 2 3 4" xfId="11867"/>
    <cellStyle name="Normal 5 3 7 2 3 4 2" xfId="24069"/>
    <cellStyle name="Normal 5 3 7 2 3 4 2 2" xfId="48366"/>
    <cellStyle name="Normal 5 3 7 2 3 4 3" xfId="36164"/>
    <cellStyle name="Normal 5 3 7 2 3 5" xfId="15443"/>
    <cellStyle name="Normal 5 3 7 2 3 5 2" xfId="39740"/>
    <cellStyle name="Normal 5 3 7 2 3 6" xfId="27431"/>
    <cellStyle name="Normal 5 3 7 2 4" xfId="11859"/>
    <cellStyle name="Normal 5 3 7 2 4 2" xfId="24061"/>
    <cellStyle name="Normal 5 3 7 2 4 2 2" xfId="48358"/>
    <cellStyle name="Normal 5 3 7 2 4 3" xfId="36156"/>
    <cellStyle name="Normal 5 3 7 2 5" xfId="14271"/>
    <cellStyle name="Normal 5 3 7 2 5 2" xfId="26259"/>
    <cellStyle name="Normal 5 3 7 2 5 2 2" xfId="50556"/>
    <cellStyle name="Normal 5 3 7 2 5 3" xfId="38568"/>
    <cellStyle name="Normal 5 3 7 2 6" xfId="51546"/>
    <cellStyle name="Normal 5 3 7 2 7" xfId="52375"/>
    <cellStyle name="Normal 5 3 7 3" xfId="2253"/>
    <cellStyle name="Normal 5 3 7 3 10" xfId="52773"/>
    <cellStyle name="Normal 5 3 7 3 2" xfId="3419"/>
    <cellStyle name="Normal 5 3 7 3 2 2" xfId="5760"/>
    <cellStyle name="Normal 5 3 7 3 2 2 2" xfId="11872"/>
    <cellStyle name="Normal 5 3 7 3 2 2 2 2" xfId="24074"/>
    <cellStyle name="Normal 5 3 7 3 2 2 2 2 2" xfId="48371"/>
    <cellStyle name="Normal 5 3 7 3 2 2 2 3" xfId="36169"/>
    <cellStyle name="Normal 5 3 7 3 2 2 3" xfId="17962"/>
    <cellStyle name="Normal 5 3 7 3 2 2 3 2" xfId="42259"/>
    <cellStyle name="Normal 5 3 7 3 2 2 4" xfId="30057"/>
    <cellStyle name="Normal 5 3 7 3 2 3" xfId="7457"/>
    <cellStyle name="Normal 5 3 7 3 2 3 2" xfId="11873"/>
    <cellStyle name="Normal 5 3 7 3 2 3 2 2" xfId="24075"/>
    <cellStyle name="Normal 5 3 7 3 2 3 2 2 2" xfId="48372"/>
    <cellStyle name="Normal 5 3 7 3 2 3 2 3" xfId="36170"/>
    <cellStyle name="Normal 5 3 7 3 2 3 3" xfId="19659"/>
    <cellStyle name="Normal 5 3 7 3 2 3 3 2" xfId="43956"/>
    <cellStyle name="Normal 5 3 7 3 2 3 4" xfId="31754"/>
    <cellStyle name="Normal 5 3 7 3 2 4" xfId="11871"/>
    <cellStyle name="Normal 5 3 7 3 2 4 2" xfId="24073"/>
    <cellStyle name="Normal 5 3 7 3 2 4 2 2" xfId="48370"/>
    <cellStyle name="Normal 5 3 7 3 2 4 3" xfId="36168"/>
    <cellStyle name="Normal 5 3 7 3 2 5" xfId="15734"/>
    <cellStyle name="Normal 5 3 7 3 2 5 2" xfId="40031"/>
    <cellStyle name="Normal 5 3 7 3 2 6" xfId="27722"/>
    <cellStyle name="Normal 5 3 7 3 3" xfId="3951"/>
    <cellStyle name="Normal 5 3 7 3 3 2" xfId="11874"/>
    <cellStyle name="Normal 5 3 7 3 3 2 2" xfId="24076"/>
    <cellStyle name="Normal 5 3 7 3 3 2 2 2" xfId="48373"/>
    <cellStyle name="Normal 5 3 7 3 3 2 3" xfId="36171"/>
    <cellStyle name="Normal 5 3 7 3 3 3" xfId="16262"/>
    <cellStyle name="Normal 5 3 7 3 3 3 2" xfId="40559"/>
    <cellStyle name="Normal 5 3 7 3 3 4" xfId="28250"/>
    <cellStyle name="Normal 5 3 7 3 4" xfId="4591"/>
    <cellStyle name="Normal 5 3 7 3 4 2" xfId="11875"/>
    <cellStyle name="Normal 5 3 7 3 4 2 2" xfId="24077"/>
    <cellStyle name="Normal 5 3 7 3 4 2 2 2" xfId="48374"/>
    <cellStyle name="Normal 5 3 7 3 4 2 3" xfId="36172"/>
    <cellStyle name="Normal 5 3 7 3 4 3" xfId="16793"/>
    <cellStyle name="Normal 5 3 7 3 4 3 2" xfId="41090"/>
    <cellStyle name="Normal 5 3 7 3 4 4" xfId="28888"/>
    <cellStyle name="Normal 5 3 7 3 5" xfId="6288"/>
    <cellStyle name="Normal 5 3 7 3 5 2" xfId="11876"/>
    <cellStyle name="Normal 5 3 7 3 5 2 2" xfId="24078"/>
    <cellStyle name="Normal 5 3 7 3 5 2 2 2" xfId="48375"/>
    <cellStyle name="Normal 5 3 7 3 5 2 3" xfId="36173"/>
    <cellStyle name="Normal 5 3 7 3 5 3" xfId="18490"/>
    <cellStyle name="Normal 5 3 7 3 5 3 2" xfId="42787"/>
    <cellStyle name="Normal 5 3 7 3 5 4" xfId="30585"/>
    <cellStyle name="Normal 5 3 7 3 6" xfId="11870"/>
    <cellStyle name="Normal 5 3 7 3 6 2" xfId="24072"/>
    <cellStyle name="Normal 5 3 7 3 6 2 2" xfId="48369"/>
    <cellStyle name="Normal 5 3 7 3 6 3" xfId="36167"/>
    <cellStyle name="Normal 5 3 7 3 7" xfId="14565"/>
    <cellStyle name="Normal 5 3 7 3 7 2" xfId="38862"/>
    <cellStyle name="Normal 5 3 7 3 8" xfId="26553"/>
    <cellStyle name="Normal 5 3 7 3 9" xfId="50961"/>
    <cellStyle name="Normal 5 3 7 4" xfId="2781"/>
    <cellStyle name="Normal 5 3 7 4 2" xfId="5229"/>
    <cellStyle name="Normal 5 3 7 4 2 2" xfId="11878"/>
    <cellStyle name="Normal 5 3 7 4 2 2 2" xfId="24080"/>
    <cellStyle name="Normal 5 3 7 4 2 2 2 2" xfId="48377"/>
    <cellStyle name="Normal 5 3 7 4 2 2 3" xfId="36175"/>
    <cellStyle name="Normal 5 3 7 4 2 3" xfId="17431"/>
    <cellStyle name="Normal 5 3 7 4 2 3 2" xfId="41728"/>
    <cellStyle name="Normal 5 3 7 4 2 4" xfId="29526"/>
    <cellStyle name="Normal 5 3 7 4 3" xfId="6819"/>
    <cellStyle name="Normal 5 3 7 4 3 2" xfId="11879"/>
    <cellStyle name="Normal 5 3 7 4 3 2 2" xfId="24081"/>
    <cellStyle name="Normal 5 3 7 4 3 2 2 2" xfId="48378"/>
    <cellStyle name="Normal 5 3 7 4 3 2 3" xfId="36176"/>
    <cellStyle name="Normal 5 3 7 4 3 3" xfId="19021"/>
    <cellStyle name="Normal 5 3 7 4 3 3 2" xfId="43318"/>
    <cellStyle name="Normal 5 3 7 4 3 4" xfId="31116"/>
    <cellStyle name="Normal 5 3 7 4 4" xfId="11877"/>
    <cellStyle name="Normal 5 3 7 4 4 2" xfId="24079"/>
    <cellStyle name="Normal 5 3 7 4 4 2 2" xfId="48376"/>
    <cellStyle name="Normal 5 3 7 4 4 3" xfId="36174"/>
    <cellStyle name="Normal 5 3 7 4 5" xfId="15203"/>
    <cellStyle name="Normal 5 3 7 4 5 2" xfId="39500"/>
    <cellStyle name="Normal 5 3 7 4 6" xfId="27191"/>
    <cellStyle name="Normal 5 3 7 5" xfId="11858"/>
    <cellStyle name="Normal 5 3 7 5 2" xfId="24060"/>
    <cellStyle name="Normal 5 3 7 5 2 2" xfId="48357"/>
    <cellStyle name="Normal 5 3 7 5 3" xfId="36155"/>
    <cellStyle name="Normal 5 3 7 6" xfId="14031"/>
    <cellStyle name="Normal 5 3 7 6 2" xfId="26019"/>
    <cellStyle name="Normal 5 3 7 6 2 2" xfId="50316"/>
    <cellStyle name="Normal 5 3 7 6 3" xfId="38328"/>
    <cellStyle name="Normal 5 3 7 7" xfId="51689"/>
    <cellStyle name="Normal 5 3 7 8" xfId="52135"/>
    <cellStyle name="Normal 5 3 8" xfId="659"/>
    <cellStyle name="Normal 5 3 8 2" xfId="2160"/>
    <cellStyle name="Normal 5 3 8 2 10" xfId="52680"/>
    <cellStyle name="Normal 5 3 8 2 2" xfId="3326"/>
    <cellStyle name="Normal 5 3 8 2 2 2" xfId="5667"/>
    <cellStyle name="Normal 5 3 8 2 2 2 2" xfId="11883"/>
    <cellStyle name="Normal 5 3 8 2 2 2 2 2" xfId="24085"/>
    <cellStyle name="Normal 5 3 8 2 2 2 2 2 2" xfId="48382"/>
    <cellStyle name="Normal 5 3 8 2 2 2 2 3" xfId="36180"/>
    <cellStyle name="Normal 5 3 8 2 2 2 3" xfId="17869"/>
    <cellStyle name="Normal 5 3 8 2 2 2 3 2" xfId="42166"/>
    <cellStyle name="Normal 5 3 8 2 2 2 4" xfId="29964"/>
    <cellStyle name="Normal 5 3 8 2 2 3" xfId="7364"/>
    <cellStyle name="Normal 5 3 8 2 2 3 2" xfId="11884"/>
    <cellStyle name="Normal 5 3 8 2 2 3 2 2" xfId="24086"/>
    <cellStyle name="Normal 5 3 8 2 2 3 2 2 2" xfId="48383"/>
    <cellStyle name="Normal 5 3 8 2 2 3 2 3" xfId="36181"/>
    <cellStyle name="Normal 5 3 8 2 2 3 3" xfId="19566"/>
    <cellStyle name="Normal 5 3 8 2 2 3 3 2" xfId="43863"/>
    <cellStyle name="Normal 5 3 8 2 2 3 4" xfId="31661"/>
    <cellStyle name="Normal 5 3 8 2 2 4" xfId="11882"/>
    <cellStyle name="Normal 5 3 8 2 2 4 2" xfId="24084"/>
    <cellStyle name="Normal 5 3 8 2 2 4 2 2" xfId="48381"/>
    <cellStyle name="Normal 5 3 8 2 2 4 3" xfId="36179"/>
    <cellStyle name="Normal 5 3 8 2 2 5" xfId="15641"/>
    <cellStyle name="Normal 5 3 8 2 2 5 2" xfId="39938"/>
    <cellStyle name="Normal 5 3 8 2 2 6" xfId="27629"/>
    <cellStyle name="Normal 5 3 8 2 3" xfId="3858"/>
    <cellStyle name="Normal 5 3 8 2 3 2" xfId="11885"/>
    <cellStyle name="Normal 5 3 8 2 3 2 2" xfId="24087"/>
    <cellStyle name="Normal 5 3 8 2 3 2 2 2" xfId="48384"/>
    <cellStyle name="Normal 5 3 8 2 3 2 3" xfId="36182"/>
    <cellStyle name="Normal 5 3 8 2 3 3" xfId="16169"/>
    <cellStyle name="Normal 5 3 8 2 3 3 2" xfId="40466"/>
    <cellStyle name="Normal 5 3 8 2 3 4" xfId="28157"/>
    <cellStyle name="Normal 5 3 8 2 4" xfId="4498"/>
    <cellStyle name="Normal 5 3 8 2 4 2" xfId="11886"/>
    <cellStyle name="Normal 5 3 8 2 4 2 2" xfId="24088"/>
    <cellStyle name="Normal 5 3 8 2 4 2 2 2" xfId="48385"/>
    <cellStyle name="Normal 5 3 8 2 4 2 3" xfId="36183"/>
    <cellStyle name="Normal 5 3 8 2 4 3" xfId="16700"/>
    <cellStyle name="Normal 5 3 8 2 4 3 2" xfId="40997"/>
    <cellStyle name="Normal 5 3 8 2 4 4" xfId="28795"/>
    <cellStyle name="Normal 5 3 8 2 5" xfId="6195"/>
    <cellStyle name="Normal 5 3 8 2 5 2" xfId="11887"/>
    <cellStyle name="Normal 5 3 8 2 5 2 2" xfId="24089"/>
    <cellStyle name="Normal 5 3 8 2 5 2 2 2" xfId="48386"/>
    <cellStyle name="Normal 5 3 8 2 5 2 3" xfId="36184"/>
    <cellStyle name="Normal 5 3 8 2 5 3" xfId="18397"/>
    <cellStyle name="Normal 5 3 8 2 5 3 2" xfId="42694"/>
    <cellStyle name="Normal 5 3 8 2 5 4" xfId="30492"/>
    <cellStyle name="Normal 5 3 8 2 6" xfId="11881"/>
    <cellStyle name="Normal 5 3 8 2 6 2" xfId="24083"/>
    <cellStyle name="Normal 5 3 8 2 6 2 2" xfId="48380"/>
    <cellStyle name="Normal 5 3 8 2 6 3" xfId="36178"/>
    <cellStyle name="Normal 5 3 8 2 7" xfId="14472"/>
    <cellStyle name="Normal 5 3 8 2 7 2" xfId="38769"/>
    <cellStyle name="Normal 5 3 8 2 8" xfId="26460"/>
    <cellStyle name="Normal 5 3 8 2 9" xfId="50868"/>
    <cellStyle name="Normal 5 3 8 3" xfId="2688"/>
    <cellStyle name="Normal 5 3 8 3 2" xfId="5136"/>
    <cellStyle name="Normal 5 3 8 3 2 2" xfId="11889"/>
    <cellStyle name="Normal 5 3 8 3 2 2 2" xfId="24091"/>
    <cellStyle name="Normal 5 3 8 3 2 2 2 2" xfId="48388"/>
    <cellStyle name="Normal 5 3 8 3 2 2 3" xfId="36186"/>
    <cellStyle name="Normal 5 3 8 3 2 3" xfId="17338"/>
    <cellStyle name="Normal 5 3 8 3 2 3 2" xfId="41635"/>
    <cellStyle name="Normal 5 3 8 3 2 4" xfId="29433"/>
    <cellStyle name="Normal 5 3 8 3 3" xfId="6726"/>
    <cellStyle name="Normal 5 3 8 3 3 2" xfId="11890"/>
    <cellStyle name="Normal 5 3 8 3 3 2 2" xfId="24092"/>
    <cellStyle name="Normal 5 3 8 3 3 2 2 2" xfId="48389"/>
    <cellStyle name="Normal 5 3 8 3 3 2 3" xfId="36187"/>
    <cellStyle name="Normal 5 3 8 3 3 3" xfId="18928"/>
    <cellStyle name="Normal 5 3 8 3 3 3 2" xfId="43225"/>
    <cellStyle name="Normal 5 3 8 3 3 4" xfId="31023"/>
    <cellStyle name="Normal 5 3 8 3 4" xfId="11888"/>
    <cellStyle name="Normal 5 3 8 3 4 2" xfId="24090"/>
    <cellStyle name="Normal 5 3 8 3 4 2 2" xfId="48387"/>
    <cellStyle name="Normal 5 3 8 3 4 3" xfId="36185"/>
    <cellStyle name="Normal 5 3 8 3 5" xfId="15110"/>
    <cellStyle name="Normal 5 3 8 3 5 2" xfId="39407"/>
    <cellStyle name="Normal 5 3 8 3 6" xfId="27098"/>
    <cellStyle name="Normal 5 3 8 4" xfId="11880"/>
    <cellStyle name="Normal 5 3 8 4 2" xfId="24082"/>
    <cellStyle name="Normal 5 3 8 4 2 2" xfId="48379"/>
    <cellStyle name="Normal 5 3 8 4 3" xfId="36177"/>
    <cellStyle name="Normal 5 3 8 5" xfId="13938"/>
    <cellStyle name="Normal 5 3 8 5 2" xfId="25926"/>
    <cellStyle name="Normal 5 3 8 5 2 2" xfId="50223"/>
    <cellStyle name="Normal 5 3 8 5 3" xfId="38235"/>
    <cellStyle name="Normal 5 3 8 6" xfId="51519"/>
    <cellStyle name="Normal 5 3 8 7" xfId="52042"/>
    <cellStyle name="Normal 5 3 9" xfId="1956"/>
    <cellStyle name="Normal 5 3 9 10" xfId="52581"/>
    <cellStyle name="Normal 5 3 9 11" xfId="2061"/>
    <cellStyle name="Normal 5 3 9 2" xfId="3227"/>
    <cellStyle name="Normal 5 3 9 2 2" xfId="5568"/>
    <cellStyle name="Normal 5 3 9 2 2 2" xfId="11893"/>
    <cellStyle name="Normal 5 3 9 2 2 2 2" xfId="24095"/>
    <cellStyle name="Normal 5 3 9 2 2 2 2 2" xfId="48392"/>
    <cellStyle name="Normal 5 3 9 2 2 2 3" xfId="36190"/>
    <cellStyle name="Normal 5 3 9 2 2 3" xfId="17770"/>
    <cellStyle name="Normal 5 3 9 2 2 3 2" xfId="42067"/>
    <cellStyle name="Normal 5 3 9 2 2 4" xfId="29865"/>
    <cellStyle name="Normal 5 3 9 2 3" xfId="7265"/>
    <cellStyle name="Normal 5 3 9 2 3 2" xfId="11894"/>
    <cellStyle name="Normal 5 3 9 2 3 2 2" xfId="24096"/>
    <cellStyle name="Normal 5 3 9 2 3 2 2 2" xfId="48393"/>
    <cellStyle name="Normal 5 3 9 2 3 2 3" xfId="36191"/>
    <cellStyle name="Normal 5 3 9 2 3 3" xfId="19467"/>
    <cellStyle name="Normal 5 3 9 2 3 3 2" xfId="43764"/>
    <cellStyle name="Normal 5 3 9 2 3 4" xfId="31562"/>
    <cellStyle name="Normal 5 3 9 2 4" xfId="11892"/>
    <cellStyle name="Normal 5 3 9 2 4 2" xfId="24094"/>
    <cellStyle name="Normal 5 3 9 2 4 2 2" xfId="48391"/>
    <cellStyle name="Normal 5 3 9 2 4 3" xfId="36189"/>
    <cellStyle name="Normal 5 3 9 2 5" xfId="15542"/>
    <cellStyle name="Normal 5 3 9 2 5 2" xfId="39839"/>
    <cellStyle name="Normal 5 3 9 2 6" xfId="27530"/>
    <cellStyle name="Normal 5 3 9 3" xfId="3759"/>
    <cellStyle name="Normal 5 3 9 3 2" xfId="11895"/>
    <cellStyle name="Normal 5 3 9 3 2 2" xfId="24097"/>
    <cellStyle name="Normal 5 3 9 3 2 2 2" xfId="48394"/>
    <cellStyle name="Normal 5 3 9 3 2 3" xfId="36192"/>
    <cellStyle name="Normal 5 3 9 3 3" xfId="16070"/>
    <cellStyle name="Normal 5 3 9 3 3 2" xfId="40367"/>
    <cellStyle name="Normal 5 3 9 3 4" xfId="28058"/>
    <cellStyle name="Normal 5 3 9 4" xfId="4399"/>
    <cellStyle name="Normal 5 3 9 4 2" xfId="11896"/>
    <cellStyle name="Normal 5 3 9 4 2 2" xfId="24098"/>
    <cellStyle name="Normal 5 3 9 4 2 2 2" xfId="48395"/>
    <cellStyle name="Normal 5 3 9 4 2 3" xfId="36193"/>
    <cellStyle name="Normal 5 3 9 4 3" xfId="16601"/>
    <cellStyle name="Normal 5 3 9 4 3 2" xfId="40898"/>
    <cellStyle name="Normal 5 3 9 4 4" xfId="28696"/>
    <cellStyle name="Normal 5 3 9 5" xfId="6096"/>
    <cellStyle name="Normal 5 3 9 5 2" xfId="11897"/>
    <cellStyle name="Normal 5 3 9 5 2 2" xfId="24099"/>
    <cellStyle name="Normal 5 3 9 5 2 2 2" xfId="48396"/>
    <cellStyle name="Normal 5 3 9 5 2 3" xfId="36194"/>
    <cellStyle name="Normal 5 3 9 5 3" xfId="18298"/>
    <cellStyle name="Normal 5 3 9 5 3 2" xfId="42595"/>
    <cellStyle name="Normal 5 3 9 5 4" xfId="30393"/>
    <cellStyle name="Normal 5 3 9 6" xfId="11891"/>
    <cellStyle name="Normal 5 3 9 6 2" xfId="24093"/>
    <cellStyle name="Normal 5 3 9 6 2 2" xfId="48390"/>
    <cellStyle name="Normal 5 3 9 6 3" xfId="36188"/>
    <cellStyle name="Normal 5 3 9 7" xfId="14373"/>
    <cellStyle name="Normal 5 3 9 7 2" xfId="38670"/>
    <cellStyle name="Normal 5 3 9 8" xfId="26361"/>
    <cellStyle name="Normal 5 3 9 9" xfId="50769"/>
    <cellStyle name="Normal 5 4" xfId="148"/>
    <cellStyle name="Normal 5 4 2" xfId="296"/>
    <cellStyle name="Normal 5 4 2 2" xfId="1899"/>
    <cellStyle name="Normal 5 4 2 3" xfId="1880"/>
    <cellStyle name="Normal 5 4 2 4" xfId="1815"/>
    <cellStyle name="Normal 5 4 2 5" xfId="1969"/>
    <cellStyle name="Normal 5 4 3" xfId="417"/>
    <cellStyle name="Normal 5 4 3 2" xfId="1944"/>
    <cellStyle name="Normal 5 4 3 3" xfId="1878"/>
    <cellStyle name="Normal 5 4 4" xfId="2000"/>
    <cellStyle name="Normal 5 4 4 2" xfId="1946"/>
    <cellStyle name="Normal 5 4 5" xfId="1995"/>
    <cellStyle name="Normal 5 4 6" xfId="1907"/>
    <cellStyle name="Normal 5 4 7" xfId="1960"/>
    <cellStyle name="Normal 5 4 8" xfId="1775"/>
    <cellStyle name="Normal 5 5" xfId="175"/>
    <cellStyle name="Normal 5 5 10" xfId="2595"/>
    <cellStyle name="Normal 5 5 10 2" xfId="5043"/>
    <cellStyle name="Normal 5 5 10 2 2" xfId="11900"/>
    <cellStyle name="Normal 5 5 10 2 2 2" xfId="24102"/>
    <cellStyle name="Normal 5 5 10 2 2 2 2" xfId="48399"/>
    <cellStyle name="Normal 5 5 10 2 2 3" xfId="36197"/>
    <cellStyle name="Normal 5 5 10 2 3" xfId="17245"/>
    <cellStyle name="Normal 5 5 10 2 3 2" xfId="41542"/>
    <cellStyle name="Normal 5 5 10 2 4" xfId="29340"/>
    <cellStyle name="Normal 5 5 10 3" xfId="6633"/>
    <cellStyle name="Normal 5 5 10 3 2" xfId="11901"/>
    <cellStyle name="Normal 5 5 10 3 2 2" xfId="24103"/>
    <cellStyle name="Normal 5 5 10 3 2 2 2" xfId="48400"/>
    <cellStyle name="Normal 5 5 10 3 2 3" xfId="36198"/>
    <cellStyle name="Normal 5 5 10 3 3" xfId="18835"/>
    <cellStyle name="Normal 5 5 10 3 3 2" xfId="43132"/>
    <cellStyle name="Normal 5 5 10 3 4" xfId="30930"/>
    <cellStyle name="Normal 5 5 10 4" xfId="11899"/>
    <cellStyle name="Normal 5 5 10 4 2" xfId="24101"/>
    <cellStyle name="Normal 5 5 10 4 2 2" xfId="48398"/>
    <cellStyle name="Normal 5 5 10 4 3" xfId="36196"/>
    <cellStyle name="Normal 5 5 10 5" xfId="15017"/>
    <cellStyle name="Normal 5 5 10 5 2" xfId="39314"/>
    <cellStyle name="Normal 5 5 10 6" xfId="27005"/>
    <cellStyle name="Normal 5 5 11" xfId="11898"/>
    <cellStyle name="Normal 5 5 11 2" xfId="24100"/>
    <cellStyle name="Normal 5 5 11 2 2" xfId="48397"/>
    <cellStyle name="Normal 5 5 11 3" xfId="36195"/>
    <cellStyle name="Normal 5 5 12" xfId="13845"/>
    <cellStyle name="Normal 5 5 12 2" xfId="25833"/>
    <cellStyle name="Normal 5 5 12 2 2" xfId="50130"/>
    <cellStyle name="Normal 5 5 12 3" xfId="38142"/>
    <cellStyle name="Normal 5 5 13" xfId="51912"/>
    <cellStyle name="Normal 5 5 14" xfId="51949"/>
    <cellStyle name="Normal 5 5 2" xfId="559"/>
    <cellStyle name="Normal 5 5 2 2" xfId="1877"/>
    <cellStyle name="Normal 5 5 3" xfId="554"/>
    <cellStyle name="Normal 5 5 3 2" xfId="1276"/>
    <cellStyle name="Normal 5 5 4" xfId="297"/>
    <cellStyle name="Normal 5 5 5" xfId="590"/>
    <cellStyle name="Normal 5 5 5 10" xfId="51486"/>
    <cellStyle name="Normal 5 5 5 11" xfId="51973"/>
    <cellStyle name="Normal 5 5 5 2" xfId="638"/>
    <cellStyle name="Normal 5 5 5 2 10" xfId="52021"/>
    <cellStyle name="Normal 5 5 5 2 2" xfId="833"/>
    <cellStyle name="Normal 5 5 5 2 2 2" xfId="1078"/>
    <cellStyle name="Normal 5 5 5 2 2 2 2" xfId="2571"/>
    <cellStyle name="Normal 5 5 5 2 2 2 2 10" xfId="53091"/>
    <cellStyle name="Normal 5 5 5 2 2 2 2 2" xfId="3737"/>
    <cellStyle name="Normal 5 5 5 2 2 2 2 2 2" xfId="6078"/>
    <cellStyle name="Normal 5 5 5 2 2 2 2 2 2 2" xfId="11908"/>
    <cellStyle name="Normal 5 5 5 2 2 2 2 2 2 2 2" xfId="24110"/>
    <cellStyle name="Normal 5 5 5 2 2 2 2 2 2 2 2 2" xfId="48407"/>
    <cellStyle name="Normal 5 5 5 2 2 2 2 2 2 2 3" xfId="36205"/>
    <cellStyle name="Normal 5 5 5 2 2 2 2 2 2 3" xfId="18280"/>
    <cellStyle name="Normal 5 5 5 2 2 2 2 2 2 3 2" xfId="42577"/>
    <cellStyle name="Normal 5 5 5 2 2 2 2 2 2 4" xfId="30375"/>
    <cellStyle name="Normal 5 5 5 2 2 2 2 2 3" xfId="7775"/>
    <cellStyle name="Normal 5 5 5 2 2 2 2 2 3 2" xfId="11909"/>
    <cellStyle name="Normal 5 5 5 2 2 2 2 2 3 2 2" xfId="24111"/>
    <cellStyle name="Normal 5 5 5 2 2 2 2 2 3 2 2 2" xfId="48408"/>
    <cellStyle name="Normal 5 5 5 2 2 2 2 2 3 2 3" xfId="36206"/>
    <cellStyle name="Normal 5 5 5 2 2 2 2 2 3 3" xfId="19977"/>
    <cellStyle name="Normal 5 5 5 2 2 2 2 2 3 3 2" xfId="44274"/>
    <cellStyle name="Normal 5 5 5 2 2 2 2 2 3 4" xfId="32072"/>
    <cellStyle name="Normal 5 5 5 2 2 2 2 2 4" xfId="11907"/>
    <cellStyle name="Normal 5 5 5 2 2 2 2 2 4 2" xfId="24109"/>
    <cellStyle name="Normal 5 5 5 2 2 2 2 2 4 2 2" xfId="48406"/>
    <cellStyle name="Normal 5 5 5 2 2 2 2 2 4 3" xfId="36204"/>
    <cellStyle name="Normal 5 5 5 2 2 2 2 2 5" xfId="16052"/>
    <cellStyle name="Normal 5 5 5 2 2 2 2 2 5 2" xfId="40349"/>
    <cellStyle name="Normal 5 5 5 2 2 2 2 2 6" xfId="28040"/>
    <cellStyle name="Normal 5 5 5 2 2 2 2 3" xfId="4269"/>
    <cellStyle name="Normal 5 5 5 2 2 2 2 3 2" xfId="11910"/>
    <cellStyle name="Normal 5 5 5 2 2 2 2 3 2 2" xfId="24112"/>
    <cellStyle name="Normal 5 5 5 2 2 2 2 3 2 2 2" xfId="48409"/>
    <cellStyle name="Normal 5 5 5 2 2 2 2 3 2 3" xfId="36207"/>
    <cellStyle name="Normal 5 5 5 2 2 2 2 3 3" xfId="16580"/>
    <cellStyle name="Normal 5 5 5 2 2 2 2 3 3 2" xfId="40877"/>
    <cellStyle name="Normal 5 5 5 2 2 2 2 3 4" xfId="28568"/>
    <cellStyle name="Normal 5 5 5 2 2 2 2 4" xfId="4909"/>
    <cellStyle name="Normal 5 5 5 2 2 2 2 4 2" xfId="11911"/>
    <cellStyle name="Normal 5 5 5 2 2 2 2 4 2 2" xfId="24113"/>
    <cellStyle name="Normal 5 5 5 2 2 2 2 4 2 2 2" xfId="48410"/>
    <cellStyle name="Normal 5 5 5 2 2 2 2 4 2 3" xfId="36208"/>
    <cellStyle name="Normal 5 5 5 2 2 2 2 4 3" xfId="17111"/>
    <cellStyle name="Normal 5 5 5 2 2 2 2 4 3 2" xfId="41408"/>
    <cellStyle name="Normal 5 5 5 2 2 2 2 4 4" xfId="29206"/>
    <cellStyle name="Normal 5 5 5 2 2 2 2 5" xfId="6606"/>
    <cellStyle name="Normal 5 5 5 2 2 2 2 5 2" xfId="11912"/>
    <cellStyle name="Normal 5 5 5 2 2 2 2 5 2 2" xfId="24114"/>
    <cellStyle name="Normal 5 5 5 2 2 2 2 5 2 2 2" xfId="48411"/>
    <cellStyle name="Normal 5 5 5 2 2 2 2 5 2 3" xfId="36209"/>
    <cellStyle name="Normal 5 5 5 2 2 2 2 5 3" xfId="18808"/>
    <cellStyle name="Normal 5 5 5 2 2 2 2 5 3 2" xfId="43105"/>
    <cellStyle name="Normal 5 5 5 2 2 2 2 5 4" xfId="30903"/>
    <cellStyle name="Normal 5 5 5 2 2 2 2 6" xfId="11906"/>
    <cellStyle name="Normal 5 5 5 2 2 2 2 6 2" xfId="24108"/>
    <cellStyle name="Normal 5 5 5 2 2 2 2 6 2 2" xfId="48405"/>
    <cellStyle name="Normal 5 5 5 2 2 2 2 6 3" xfId="36203"/>
    <cellStyle name="Normal 5 5 5 2 2 2 2 7" xfId="14883"/>
    <cellStyle name="Normal 5 5 5 2 2 2 2 7 2" xfId="39180"/>
    <cellStyle name="Normal 5 5 5 2 2 2 2 8" xfId="26871"/>
    <cellStyle name="Normal 5 5 5 2 2 2 2 9" xfId="51279"/>
    <cellStyle name="Normal 5 5 5 2 2 2 3" xfId="3099"/>
    <cellStyle name="Normal 5 5 5 2 2 2 3 2" xfId="5547"/>
    <cellStyle name="Normal 5 5 5 2 2 2 3 2 2" xfId="11914"/>
    <cellStyle name="Normal 5 5 5 2 2 2 3 2 2 2" xfId="24116"/>
    <cellStyle name="Normal 5 5 5 2 2 2 3 2 2 2 2" xfId="48413"/>
    <cellStyle name="Normal 5 5 5 2 2 2 3 2 2 3" xfId="36211"/>
    <cellStyle name="Normal 5 5 5 2 2 2 3 2 3" xfId="17749"/>
    <cellStyle name="Normal 5 5 5 2 2 2 3 2 3 2" xfId="42046"/>
    <cellStyle name="Normal 5 5 5 2 2 2 3 2 4" xfId="29844"/>
    <cellStyle name="Normal 5 5 5 2 2 2 3 3" xfId="7137"/>
    <cellStyle name="Normal 5 5 5 2 2 2 3 3 2" xfId="11915"/>
    <cellStyle name="Normal 5 5 5 2 2 2 3 3 2 2" xfId="24117"/>
    <cellStyle name="Normal 5 5 5 2 2 2 3 3 2 2 2" xfId="48414"/>
    <cellStyle name="Normal 5 5 5 2 2 2 3 3 2 3" xfId="36212"/>
    <cellStyle name="Normal 5 5 5 2 2 2 3 3 3" xfId="19339"/>
    <cellStyle name="Normal 5 5 5 2 2 2 3 3 3 2" xfId="43636"/>
    <cellStyle name="Normal 5 5 5 2 2 2 3 3 4" xfId="31434"/>
    <cellStyle name="Normal 5 5 5 2 2 2 3 4" xfId="11913"/>
    <cellStyle name="Normal 5 5 5 2 2 2 3 4 2" xfId="24115"/>
    <cellStyle name="Normal 5 5 5 2 2 2 3 4 2 2" xfId="48412"/>
    <cellStyle name="Normal 5 5 5 2 2 2 3 4 3" xfId="36210"/>
    <cellStyle name="Normal 5 5 5 2 2 2 3 5" xfId="15521"/>
    <cellStyle name="Normal 5 5 5 2 2 2 3 5 2" xfId="39818"/>
    <cellStyle name="Normal 5 5 5 2 2 2 3 6" xfId="27509"/>
    <cellStyle name="Normal 5 5 5 2 2 2 4" xfId="11905"/>
    <cellStyle name="Normal 5 5 5 2 2 2 4 2" xfId="24107"/>
    <cellStyle name="Normal 5 5 5 2 2 2 4 2 2" xfId="48404"/>
    <cellStyle name="Normal 5 5 5 2 2 2 4 3" xfId="36202"/>
    <cellStyle name="Normal 5 5 5 2 2 2 5" xfId="14349"/>
    <cellStyle name="Normal 5 5 5 2 2 2 5 2" xfId="26337"/>
    <cellStyle name="Normal 5 5 5 2 2 2 5 2 2" xfId="50634"/>
    <cellStyle name="Normal 5 5 5 2 2 2 5 3" xfId="38646"/>
    <cellStyle name="Normal 5 5 5 2 2 2 6" xfId="51437"/>
    <cellStyle name="Normal 5 5 5 2 2 2 7" xfId="52453"/>
    <cellStyle name="Normal 5 5 5 2 2 3" xfId="2331"/>
    <cellStyle name="Normal 5 5 5 2 2 3 10" xfId="52851"/>
    <cellStyle name="Normal 5 5 5 2 2 3 2" xfId="3497"/>
    <cellStyle name="Normal 5 5 5 2 2 3 2 2" xfId="5838"/>
    <cellStyle name="Normal 5 5 5 2 2 3 2 2 2" xfId="11918"/>
    <cellStyle name="Normal 5 5 5 2 2 3 2 2 2 2" xfId="24120"/>
    <cellStyle name="Normal 5 5 5 2 2 3 2 2 2 2 2" xfId="48417"/>
    <cellStyle name="Normal 5 5 5 2 2 3 2 2 2 3" xfId="36215"/>
    <cellStyle name="Normal 5 5 5 2 2 3 2 2 3" xfId="18040"/>
    <cellStyle name="Normal 5 5 5 2 2 3 2 2 3 2" xfId="42337"/>
    <cellStyle name="Normal 5 5 5 2 2 3 2 2 4" xfId="30135"/>
    <cellStyle name="Normal 5 5 5 2 2 3 2 3" xfId="7535"/>
    <cellStyle name="Normal 5 5 5 2 2 3 2 3 2" xfId="11919"/>
    <cellStyle name="Normal 5 5 5 2 2 3 2 3 2 2" xfId="24121"/>
    <cellStyle name="Normal 5 5 5 2 2 3 2 3 2 2 2" xfId="48418"/>
    <cellStyle name="Normal 5 5 5 2 2 3 2 3 2 3" xfId="36216"/>
    <cellStyle name="Normal 5 5 5 2 2 3 2 3 3" xfId="19737"/>
    <cellStyle name="Normal 5 5 5 2 2 3 2 3 3 2" xfId="44034"/>
    <cellStyle name="Normal 5 5 5 2 2 3 2 3 4" xfId="31832"/>
    <cellStyle name="Normal 5 5 5 2 2 3 2 4" xfId="11917"/>
    <cellStyle name="Normal 5 5 5 2 2 3 2 4 2" xfId="24119"/>
    <cellStyle name="Normal 5 5 5 2 2 3 2 4 2 2" xfId="48416"/>
    <cellStyle name="Normal 5 5 5 2 2 3 2 4 3" xfId="36214"/>
    <cellStyle name="Normal 5 5 5 2 2 3 2 5" xfId="15812"/>
    <cellStyle name="Normal 5 5 5 2 2 3 2 5 2" xfId="40109"/>
    <cellStyle name="Normal 5 5 5 2 2 3 2 6" xfId="27800"/>
    <cellStyle name="Normal 5 5 5 2 2 3 3" xfId="4029"/>
    <cellStyle name="Normal 5 5 5 2 2 3 3 2" xfId="11920"/>
    <cellStyle name="Normal 5 5 5 2 2 3 3 2 2" xfId="24122"/>
    <cellStyle name="Normal 5 5 5 2 2 3 3 2 2 2" xfId="48419"/>
    <cellStyle name="Normal 5 5 5 2 2 3 3 2 3" xfId="36217"/>
    <cellStyle name="Normal 5 5 5 2 2 3 3 3" xfId="16340"/>
    <cellStyle name="Normal 5 5 5 2 2 3 3 3 2" xfId="40637"/>
    <cellStyle name="Normal 5 5 5 2 2 3 3 4" xfId="28328"/>
    <cellStyle name="Normal 5 5 5 2 2 3 4" xfId="4669"/>
    <cellStyle name="Normal 5 5 5 2 2 3 4 2" xfId="11921"/>
    <cellStyle name="Normal 5 5 5 2 2 3 4 2 2" xfId="24123"/>
    <cellStyle name="Normal 5 5 5 2 2 3 4 2 2 2" xfId="48420"/>
    <cellStyle name="Normal 5 5 5 2 2 3 4 2 3" xfId="36218"/>
    <cellStyle name="Normal 5 5 5 2 2 3 4 3" xfId="16871"/>
    <cellStyle name="Normal 5 5 5 2 2 3 4 3 2" xfId="41168"/>
    <cellStyle name="Normal 5 5 5 2 2 3 4 4" xfId="28966"/>
    <cellStyle name="Normal 5 5 5 2 2 3 5" xfId="6366"/>
    <cellStyle name="Normal 5 5 5 2 2 3 5 2" xfId="11922"/>
    <cellStyle name="Normal 5 5 5 2 2 3 5 2 2" xfId="24124"/>
    <cellStyle name="Normal 5 5 5 2 2 3 5 2 2 2" xfId="48421"/>
    <cellStyle name="Normal 5 5 5 2 2 3 5 2 3" xfId="36219"/>
    <cellStyle name="Normal 5 5 5 2 2 3 5 3" xfId="18568"/>
    <cellStyle name="Normal 5 5 5 2 2 3 5 3 2" xfId="42865"/>
    <cellStyle name="Normal 5 5 5 2 2 3 5 4" xfId="30663"/>
    <cellStyle name="Normal 5 5 5 2 2 3 6" xfId="11916"/>
    <cellStyle name="Normal 5 5 5 2 2 3 6 2" xfId="24118"/>
    <cellStyle name="Normal 5 5 5 2 2 3 6 2 2" xfId="48415"/>
    <cellStyle name="Normal 5 5 5 2 2 3 6 3" xfId="36213"/>
    <cellStyle name="Normal 5 5 5 2 2 3 7" xfId="14643"/>
    <cellStyle name="Normal 5 5 5 2 2 3 7 2" xfId="38940"/>
    <cellStyle name="Normal 5 5 5 2 2 3 8" xfId="26631"/>
    <cellStyle name="Normal 5 5 5 2 2 3 9" xfId="51039"/>
    <cellStyle name="Normal 5 5 5 2 2 4" xfId="2859"/>
    <cellStyle name="Normal 5 5 5 2 2 4 2" xfId="5307"/>
    <cellStyle name="Normal 5 5 5 2 2 4 2 2" xfId="11924"/>
    <cellStyle name="Normal 5 5 5 2 2 4 2 2 2" xfId="24126"/>
    <cellStyle name="Normal 5 5 5 2 2 4 2 2 2 2" xfId="48423"/>
    <cellStyle name="Normal 5 5 5 2 2 4 2 2 3" xfId="36221"/>
    <cellStyle name="Normal 5 5 5 2 2 4 2 3" xfId="17509"/>
    <cellStyle name="Normal 5 5 5 2 2 4 2 3 2" xfId="41806"/>
    <cellStyle name="Normal 5 5 5 2 2 4 2 4" xfId="29604"/>
    <cellStyle name="Normal 5 5 5 2 2 4 3" xfId="6897"/>
    <cellStyle name="Normal 5 5 5 2 2 4 3 2" xfId="11925"/>
    <cellStyle name="Normal 5 5 5 2 2 4 3 2 2" xfId="24127"/>
    <cellStyle name="Normal 5 5 5 2 2 4 3 2 2 2" xfId="48424"/>
    <cellStyle name="Normal 5 5 5 2 2 4 3 2 3" xfId="36222"/>
    <cellStyle name="Normal 5 5 5 2 2 4 3 3" xfId="19099"/>
    <cellStyle name="Normal 5 5 5 2 2 4 3 3 2" xfId="43396"/>
    <cellStyle name="Normal 5 5 5 2 2 4 3 4" xfId="31194"/>
    <cellStyle name="Normal 5 5 5 2 2 4 4" xfId="11923"/>
    <cellStyle name="Normal 5 5 5 2 2 4 4 2" xfId="24125"/>
    <cellStyle name="Normal 5 5 5 2 2 4 4 2 2" xfId="48422"/>
    <cellStyle name="Normal 5 5 5 2 2 4 4 3" xfId="36220"/>
    <cellStyle name="Normal 5 5 5 2 2 4 5" xfId="15281"/>
    <cellStyle name="Normal 5 5 5 2 2 4 5 2" xfId="39578"/>
    <cellStyle name="Normal 5 5 5 2 2 4 6" xfId="27269"/>
    <cellStyle name="Normal 5 5 5 2 2 5" xfId="11904"/>
    <cellStyle name="Normal 5 5 5 2 2 5 2" xfId="24106"/>
    <cellStyle name="Normal 5 5 5 2 2 5 2 2" xfId="48403"/>
    <cellStyle name="Normal 5 5 5 2 2 5 3" xfId="36201"/>
    <cellStyle name="Normal 5 5 5 2 2 6" xfId="14109"/>
    <cellStyle name="Normal 5 5 5 2 2 6 2" xfId="26097"/>
    <cellStyle name="Normal 5 5 5 2 2 6 2 2" xfId="50394"/>
    <cellStyle name="Normal 5 5 5 2 2 6 3" xfId="38406"/>
    <cellStyle name="Normal 5 5 5 2 2 7" xfId="51512"/>
    <cellStyle name="Normal 5 5 5 2 2 8" xfId="52213"/>
    <cellStyle name="Normal 5 5 5 2 3" xfId="735"/>
    <cellStyle name="Normal 5 5 5 2 3 2" xfId="982"/>
    <cellStyle name="Normal 5 5 5 2 3 2 2" xfId="2475"/>
    <cellStyle name="Normal 5 5 5 2 3 2 2 10" xfId="52995"/>
    <cellStyle name="Normal 5 5 5 2 3 2 2 2" xfId="3641"/>
    <cellStyle name="Normal 5 5 5 2 3 2 2 2 2" xfId="5982"/>
    <cellStyle name="Normal 5 5 5 2 3 2 2 2 2 2" xfId="11930"/>
    <cellStyle name="Normal 5 5 5 2 3 2 2 2 2 2 2" xfId="24132"/>
    <cellStyle name="Normal 5 5 5 2 3 2 2 2 2 2 2 2" xfId="48429"/>
    <cellStyle name="Normal 5 5 5 2 3 2 2 2 2 2 3" xfId="36227"/>
    <cellStyle name="Normal 5 5 5 2 3 2 2 2 2 3" xfId="18184"/>
    <cellStyle name="Normal 5 5 5 2 3 2 2 2 2 3 2" xfId="42481"/>
    <cellStyle name="Normal 5 5 5 2 3 2 2 2 2 4" xfId="30279"/>
    <cellStyle name="Normal 5 5 5 2 3 2 2 2 3" xfId="7679"/>
    <cellStyle name="Normal 5 5 5 2 3 2 2 2 3 2" xfId="11931"/>
    <cellStyle name="Normal 5 5 5 2 3 2 2 2 3 2 2" xfId="24133"/>
    <cellStyle name="Normal 5 5 5 2 3 2 2 2 3 2 2 2" xfId="48430"/>
    <cellStyle name="Normal 5 5 5 2 3 2 2 2 3 2 3" xfId="36228"/>
    <cellStyle name="Normal 5 5 5 2 3 2 2 2 3 3" xfId="19881"/>
    <cellStyle name="Normal 5 5 5 2 3 2 2 2 3 3 2" xfId="44178"/>
    <cellStyle name="Normal 5 5 5 2 3 2 2 2 3 4" xfId="31976"/>
    <cellStyle name="Normal 5 5 5 2 3 2 2 2 4" xfId="11929"/>
    <cellStyle name="Normal 5 5 5 2 3 2 2 2 4 2" xfId="24131"/>
    <cellStyle name="Normal 5 5 5 2 3 2 2 2 4 2 2" xfId="48428"/>
    <cellStyle name="Normal 5 5 5 2 3 2 2 2 4 3" xfId="36226"/>
    <cellStyle name="Normal 5 5 5 2 3 2 2 2 5" xfId="15956"/>
    <cellStyle name="Normal 5 5 5 2 3 2 2 2 5 2" xfId="40253"/>
    <cellStyle name="Normal 5 5 5 2 3 2 2 2 6" xfId="27944"/>
    <cellStyle name="Normal 5 5 5 2 3 2 2 3" xfId="4173"/>
    <cellStyle name="Normal 5 5 5 2 3 2 2 3 2" xfId="11932"/>
    <cellStyle name="Normal 5 5 5 2 3 2 2 3 2 2" xfId="24134"/>
    <cellStyle name="Normal 5 5 5 2 3 2 2 3 2 2 2" xfId="48431"/>
    <cellStyle name="Normal 5 5 5 2 3 2 2 3 2 3" xfId="36229"/>
    <cellStyle name="Normal 5 5 5 2 3 2 2 3 3" xfId="16484"/>
    <cellStyle name="Normal 5 5 5 2 3 2 2 3 3 2" xfId="40781"/>
    <cellStyle name="Normal 5 5 5 2 3 2 2 3 4" xfId="28472"/>
    <cellStyle name="Normal 5 5 5 2 3 2 2 4" xfId="4813"/>
    <cellStyle name="Normal 5 5 5 2 3 2 2 4 2" xfId="11933"/>
    <cellStyle name="Normal 5 5 5 2 3 2 2 4 2 2" xfId="24135"/>
    <cellStyle name="Normal 5 5 5 2 3 2 2 4 2 2 2" xfId="48432"/>
    <cellStyle name="Normal 5 5 5 2 3 2 2 4 2 3" xfId="36230"/>
    <cellStyle name="Normal 5 5 5 2 3 2 2 4 3" xfId="17015"/>
    <cellStyle name="Normal 5 5 5 2 3 2 2 4 3 2" xfId="41312"/>
    <cellStyle name="Normal 5 5 5 2 3 2 2 4 4" xfId="29110"/>
    <cellStyle name="Normal 5 5 5 2 3 2 2 5" xfId="6510"/>
    <cellStyle name="Normal 5 5 5 2 3 2 2 5 2" xfId="11934"/>
    <cellStyle name="Normal 5 5 5 2 3 2 2 5 2 2" xfId="24136"/>
    <cellStyle name="Normal 5 5 5 2 3 2 2 5 2 2 2" xfId="48433"/>
    <cellStyle name="Normal 5 5 5 2 3 2 2 5 2 3" xfId="36231"/>
    <cellStyle name="Normal 5 5 5 2 3 2 2 5 3" xfId="18712"/>
    <cellStyle name="Normal 5 5 5 2 3 2 2 5 3 2" xfId="43009"/>
    <cellStyle name="Normal 5 5 5 2 3 2 2 5 4" xfId="30807"/>
    <cellStyle name="Normal 5 5 5 2 3 2 2 6" xfId="11928"/>
    <cellStyle name="Normal 5 5 5 2 3 2 2 6 2" xfId="24130"/>
    <cellStyle name="Normal 5 5 5 2 3 2 2 6 2 2" xfId="48427"/>
    <cellStyle name="Normal 5 5 5 2 3 2 2 6 3" xfId="36225"/>
    <cellStyle name="Normal 5 5 5 2 3 2 2 7" xfId="14787"/>
    <cellStyle name="Normal 5 5 5 2 3 2 2 7 2" xfId="39084"/>
    <cellStyle name="Normal 5 5 5 2 3 2 2 8" xfId="26775"/>
    <cellStyle name="Normal 5 5 5 2 3 2 2 9" xfId="51183"/>
    <cellStyle name="Normal 5 5 5 2 3 2 3" xfId="3003"/>
    <cellStyle name="Normal 5 5 5 2 3 2 3 2" xfId="5451"/>
    <cellStyle name="Normal 5 5 5 2 3 2 3 2 2" xfId="11936"/>
    <cellStyle name="Normal 5 5 5 2 3 2 3 2 2 2" xfId="24138"/>
    <cellStyle name="Normal 5 5 5 2 3 2 3 2 2 2 2" xfId="48435"/>
    <cellStyle name="Normal 5 5 5 2 3 2 3 2 2 3" xfId="36233"/>
    <cellStyle name="Normal 5 5 5 2 3 2 3 2 3" xfId="17653"/>
    <cellStyle name="Normal 5 5 5 2 3 2 3 2 3 2" xfId="41950"/>
    <cellStyle name="Normal 5 5 5 2 3 2 3 2 4" xfId="29748"/>
    <cellStyle name="Normal 5 5 5 2 3 2 3 3" xfId="7041"/>
    <cellStyle name="Normal 5 5 5 2 3 2 3 3 2" xfId="11937"/>
    <cellStyle name="Normal 5 5 5 2 3 2 3 3 2 2" xfId="24139"/>
    <cellStyle name="Normal 5 5 5 2 3 2 3 3 2 2 2" xfId="48436"/>
    <cellStyle name="Normal 5 5 5 2 3 2 3 3 2 3" xfId="36234"/>
    <cellStyle name="Normal 5 5 5 2 3 2 3 3 3" xfId="19243"/>
    <cellStyle name="Normal 5 5 5 2 3 2 3 3 3 2" xfId="43540"/>
    <cellStyle name="Normal 5 5 5 2 3 2 3 3 4" xfId="31338"/>
    <cellStyle name="Normal 5 5 5 2 3 2 3 4" xfId="11935"/>
    <cellStyle name="Normal 5 5 5 2 3 2 3 4 2" xfId="24137"/>
    <cellStyle name="Normal 5 5 5 2 3 2 3 4 2 2" xfId="48434"/>
    <cellStyle name="Normal 5 5 5 2 3 2 3 4 3" xfId="36232"/>
    <cellStyle name="Normal 5 5 5 2 3 2 3 5" xfId="15425"/>
    <cellStyle name="Normal 5 5 5 2 3 2 3 5 2" xfId="39722"/>
    <cellStyle name="Normal 5 5 5 2 3 2 3 6" xfId="27413"/>
    <cellStyle name="Normal 5 5 5 2 3 2 4" xfId="11927"/>
    <cellStyle name="Normal 5 5 5 2 3 2 4 2" xfId="24129"/>
    <cellStyle name="Normal 5 5 5 2 3 2 4 2 2" xfId="48426"/>
    <cellStyle name="Normal 5 5 5 2 3 2 4 3" xfId="36224"/>
    <cellStyle name="Normal 5 5 5 2 3 2 5" xfId="14253"/>
    <cellStyle name="Normal 5 5 5 2 3 2 5 2" xfId="26241"/>
    <cellStyle name="Normal 5 5 5 2 3 2 5 2 2" xfId="50538"/>
    <cellStyle name="Normal 5 5 5 2 3 2 5 3" xfId="38550"/>
    <cellStyle name="Normal 5 5 5 2 3 2 6" xfId="51773"/>
    <cellStyle name="Normal 5 5 5 2 3 2 7" xfId="52357"/>
    <cellStyle name="Normal 5 5 5 2 3 3" xfId="2235"/>
    <cellStyle name="Normal 5 5 5 2 3 3 10" xfId="52755"/>
    <cellStyle name="Normal 5 5 5 2 3 3 2" xfId="3401"/>
    <cellStyle name="Normal 5 5 5 2 3 3 2 2" xfId="5742"/>
    <cellStyle name="Normal 5 5 5 2 3 3 2 2 2" xfId="11940"/>
    <cellStyle name="Normal 5 5 5 2 3 3 2 2 2 2" xfId="24142"/>
    <cellStyle name="Normal 5 5 5 2 3 3 2 2 2 2 2" xfId="48439"/>
    <cellStyle name="Normal 5 5 5 2 3 3 2 2 2 3" xfId="36237"/>
    <cellStyle name="Normal 5 5 5 2 3 3 2 2 3" xfId="17944"/>
    <cellStyle name="Normal 5 5 5 2 3 3 2 2 3 2" xfId="42241"/>
    <cellStyle name="Normal 5 5 5 2 3 3 2 2 4" xfId="30039"/>
    <cellStyle name="Normal 5 5 5 2 3 3 2 3" xfId="7439"/>
    <cellStyle name="Normal 5 5 5 2 3 3 2 3 2" xfId="11941"/>
    <cellStyle name="Normal 5 5 5 2 3 3 2 3 2 2" xfId="24143"/>
    <cellStyle name="Normal 5 5 5 2 3 3 2 3 2 2 2" xfId="48440"/>
    <cellStyle name="Normal 5 5 5 2 3 3 2 3 2 3" xfId="36238"/>
    <cellStyle name="Normal 5 5 5 2 3 3 2 3 3" xfId="19641"/>
    <cellStyle name="Normal 5 5 5 2 3 3 2 3 3 2" xfId="43938"/>
    <cellStyle name="Normal 5 5 5 2 3 3 2 3 4" xfId="31736"/>
    <cellStyle name="Normal 5 5 5 2 3 3 2 4" xfId="11939"/>
    <cellStyle name="Normal 5 5 5 2 3 3 2 4 2" xfId="24141"/>
    <cellStyle name="Normal 5 5 5 2 3 3 2 4 2 2" xfId="48438"/>
    <cellStyle name="Normal 5 5 5 2 3 3 2 4 3" xfId="36236"/>
    <cellStyle name="Normal 5 5 5 2 3 3 2 5" xfId="15716"/>
    <cellStyle name="Normal 5 5 5 2 3 3 2 5 2" xfId="40013"/>
    <cellStyle name="Normal 5 5 5 2 3 3 2 6" xfId="27704"/>
    <cellStyle name="Normal 5 5 5 2 3 3 3" xfId="3933"/>
    <cellStyle name="Normal 5 5 5 2 3 3 3 2" xfId="11942"/>
    <cellStyle name="Normal 5 5 5 2 3 3 3 2 2" xfId="24144"/>
    <cellStyle name="Normal 5 5 5 2 3 3 3 2 2 2" xfId="48441"/>
    <cellStyle name="Normal 5 5 5 2 3 3 3 2 3" xfId="36239"/>
    <cellStyle name="Normal 5 5 5 2 3 3 3 3" xfId="16244"/>
    <cellStyle name="Normal 5 5 5 2 3 3 3 3 2" xfId="40541"/>
    <cellStyle name="Normal 5 5 5 2 3 3 3 4" xfId="28232"/>
    <cellStyle name="Normal 5 5 5 2 3 3 4" xfId="4573"/>
    <cellStyle name="Normal 5 5 5 2 3 3 4 2" xfId="11943"/>
    <cellStyle name="Normal 5 5 5 2 3 3 4 2 2" xfId="24145"/>
    <cellStyle name="Normal 5 5 5 2 3 3 4 2 2 2" xfId="48442"/>
    <cellStyle name="Normal 5 5 5 2 3 3 4 2 3" xfId="36240"/>
    <cellStyle name="Normal 5 5 5 2 3 3 4 3" xfId="16775"/>
    <cellStyle name="Normal 5 5 5 2 3 3 4 3 2" xfId="41072"/>
    <cellStyle name="Normal 5 5 5 2 3 3 4 4" xfId="28870"/>
    <cellStyle name="Normal 5 5 5 2 3 3 5" xfId="6270"/>
    <cellStyle name="Normal 5 5 5 2 3 3 5 2" xfId="11944"/>
    <cellStyle name="Normal 5 5 5 2 3 3 5 2 2" xfId="24146"/>
    <cellStyle name="Normal 5 5 5 2 3 3 5 2 2 2" xfId="48443"/>
    <cellStyle name="Normal 5 5 5 2 3 3 5 2 3" xfId="36241"/>
    <cellStyle name="Normal 5 5 5 2 3 3 5 3" xfId="18472"/>
    <cellStyle name="Normal 5 5 5 2 3 3 5 3 2" xfId="42769"/>
    <cellStyle name="Normal 5 5 5 2 3 3 5 4" xfId="30567"/>
    <cellStyle name="Normal 5 5 5 2 3 3 6" xfId="11938"/>
    <cellStyle name="Normal 5 5 5 2 3 3 6 2" xfId="24140"/>
    <cellStyle name="Normal 5 5 5 2 3 3 6 2 2" xfId="48437"/>
    <cellStyle name="Normal 5 5 5 2 3 3 6 3" xfId="36235"/>
    <cellStyle name="Normal 5 5 5 2 3 3 7" xfId="14547"/>
    <cellStyle name="Normal 5 5 5 2 3 3 7 2" xfId="38844"/>
    <cellStyle name="Normal 5 5 5 2 3 3 8" xfId="26535"/>
    <cellStyle name="Normal 5 5 5 2 3 3 9" xfId="50943"/>
    <cellStyle name="Normal 5 5 5 2 3 4" xfId="2763"/>
    <cellStyle name="Normal 5 5 5 2 3 4 2" xfId="5211"/>
    <cellStyle name="Normal 5 5 5 2 3 4 2 2" xfId="11946"/>
    <cellStyle name="Normal 5 5 5 2 3 4 2 2 2" xfId="24148"/>
    <cellStyle name="Normal 5 5 5 2 3 4 2 2 2 2" xfId="48445"/>
    <cellStyle name="Normal 5 5 5 2 3 4 2 2 3" xfId="36243"/>
    <cellStyle name="Normal 5 5 5 2 3 4 2 3" xfId="17413"/>
    <cellStyle name="Normal 5 5 5 2 3 4 2 3 2" xfId="41710"/>
    <cellStyle name="Normal 5 5 5 2 3 4 2 4" xfId="29508"/>
    <cellStyle name="Normal 5 5 5 2 3 4 3" xfId="6801"/>
    <cellStyle name="Normal 5 5 5 2 3 4 3 2" xfId="11947"/>
    <cellStyle name="Normal 5 5 5 2 3 4 3 2 2" xfId="24149"/>
    <cellStyle name="Normal 5 5 5 2 3 4 3 2 2 2" xfId="48446"/>
    <cellStyle name="Normal 5 5 5 2 3 4 3 2 3" xfId="36244"/>
    <cellStyle name="Normal 5 5 5 2 3 4 3 3" xfId="19003"/>
    <cellStyle name="Normal 5 5 5 2 3 4 3 3 2" xfId="43300"/>
    <cellStyle name="Normal 5 5 5 2 3 4 3 4" xfId="31098"/>
    <cellStyle name="Normal 5 5 5 2 3 4 4" xfId="11945"/>
    <cellStyle name="Normal 5 5 5 2 3 4 4 2" xfId="24147"/>
    <cellStyle name="Normal 5 5 5 2 3 4 4 2 2" xfId="48444"/>
    <cellStyle name="Normal 5 5 5 2 3 4 4 3" xfId="36242"/>
    <cellStyle name="Normal 5 5 5 2 3 4 5" xfId="15185"/>
    <cellStyle name="Normal 5 5 5 2 3 4 5 2" xfId="39482"/>
    <cellStyle name="Normal 5 5 5 2 3 4 6" xfId="27173"/>
    <cellStyle name="Normal 5 5 5 2 3 5" xfId="11926"/>
    <cellStyle name="Normal 5 5 5 2 3 5 2" xfId="24128"/>
    <cellStyle name="Normal 5 5 5 2 3 5 2 2" xfId="48425"/>
    <cellStyle name="Normal 5 5 5 2 3 5 3" xfId="36223"/>
    <cellStyle name="Normal 5 5 5 2 3 6" xfId="14013"/>
    <cellStyle name="Normal 5 5 5 2 3 6 2" xfId="26001"/>
    <cellStyle name="Normal 5 5 5 2 3 6 2 2" xfId="50298"/>
    <cellStyle name="Normal 5 5 5 2 3 6 3" xfId="38310"/>
    <cellStyle name="Normal 5 5 5 2 3 7" xfId="51833"/>
    <cellStyle name="Normal 5 5 5 2 3 8" xfId="52117"/>
    <cellStyle name="Normal 5 5 5 2 4" xfId="910"/>
    <cellStyle name="Normal 5 5 5 2 4 2" xfId="2403"/>
    <cellStyle name="Normal 5 5 5 2 4 2 10" xfId="52923"/>
    <cellStyle name="Normal 5 5 5 2 4 2 2" xfId="3569"/>
    <cellStyle name="Normal 5 5 5 2 4 2 2 2" xfId="5910"/>
    <cellStyle name="Normal 5 5 5 2 4 2 2 2 2" xfId="11951"/>
    <cellStyle name="Normal 5 5 5 2 4 2 2 2 2 2" xfId="24153"/>
    <cellStyle name="Normal 5 5 5 2 4 2 2 2 2 2 2" xfId="48450"/>
    <cellStyle name="Normal 5 5 5 2 4 2 2 2 2 3" xfId="36248"/>
    <cellStyle name="Normal 5 5 5 2 4 2 2 2 3" xfId="18112"/>
    <cellStyle name="Normal 5 5 5 2 4 2 2 2 3 2" xfId="42409"/>
    <cellStyle name="Normal 5 5 5 2 4 2 2 2 4" xfId="30207"/>
    <cellStyle name="Normal 5 5 5 2 4 2 2 3" xfId="7607"/>
    <cellStyle name="Normal 5 5 5 2 4 2 2 3 2" xfId="11952"/>
    <cellStyle name="Normal 5 5 5 2 4 2 2 3 2 2" xfId="24154"/>
    <cellStyle name="Normal 5 5 5 2 4 2 2 3 2 2 2" xfId="48451"/>
    <cellStyle name="Normal 5 5 5 2 4 2 2 3 2 3" xfId="36249"/>
    <cellStyle name="Normal 5 5 5 2 4 2 2 3 3" xfId="19809"/>
    <cellStyle name="Normal 5 5 5 2 4 2 2 3 3 2" xfId="44106"/>
    <cellStyle name="Normal 5 5 5 2 4 2 2 3 4" xfId="31904"/>
    <cellStyle name="Normal 5 5 5 2 4 2 2 4" xfId="11950"/>
    <cellStyle name="Normal 5 5 5 2 4 2 2 4 2" xfId="24152"/>
    <cellStyle name="Normal 5 5 5 2 4 2 2 4 2 2" xfId="48449"/>
    <cellStyle name="Normal 5 5 5 2 4 2 2 4 3" xfId="36247"/>
    <cellStyle name="Normal 5 5 5 2 4 2 2 5" xfId="15884"/>
    <cellStyle name="Normal 5 5 5 2 4 2 2 5 2" xfId="40181"/>
    <cellStyle name="Normal 5 5 5 2 4 2 2 6" xfId="27872"/>
    <cellStyle name="Normal 5 5 5 2 4 2 3" xfId="4101"/>
    <cellStyle name="Normal 5 5 5 2 4 2 3 2" xfId="11953"/>
    <cellStyle name="Normal 5 5 5 2 4 2 3 2 2" xfId="24155"/>
    <cellStyle name="Normal 5 5 5 2 4 2 3 2 2 2" xfId="48452"/>
    <cellStyle name="Normal 5 5 5 2 4 2 3 2 3" xfId="36250"/>
    <cellStyle name="Normal 5 5 5 2 4 2 3 3" xfId="16412"/>
    <cellStyle name="Normal 5 5 5 2 4 2 3 3 2" xfId="40709"/>
    <cellStyle name="Normal 5 5 5 2 4 2 3 4" xfId="28400"/>
    <cellStyle name="Normal 5 5 5 2 4 2 4" xfId="4741"/>
    <cellStyle name="Normal 5 5 5 2 4 2 4 2" xfId="11954"/>
    <cellStyle name="Normal 5 5 5 2 4 2 4 2 2" xfId="24156"/>
    <cellStyle name="Normal 5 5 5 2 4 2 4 2 2 2" xfId="48453"/>
    <cellStyle name="Normal 5 5 5 2 4 2 4 2 3" xfId="36251"/>
    <cellStyle name="Normal 5 5 5 2 4 2 4 3" xfId="16943"/>
    <cellStyle name="Normal 5 5 5 2 4 2 4 3 2" xfId="41240"/>
    <cellStyle name="Normal 5 5 5 2 4 2 4 4" xfId="29038"/>
    <cellStyle name="Normal 5 5 5 2 4 2 5" xfId="6438"/>
    <cellStyle name="Normal 5 5 5 2 4 2 5 2" xfId="11955"/>
    <cellStyle name="Normal 5 5 5 2 4 2 5 2 2" xfId="24157"/>
    <cellStyle name="Normal 5 5 5 2 4 2 5 2 2 2" xfId="48454"/>
    <cellStyle name="Normal 5 5 5 2 4 2 5 2 3" xfId="36252"/>
    <cellStyle name="Normal 5 5 5 2 4 2 5 3" xfId="18640"/>
    <cellStyle name="Normal 5 5 5 2 4 2 5 3 2" xfId="42937"/>
    <cellStyle name="Normal 5 5 5 2 4 2 5 4" xfId="30735"/>
    <cellStyle name="Normal 5 5 5 2 4 2 6" xfId="11949"/>
    <cellStyle name="Normal 5 5 5 2 4 2 6 2" xfId="24151"/>
    <cellStyle name="Normal 5 5 5 2 4 2 6 2 2" xfId="48448"/>
    <cellStyle name="Normal 5 5 5 2 4 2 6 3" xfId="36246"/>
    <cellStyle name="Normal 5 5 5 2 4 2 7" xfId="14715"/>
    <cellStyle name="Normal 5 5 5 2 4 2 7 2" xfId="39012"/>
    <cellStyle name="Normal 5 5 5 2 4 2 8" xfId="26703"/>
    <cellStyle name="Normal 5 5 5 2 4 2 9" xfId="51111"/>
    <cellStyle name="Normal 5 5 5 2 4 3" xfId="2931"/>
    <cellStyle name="Normal 5 5 5 2 4 3 2" xfId="5379"/>
    <cellStyle name="Normal 5 5 5 2 4 3 2 2" xfId="11957"/>
    <cellStyle name="Normal 5 5 5 2 4 3 2 2 2" xfId="24159"/>
    <cellStyle name="Normal 5 5 5 2 4 3 2 2 2 2" xfId="48456"/>
    <cellStyle name="Normal 5 5 5 2 4 3 2 2 3" xfId="36254"/>
    <cellStyle name="Normal 5 5 5 2 4 3 2 3" xfId="17581"/>
    <cellStyle name="Normal 5 5 5 2 4 3 2 3 2" xfId="41878"/>
    <cellStyle name="Normal 5 5 5 2 4 3 2 4" xfId="29676"/>
    <cellStyle name="Normal 5 5 5 2 4 3 3" xfId="6969"/>
    <cellStyle name="Normal 5 5 5 2 4 3 3 2" xfId="11958"/>
    <cellStyle name="Normal 5 5 5 2 4 3 3 2 2" xfId="24160"/>
    <cellStyle name="Normal 5 5 5 2 4 3 3 2 2 2" xfId="48457"/>
    <cellStyle name="Normal 5 5 5 2 4 3 3 2 3" xfId="36255"/>
    <cellStyle name="Normal 5 5 5 2 4 3 3 3" xfId="19171"/>
    <cellStyle name="Normal 5 5 5 2 4 3 3 3 2" xfId="43468"/>
    <cellStyle name="Normal 5 5 5 2 4 3 3 4" xfId="31266"/>
    <cellStyle name="Normal 5 5 5 2 4 3 4" xfId="11956"/>
    <cellStyle name="Normal 5 5 5 2 4 3 4 2" xfId="24158"/>
    <cellStyle name="Normal 5 5 5 2 4 3 4 2 2" xfId="48455"/>
    <cellStyle name="Normal 5 5 5 2 4 3 4 3" xfId="36253"/>
    <cellStyle name="Normal 5 5 5 2 4 3 5" xfId="15353"/>
    <cellStyle name="Normal 5 5 5 2 4 3 5 2" xfId="39650"/>
    <cellStyle name="Normal 5 5 5 2 4 3 6" xfId="27341"/>
    <cellStyle name="Normal 5 5 5 2 4 4" xfId="11948"/>
    <cellStyle name="Normal 5 5 5 2 4 4 2" xfId="24150"/>
    <cellStyle name="Normal 5 5 5 2 4 4 2 2" xfId="48447"/>
    <cellStyle name="Normal 5 5 5 2 4 4 3" xfId="36245"/>
    <cellStyle name="Normal 5 5 5 2 4 5" xfId="14181"/>
    <cellStyle name="Normal 5 5 5 2 4 5 2" xfId="26169"/>
    <cellStyle name="Normal 5 5 5 2 4 5 2 2" xfId="50466"/>
    <cellStyle name="Normal 5 5 5 2 4 5 3" xfId="38478"/>
    <cellStyle name="Normal 5 5 5 2 4 6" xfId="51588"/>
    <cellStyle name="Normal 5 5 5 2 4 7" xfId="52285"/>
    <cellStyle name="Normal 5 5 5 2 5" xfId="2139"/>
    <cellStyle name="Normal 5 5 5 2 5 10" xfId="52659"/>
    <cellStyle name="Normal 5 5 5 2 5 2" xfId="3305"/>
    <cellStyle name="Normal 5 5 5 2 5 2 2" xfId="5646"/>
    <cellStyle name="Normal 5 5 5 2 5 2 2 2" xfId="11961"/>
    <cellStyle name="Normal 5 5 5 2 5 2 2 2 2" xfId="24163"/>
    <cellStyle name="Normal 5 5 5 2 5 2 2 2 2 2" xfId="48460"/>
    <cellStyle name="Normal 5 5 5 2 5 2 2 2 3" xfId="36258"/>
    <cellStyle name="Normal 5 5 5 2 5 2 2 3" xfId="17848"/>
    <cellStyle name="Normal 5 5 5 2 5 2 2 3 2" xfId="42145"/>
    <cellStyle name="Normal 5 5 5 2 5 2 2 4" xfId="29943"/>
    <cellStyle name="Normal 5 5 5 2 5 2 3" xfId="7343"/>
    <cellStyle name="Normal 5 5 5 2 5 2 3 2" xfId="11962"/>
    <cellStyle name="Normal 5 5 5 2 5 2 3 2 2" xfId="24164"/>
    <cellStyle name="Normal 5 5 5 2 5 2 3 2 2 2" xfId="48461"/>
    <cellStyle name="Normal 5 5 5 2 5 2 3 2 3" xfId="36259"/>
    <cellStyle name="Normal 5 5 5 2 5 2 3 3" xfId="19545"/>
    <cellStyle name="Normal 5 5 5 2 5 2 3 3 2" xfId="43842"/>
    <cellStyle name="Normal 5 5 5 2 5 2 3 4" xfId="31640"/>
    <cellStyle name="Normal 5 5 5 2 5 2 4" xfId="11960"/>
    <cellStyle name="Normal 5 5 5 2 5 2 4 2" xfId="24162"/>
    <cellStyle name="Normal 5 5 5 2 5 2 4 2 2" xfId="48459"/>
    <cellStyle name="Normal 5 5 5 2 5 2 4 3" xfId="36257"/>
    <cellStyle name="Normal 5 5 5 2 5 2 5" xfId="15620"/>
    <cellStyle name="Normal 5 5 5 2 5 2 5 2" xfId="39917"/>
    <cellStyle name="Normal 5 5 5 2 5 2 6" xfId="27608"/>
    <cellStyle name="Normal 5 5 5 2 5 3" xfId="3837"/>
    <cellStyle name="Normal 5 5 5 2 5 3 2" xfId="11963"/>
    <cellStyle name="Normal 5 5 5 2 5 3 2 2" xfId="24165"/>
    <cellStyle name="Normal 5 5 5 2 5 3 2 2 2" xfId="48462"/>
    <cellStyle name="Normal 5 5 5 2 5 3 2 3" xfId="36260"/>
    <cellStyle name="Normal 5 5 5 2 5 3 3" xfId="16148"/>
    <cellStyle name="Normal 5 5 5 2 5 3 3 2" xfId="40445"/>
    <cellStyle name="Normal 5 5 5 2 5 3 4" xfId="28136"/>
    <cellStyle name="Normal 5 5 5 2 5 4" xfId="4477"/>
    <cellStyle name="Normal 5 5 5 2 5 4 2" xfId="11964"/>
    <cellStyle name="Normal 5 5 5 2 5 4 2 2" xfId="24166"/>
    <cellStyle name="Normal 5 5 5 2 5 4 2 2 2" xfId="48463"/>
    <cellStyle name="Normal 5 5 5 2 5 4 2 3" xfId="36261"/>
    <cellStyle name="Normal 5 5 5 2 5 4 3" xfId="16679"/>
    <cellStyle name="Normal 5 5 5 2 5 4 3 2" xfId="40976"/>
    <cellStyle name="Normal 5 5 5 2 5 4 4" xfId="28774"/>
    <cellStyle name="Normal 5 5 5 2 5 5" xfId="6174"/>
    <cellStyle name="Normal 5 5 5 2 5 5 2" xfId="11965"/>
    <cellStyle name="Normal 5 5 5 2 5 5 2 2" xfId="24167"/>
    <cellStyle name="Normal 5 5 5 2 5 5 2 2 2" xfId="48464"/>
    <cellStyle name="Normal 5 5 5 2 5 5 2 3" xfId="36262"/>
    <cellStyle name="Normal 5 5 5 2 5 5 3" xfId="18376"/>
    <cellStyle name="Normal 5 5 5 2 5 5 3 2" xfId="42673"/>
    <cellStyle name="Normal 5 5 5 2 5 5 4" xfId="30471"/>
    <cellStyle name="Normal 5 5 5 2 5 6" xfId="11959"/>
    <cellStyle name="Normal 5 5 5 2 5 6 2" xfId="24161"/>
    <cellStyle name="Normal 5 5 5 2 5 6 2 2" xfId="48458"/>
    <cellStyle name="Normal 5 5 5 2 5 6 3" xfId="36256"/>
    <cellStyle name="Normal 5 5 5 2 5 7" xfId="14451"/>
    <cellStyle name="Normal 5 5 5 2 5 7 2" xfId="38748"/>
    <cellStyle name="Normal 5 5 5 2 5 8" xfId="26439"/>
    <cellStyle name="Normal 5 5 5 2 5 9" xfId="50847"/>
    <cellStyle name="Normal 5 5 5 2 6" xfId="2667"/>
    <cellStyle name="Normal 5 5 5 2 6 2" xfId="5115"/>
    <cellStyle name="Normal 5 5 5 2 6 2 2" xfId="11967"/>
    <cellStyle name="Normal 5 5 5 2 6 2 2 2" xfId="24169"/>
    <cellStyle name="Normal 5 5 5 2 6 2 2 2 2" xfId="48466"/>
    <cellStyle name="Normal 5 5 5 2 6 2 2 3" xfId="36264"/>
    <cellStyle name="Normal 5 5 5 2 6 2 3" xfId="17317"/>
    <cellStyle name="Normal 5 5 5 2 6 2 3 2" xfId="41614"/>
    <cellStyle name="Normal 5 5 5 2 6 2 4" xfId="29412"/>
    <cellStyle name="Normal 5 5 5 2 6 3" xfId="6705"/>
    <cellStyle name="Normal 5 5 5 2 6 3 2" xfId="11968"/>
    <cellStyle name="Normal 5 5 5 2 6 3 2 2" xfId="24170"/>
    <cellStyle name="Normal 5 5 5 2 6 3 2 2 2" xfId="48467"/>
    <cellStyle name="Normal 5 5 5 2 6 3 2 3" xfId="36265"/>
    <cellStyle name="Normal 5 5 5 2 6 3 3" xfId="18907"/>
    <cellStyle name="Normal 5 5 5 2 6 3 3 2" xfId="43204"/>
    <cellStyle name="Normal 5 5 5 2 6 3 4" xfId="31002"/>
    <cellStyle name="Normal 5 5 5 2 6 4" xfId="11966"/>
    <cellStyle name="Normal 5 5 5 2 6 4 2" xfId="24168"/>
    <cellStyle name="Normal 5 5 5 2 6 4 2 2" xfId="48465"/>
    <cellStyle name="Normal 5 5 5 2 6 4 3" xfId="36263"/>
    <cellStyle name="Normal 5 5 5 2 6 5" xfId="15089"/>
    <cellStyle name="Normal 5 5 5 2 6 5 2" xfId="39386"/>
    <cellStyle name="Normal 5 5 5 2 6 6" xfId="27077"/>
    <cellStyle name="Normal 5 5 5 2 7" xfId="11903"/>
    <cellStyle name="Normal 5 5 5 2 7 2" xfId="24105"/>
    <cellStyle name="Normal 5 5 5 2 7 2 2" xfId="48402"/>
    <cellStyle name="Normal 5 5 5 2 7 3" xfId="36200"/>
    <cellStyle name="Normal 5 5 5 2 8" xfId="13917"/>
    <cellStyle name="Normal 5 5 5 2 8 2" xfId="25905"/>
    <cellStyle name="Normal 5 5 5 2 8 2 2" xfId="50202"/>
    <cellStyle name="Normal 5 5 5 2 8 3" xfId="38214"/>
    <cellStyle name="Normal 5 5 5 2 9" xfId="51488"/>
    <cellStyle name="Normal 5 5 5 3" xfId="785"/>
    <cellStyle name="Normal 5 5 5 3 2" xfId="1030"/>
    <cellStyle name="Normal 5 5 5 3 2 2" xfId="2523"/>
    <cellStyle name="Normal 5 5 5 3 2 2 10" xfId="53043"/>
    <cellStyle name="Normal 5 5 5 3 2 2 2" xfId="3689"/>
    <cellStyle name="Normal 5 5 5 3 2 2 2 2" xfId="6030"/>
    <cellStyle name="Normal 5 5 5 3 2 2 2 2 2" xfId="11973"/>
    <cellStyle name="Normal 5 5 5 3 2 2 2 2 2 2" xfId="24175"/>
    <cellStyle name="Normal 5 5 5 3 2 2 2 2 2 2 2" xfId="48472"/>
    <cellStyle name="Normal 5 5 5 3 2 2 2 2 2 3" xfId="36270"/>
    <cellStyle name="Normal 5 5 5 3 2 2 2 2 3" xfId="18232"/>
    <cellStyle name="Normal 5 5 5 3 2 2 2 2 3 2" xfId="42529"/>
    <cellStyle name="Normal 5 5 5 3 2 2 2 2 4" xfId="30327"/>
    <cellStyle name="Normal 5 5 5 3 2 2 2 3" xfId="7727"/>
    <cellStyle name="Normal 5 5 5 3 2 2 2 3 2" xfId="11974"/>
    <cellStyle name="Normal 5 5 5 3 2 2 2 3 2 2" xfId="24176"/>
    <cellStyle name="Normal 5 5 5 3 2 2 2 3 2 2 2" xfId="48473"/>
    <cellStyle name="Normal 5 5 5 3 2 2 2 3 2 3" xfId="36271"/>
    <cellStyle name="Normal 5 5 5 3 2 2 2 3 3" xfId="19929"/>
    <cellStyle name="Normal 5 5 5 3 2 2 2 3 3 2" xfId="44226"/>
    <cellStyle name="Normal 5 5 5 3 2 2 2 3 4" xfId="32024"/>
    <cellStyle name="Normal 5 5 5 3 2 2 2 4" xfId="11972"/>
    <cellStyle name="Normal 5 5 5 3 2 2 2 4 2" xfId="24174"/>
    <cellStyle name="Normal 5 5 5 3 2 2 2 4 2 2" xfId="48471"/>
    <cellStyle name="Normal 5 5 5 3 2 2 2 4 3" xfId="36269"/>
    <cellStyle name="Normal 5 5 5 3 2 2 2 5" xfId="16004"/>
    <cellStyle name="Normal 5 5 5 3 2 2 2 5 2" xfId="40301"/>
    <cellStyle name="Normal 5 5 5 3 2 2 2 6" xfId="27992"/>
    <cellStyle name="Normal 5 5 5 3 2 2 3" xfId="4221"/>
    <cellStyle name="Normal 5 5 5 3 2 2 3 2" xfId="11975"/>
    <cellStyle name="Normal 5 5 5 3 2 2 3 2 2" xfId="24177"/>
    <cellStyle name="Normal 5 5 5 3 2 2 3 2 2 2" xfId="48474"/>
    <cellStyle name="Normal 5 5 5 3 2 2 3 2 3" xfId="36272"/>
    <cellStyle name="Normal 5 5 5 3 2 2 3 3" xfId="16532"/>
    <cellStyle name="Normal 5 5 5 3 2 2 3 3 2" xfId="40829"/>
    <cellStyle name="Normal 5 5 5 3 2 2 3 4" xfId="28520"/>
    <cellStyle name="Normal 5 5 5 3 2 2 4" xfId="4861"/>
    <cellStyle name="Normal 5 5 5 3 2 2 4 2" xfId="11976"/>
    <cellStyle name="Normal 5 5 5 3 2 2 4 2 2" xfId="24178"/>
    <cellStyle name="Normal 5 5 5 3 2 2 4 2 2 2" xfId="48475"/>
    <cellStyle name="Normal 5 5 5 3 2 2 4 2 3" xfId="36273"/>
    <cellStyle name="Normal 5 5 5 3 2 2 4 3" xfId="17063"/>
    <cellStyle name="Normal 5 5 5 3 2 2 4 3 2" xfId="41360"/>
    <cellStyle name="Normal 5 5 5 3 2 2 4 4" xfId="29158"/>
    <cellStyle name="Normal 5 5 5 3 2 2 5" xfId="6558"/>
    <cellStyle name="Normal 5 5 5 3 2 2 5 2" xfId="11977"/>
    <cellStyle name="Normal 5 5 5 3 2 2 5 2 2" xfId="24179"/>
    <cellStyle name="Normal 5 5 5 3 2 2 5 2 2 2" xfId="48476"/>
    <cellStyle name="Normal 5 5 5 3 2 2 5 2 3" xfId="36274"/>
    <cellStyle name="Normal 5 5 5 3 2 2 5 3" xfId="18760"/>
    <cellStyle name="Normal 5 5 5 3 2 2 5 3 2" xfId="43057"/>
    <cellStyle name="Normal 5 5 5 3 2 2 5 4" xfId="30855"/>
    <cellStyle name="Normal 5 5 5 3 2 2 6" xfId="11971"/>
    <cellStyle name="Normal 5 5 5 3 2 2 6 2" xfId="24173"/>
    <cellStyle name="Normal 5 5 5 3 2 2 6 2 2" xfId="48470"/>
    <cellStyle name="Normal 5 5 5 3 2 2 6 3" xfId="36268"/>
    <cellStyle name="Normal 5 5 5 3 2 2 7" xfId="14835"/>
    <cellStyle name="Normal 5 5 5 3 2 2 7 2" xfId="39132"/>
    <cellStyle name="Normal 5 5 5 3 2 2 8" xfId="26823"/>
    <cellStyle name="Normal 5 5 5 3 2 2 9" xfId="51231"/>
    <cellStyle name="Normal 5 5 5 3 2 3" xfId="3051"/>
    <cellStyle name="Normal 5 5 5 3 2 3 2" xfId="5499"/>
    <cellStyle name="Normal 5 5 5 3 2 3 2 2" xfId="11979"/>
    <cellStyle name="Normal 5 5 5 3 2 3 2 2 2" xfId="24181"/>
    <cellStyle name="Normal 5 5 5 3 2 3 2 2 2 2" xfId="48478"/>
    <cellStyle name="Normal 5 5 5 3 2 3 2 2 3" xfId="36276"/>
    <cellStyle name="Normal 5 5 5 3 2 3 2 3" xfId="17701"/>
    <cellStyle name="Normal 5 5 5 3 2 3 2 3 2" xfId="41998"/>
    <cellStyle name="Normal 5 5 5 3 2 3 2 4" xfId="29796"/>
    <cellStyle name="Normal 5 5 5 3 2 3 3" xfId="7089"/>
    <cellStyle name="Normal 5 5 5 3 2 3 3 2" xfId="11980"/>
    <cellStyle name="Normal 5 5 5 3 2 3 3 2 2" xfId="24182"/>
    <cellStyle name="Normal 5 5 5 3 2 3 3 2 2 2" xfId="48479"/>
    <cellStyle name="Normal 5 5 5 3 2 3 3 2 3" xfId="36277"/>
    <cellStyle name="Normal 5 5 5 3 2 3 3 3" xfId="19291"/>
    <cellStyle name="Normal 5 5 5 3 2 3 3 3 2" xfId="43588"/>
    <cellStyle name="Normal 5 5 5 3 2 3 3 4" xfId="31386"/>
    <cellStyle name="Normal 5 5 5 3 2 3 4" xfId="11978"/>
    <cellStyle name="Normal 5 5 5 3 2 3 4 2" xfId="24180"/>
    <cellStyle name="Normal 5 5 5 3 2 3 4 2 2" xfId="48477"/>
    <cellStyle name="Normal 5 5 5 3 2 3 4 3" xfId="36275"/>
    <cellStyle name="Normal 5 5 5 3 2 3 5" xfId="15473"/>
    <cellStyle name="Normal 5 5 5 3 2 3 5 2" xfId="39770"/>
    <cellStyle name="Normal 5 5 5 3 2 3 6" xfId="27461"/>
    <cellStyle name="Normal 5 5 5 3 2 4" xfId="11970"/>
    <cellStyle name="Normal 5 5 5 3 2 4 2" xfId="24172"/>
    <cellStyle name="Normal 5 5 5 3 2 4 2 2" xfId="48469"/>
    <cellStyle name="Normal 5 5 5 3 2 4 3" xfId="36267"/>
    <cellStyle name="Normal 5 5 5 3 2 5" xfId="14301"/>
    <cellStyle name="Normal 5 5 5 3 2 5 2" xfId="26289"/>
    <cellStyle name="Normal 5 5 5 3 2 5 2 2" xfId="50586"/>
    <cellStyle name="Normal 5 5 5 3 2 5 3" xfId="38598"/>
    <cellStyle name="Normal 5 5 5 3 2 6" xfId="51450"/>
    <cellStyle name="Normal 5 5 5 3 2 7" xfId="52405"/>
    <cellStyle name="Normal 5 5 5 3 3" xfId="2283"/>
    <cellStyle name="Normal 5 5 5 3 3 10" xfId="52803"/>
    <cellStyle name="Normal 5 5 5 3 3 2" xfId="3449"/>
    <cellStyle name="Normal 5 5 5 3 3 2 2" xfId="5790"/>
    <cellStyle name="Normal 5 5 5 3 3 2 2 2" xfId="11983"/>
    <cellStyle name="Normal 5 5 5 3 3 2 2 2 2" xfId="24185"/>
    <cellStyle name="Normal 5 5 5 3 3 2 2 2 2 2" xfId="48482"/>
    <cellStyle name="Normal 5 5 5 3 3 2 2 2 3" xfId="36280"/>
    <cellStyle name="Normal 5 5 5 3 3 2 2 3" xfId="17992"/>
    <cellStyle name="Normal 5 5 5 3 3 2 2 3 2" xfId="42289"/>
    <cellStyle name="Normal 5 5 5 3 3 2 2 4" xfId="30087"/>
    <cellStyle name="Normal 5 5 5 3 3 2 3" xfId="7487"/>
    <cellStyle name="Normal 5 5 5 3 3 2 3 2" xfId="11984"/>
    <cellStyle name="Normal 5 5 5 3 3 2 3 2 2" xfId="24186"/>
    <cellStyle name="Normal 5 5 5 3 3 2 3 2 2 2" xfId="48483"/>
    <cellStyle name="Normal 5 5 5 3 3 2 3 2 3" xfId="36281"/>
    <cellStyle name="Normal 5 5 5 3 3 2 3 3" xfId="19689"/>
    <cellStyle name="Normal 5 5 5 3 3 2 3 3 2" xfId="43986"/>
    <cellStyle name="Normal 5 5 5 3 3 2 3 4" xfId="31784"/>
    <cellStyle name="Normal 5 5 5 3 3 2 4" xfId="11982"/>
    <cellStyle name="Normal 5 5 5 3 3 2 4 2" xfId="24184"/>
    <cellStyle name="Normal 5 5 5 3 3 2 4 2 2" xfId="48481"/>
    <cellStyle name="Normal 5 5 5 3 3 2 4 3" xfId="36279"/>
    <cellStyle name="Normal 5 5 5 3 3 2 5" xfId="15764"/>
    <cellStyle name="Normal 5 5 5 3 3 2 5 2" xfId="40061"/>
    <cellStyle name="Normal 5 5 5 3 3 2 6" xfId="27752"/>
    <cellStyle name="Normal 5 5 5 3 3 3" xfId="3981"/>
    <cellStyle name="Normal 5 5 5 3 3 3 2" xfId="11985"/>
    <cellStyle name="Normal 5 5 5 3 3 3 2 2" xfId="24187"/>
    <cellStyle name="Normal 5 5 5 3 3 3 2 2 2" xfId="48484"/>
    <cellStyle name="Normal 5 5 5 3 3 3 2 3" xfId="36282"/>
    <cellStyle name="Normal 5 5 5 3 3 3 3" xfId="16292"/>
    <cellStyle name="Normal 5 5 5 3 3 3 3 2" xfId="40589"/>
    <cellStyle name="Normal 5 5 5 3 3 3 4" xfId="28280"/>
    <cellStyle name="Normal 5 5 5 3 3 4" xfId="4621"/>
    <cellStyle name="Normal 5 5 5 3 3 4 2" xfId="11986"/>
    <cellStyle name="Normal 5 5 5 3 3 4 2 2" xfId="24188"/>
    <cellStyle name="Normal 5 5 5 3 3 4 2 2 2" xfId="48485"/>
    <cellStyle name="Normal 5 5 5 3 3 4 2 3" xfId="36283"/>
    <cellStyle name="Normal 5 5 5 3 3 4 3" xfId="16823"/>
    <cellStyle name="Normal 5 5 5 3 3 4 3 2" xfId="41120"/>
    <cellStyle name="Normal 5 5 5 3 3 4 4" xfId="28918"/>
    <cellStyle name="Normal 5 5 5 3 3 5" xfId="6318"/>
    <cellStyle name="Normal 5 5 5 3 3 5 2" xfId="11987"/>
    <cellStyle name="Normal 5 5 5 3 3 5 2 2" xfId="24189"/>
    <cellStyle name="Normal 5 5 5 3 3 5 2 2 2" xfId="48486"/>
    <cellStyle name="Normal 5 5 5 3 3 5 2 3" xfId="36284"/>
    <cellStyle name="Normal 5 5 5 3 3 5 3" xfId="18520"/>
    <cellStyle name="Normal 5 5 5 3 3 5 3 2" xfId="42817"/>
    <cellStyle name="Normal 5 5 5 3 3 5 4" xfId="30615"/>
    <cellStyle name="Normal 5 5 5 3 3 6" xfId="11981"/>
    <cellStyle name="Normal 5 5 5 3 3 6 2" xfId="24183"/>
    <cellStyle name="Normal 5 5 5 3 3 6 2 2" xfId="48480"/>
    <cellStyle name="Normal 5 5 5 3 3 6 3" xfId="36278"/>
    <cellStyle name="Normal 5 5 5 3 3 7" xfId="14595"/>
    <cellStyle name="Normal 5 5 5 3 3 7 2" xfId="38892"/>
    <cellStyle name="Normal 5 5 5 3 3 8" xfId="26583"/>
    <cellStyle name="Normal 5 5 5 3 3 9" xfId="50991"/>
    <cellStyle name="Normal 5 5 5 3 4" xfId="2811"/>
    <cellStyle name="Normal 5 5 5 3 4 2" xfId="5259"/>
    <cellStyle name="Normal 5 5 5 3 4 2 2" xfId="11989"/>
    <cellStyle name="Normal 5 5 5 3 4 2 2 2" xfId="24191"/>
    <cellStyle name="Normal 5 5 5 3 4 2 2 2 2" xfId="48488"/>
    <cellStyle name="Normal 5 5 5 3 4 2 2 3" xfId="36286"/>
    <cellStyle name="Normal 5 5 5 3 4 2 3" xfId="17461"/>
    <cellStyle name="Normal 5 5 5 3 4 2 3 2" xfId="41758"/>
    <cellStyle name="Normal 5 5 5 3 4 2 4" xfId="29556"/>
    <cellStyle name="Normal 5 5 5 3 4 3" xfId="6849"/>
    <cellStyle name="Normal 5 5 5 3 4 3 2" xfId="11990"/>
    <cellStyle name="Normal 5 5 5 3 4 3 2 2" xfId="24192"/>
    <cellStyle name="Normal 5 5 5 3 4 3 2 2 2" xfId="48489"/>
    <cellStyle name="Normal 5 5 5 3 4 3 2 3" xfId="36287"/>
    <cellStyle name="Normal 5 5 5 3 4 3 3" xfId="19051"/>
    <cellStyle name="Normal 5 5 5 3 4 3 3 2" xfId="43348"/>
    <cellStyle name="Normal 5 5 5 3 4 3 4" xfId="31146"/>
    <cellStyle name="Normal 5 5 5 3 4 4" xfId="11988"/>
    <cellStyle name="Normal 5 5 5 3 4 4 2" xfId="24190"/>
    <cellStyle name="Normal 5 5 5 3 4 4 2 2" xfId="48487"/>
    <cellStyle name="Normal 5 5 5 3 4 4 3" xfId="36285"/>
    <cellStyle name="Normal 5 5 5 3 4 5" xfId="15233"/>
    <cellStyle name="Normal 5 5 5 3 4 5 2" xfId="39530"/>
    <cellStyle name="Normal 5 5 5 3 4 6" xfId="27221"/>
    <cellStyle name="Normal 5 5 5 3 5" xfId="11969"/>
    <cellStyle name="Normal 5 5 5 3 5 2" xfId="24171"/>
    <cellStyle name="Normal 5 5 5 3 5 2 2" xfId="48468"/>
    <cellStyle name="Normal 5 5 5 3 5 3" xfId="36266"/>
    <cellStyle name="Normal 5 5 5 3 6" xfId="14061"/>
    <cellStyle name="Normal 5 5 5 3 6 2" xfId="26049"/>
    <cellStyle name="Normal 5 5 5 3 6 2 2" xfId="50346"/>
    <cellStyle name="Normal 5 5 5 3 6 3" xfId="38358"/>
    <cellStyle name="Normal 5 5 5 3 7" xfId="51832"/>
    <cellStyle name="Normal 5 5 5 3 8" xfId="52165"/>
    <cellStyle name="Normal 5 5 5 4" xfId="687"/>
    <cellStyle name="Normal 5 5 5 4 2" xfId="934"/>
    <cellStyle name="Normal 5 5 5 4 2 2" xfId="2427"/>
    <cellStyle name="Normal 5 5 5 4 2 2 10" xfId="52947"/>
    <cellStyle name="Normal 5 5 5 4 2 2 2" xfId="3593"/>
    <cellStyle name="Normal 5 5 5 4 2 2 2 2" xfId="5934"/>
    <cellStyle name="Normal 5 5 5 4 2 2 2 2 2" xfId="11995"/>
    <cellStyle name="Normal 5 5 5 4 2 2 2 2 2 2" xfId="24197"/>
    <cellStyle name="Normal 5 5 5 4 2 2 2 2 2 2 2" xfId="48494"/>
    <cellStyle name="Normal 5 5 5 4 2 2 2 2 2 3" xfId="36292"/>
    <cellStyle name="Normal 5 5 5 4 2 2 2 2 3" xfId="18136"/>
    <cellStyle name="Normal 5 5 5 4 2 2 2 2 3 2" xfId="42433"/>
    <cellStyle name="Normal 5 5 5 4 2 2 2 2 4" xfId="30231"/>
    <cellStyle name="Normal 5 5 5 4 2 2 2 3" xfId="7631"/>
    <cellStyle name="Normal 5 5 5 4 2 2 2 3 2" xfId="11996"/>
    <cellStyle name="Normal 5 5 5 4 2 2 2 3 2 2" xfId="24198"/>
    <cellStyle name="Normal 5 5 5 4 2 2 2 3 2 2 2" xfId="48495"/>
    <cellStyle name="Normal 5 5 5 4 2 2 2 3 2 3" xfId="36293"/>
    <cellStyle name="Normal 5 5 5 4 2 2 2 3 3" xfId="19833"/>
    <cellStyle name="Normal 5 5 5 4 2 2 2 3 3 2" xfId="44130"/>
    <cellStyle name="Normal 5 5 5 4 2 2 2 3 4" xfId="31928"/>
    <cellStyle name="Normal 5 5 5 4 2 2 2 4" xfId="11994"/>
    <cellStyle name="Normal 5 5 5 4 2 2 2 4 2" xfId="24196"/>
    <cellStyle name="Normal 5 5 5 4 2 2 2 4 2 2" xfId="48493"/>
    <cellStyle name="Normal 5 5 5 4 2 2 2 4 3" xfId="36291"/>
    <cellStyle name="Normal 5 5 5 4 2 2 2 5" xfId="15908"/>
    <cellStyle name="Normal 5 5 5 4 2 2 2 5 2" xfId="40205"/>
    <cellStyle name="Normal 5 5 5 4 2 2 2 6" xfId="27896"/>
    <cellStyle name="Normal 5 5 5 4 2 2 3" xfId="4125"/>
    <cellStyle name="Normal 5 5 5 4 2 2 3 2" xfId="11997"/>
    <cellStyle name="Normal 5 5 5 4 2 2 3 2 2" xfId="24199"/>
    <cellStyle name="Normal 5 5 5 4 2 2 3 2 2 2" xfId="48496"/>
    <cellStyle name="Normal 5 5 5 4 2 2 3 2 3" xfId="36294"/>
    <cellStyle name="Normal 5 5 5 4 2 2 3 3" xfId="16436"/>
    <cellStyle name="Normal 5 5 5 4 2 2 3 3 2" xfId="40733"/>
    <cellStyle name="Normal 5 5 5 4 2 2 3 4" xfId="28424"/>
    <cellStyle name="Normal 5 5 5 4 2 2 4" xfId="4765"/>
    <cellStyle name="Normal 5 5 5 4 2 2 4 2" xfId="11998"/>
    <cellStyle name="Normal 5 5 5 4 2 2 4 2 2" xfId="24200"/>
    <cellStyle name="Normal 5 5 5 4 2 2 4 2 2 2" xfId="48497"/>
    <cellStyle name="Normal 5 5 5 4 2 2 4 2 3" xfId="36295"/>
    <cellStyle name="Normal 5 5 5 4 2 2 4 3" xfId="16967"/>
    <cellStyle name="Normal 5 5 5 4 2 2 4 3 2" xfId="41264"/>
    <cellStyle name="Normal 5 5 5 4 2 2 4 4" xfId="29062"/>
    <cellStyle name="Normal 5 5 5 4 2 2 5" xfId="6462"/>
    <cellStyle name="Normal 5 5 5 4 2 2 5 2" xfId="11999"/>
    <cellStyle name="Normal 5 5 5 4 2 2 5 2 2" xfId="24201"/>
    <cellStyle name="Normal 5 5 5 4 2 2 5 2 2 2" xfId="48498"/>
    <cellStyle name="Normal 5 5 5 4 2 2 5 2 3" xfId="36296"/>
    <cellStyle name="Normal 5 5 5 4 2 2 5 3" xfId="18664"/>
    <cellStyle name="Normal 5 5 5 4 2 2 5 3 2" xfId="42961"/>
    <cellStyle name="Normal 5 5 5 4 2 2 5 4" xfId="30759"/>
    <cellStyle name="Normal 5 5 5 4 2 2 6" xfId="11993"/>
    <cellStyle name="Normal 5 5 5 4 2 2 6 2" xfId="24195"/>
    <cellStyle name="Normal 5 5 5 4 2 2 6 2 2" xfId="48492"/>
    <cellStyle name="Normal 5 5 5 4 2 2 6 3" xfId="36290"/>
    <cellStyle name="Normal 5 5 5 4 2 2 7" xfId="14739"/>
    <cellStyle name="Normal 5 5 5 4 2 2 7 2" xfId="39036"/>
    <cellStyle name="Normal 5 5 5 4 2 2 8" xfId="26727"/>
    <cellStyle name="Normal 5 5 5 4 2 2 9" xfId="51135"/>
    <cellStyle name="Normal 5 5 5 4 2 3" xfId="2955"/>
    <cellStyle name="Normal 5 5 5 4 2 3 2" xfId="5403"/>
    <cellStyle name="Normal 5 5 5 4 2 3 2 2" xfId="12001"/>
    <cellStyle name="Normal 5 5 5 4 2 3 2 2 2" xfId="24203"/>
    <cellStyle name="Normal 5 5 5 4 2 3 2 2 2 2" xfId="48500"/>
    <cellStyle name="Normal 5 5 5 4 2 3 2 2 3" xfId="36298"/>
    <cellStyle name="Normal 5 5 5 4 2 3 2 3" xfId="17605"/>
    <cellStyle name="Normal 5 5 5 4 2 3 2 3 2" xfId="41902"/>
    <cellStyle name="Normal 5 5 5 4 2 3 2 4" xfId="29700"/>
    <cellStyle name="Normal 5 5 5 4 2 3 3" xfId="6993"/>
    <cellStyle name="Normal 5 5 5 4 2 3 3 2" xfId="12002"/>
    <cellStyle name="Normal 5 5 5 4 2 3 3 2 2" xfId="24204"/>
    <cellStyle name="Normal 5 5 5 4 2 3 3 2 2 2" xfId="48501"/>
    <cellStyle name="Normal 5 5 5 4 2 3 3 2 3" xfId="36299"/>
    <cellStyle name="Normal 5 5 5 4 2 3 3 3" xfId="19195"/>
    <cellStyle name="Normal 5 5 5 4 2 3 3 3 2" xfId="43492"/>
    <cellStyle name="Normal 5 5 5 4 2 3 3 4" xfId="31290"/>
    <cellStyle name="Normal 5 5 5 4 2 3 4" xfId="12000"/>
    <cellStyle name="Normal 5 5 5 4 2 3 4 2" xfId="24202"/>
    <cellStyle name="Normal 5 5 5 4 2 3 4 2 2" xfId="48499"/>
    <cellStyle name="Normal 5 5 5 4 2 3 4 3" xfId="36297"/>
    <cellStyle name="Normal 5 5 5 4 2 3 5" xfId="15377"/>
    <cellStyle name="Normal 5 5 5 4 2 3 5 2" xfId="39674"/>
    <cellStyle name="Normal 5 5 5 4 2 3 6" xfId="27365"/>
    <cellStyle name="Normal 5 5 5 4 2 4" xfId="11992"/>
    <cellStyle name="Normal 5 5 5 4 2 4 2" xfId="24194"/>
    <cellStyle name="Normal 5 5 5 4 2 4 2 2" xfId="48491"/>
    <cellStyle name="Normal 5 5 5 4 2 4 3" xfId="36289"/>
    <cellStyle name="Normal 5 5 5 4 2 5" xfId="14205"/>
    <cellStyle name="Normal 5 5 5 4 2 5 2" xfId="26193"/>
    <cellStyle name="Normal 5 5 5 4 2 5 2 2" xfId="50490"/>
    <cellStyle name="Normal 5 5 5 4 2 5 3" xfId="38502"/>
    <cellStyle name="Normal 5 5 5 4 2 6" xfId="51608"/>
    <cellStyle name="Normal 5 5 5 4 2 7" xfId="52309"/>
    <cellStyle name="Normal 5 5 5 4 3" xfId="2187"/>
    <cellStyle name="Normal 5 5 5 4 3 10" xfId="52707"/>
    <cellStyle name="Normal 5 5 5 4 3 2" xfId="3353"/>
    <cellStyle name="Normal 5 5 5 4 3 2 2" xfId="5694"/>
    <cellStyle name="Normal 5 5 5 4 3 2 2 2" xfId="12005"/>
    <cellStyle name="Normal 5 5 5 4 3 2 2 2 2" xfId="24207"/>
    <cellStyle name="Normal 5 5 5 4 3 2 2 2 2 2" xfId="48504"/>
    <cellStyle name="Normal 5 5 5 4 3 2 2 2 3" xfId="36302"/>
    <cellStyle name="Normal 5 5 5 4 3 2 2 3" xfId="17896"/>
    <cellStyle name="Normal 5 5 5 4 3 2 2 3 2" xfId="42193"/>
    <cellStyle name="Normal 5 5 5 4 3 2 2 4" xfId="29991"/>
    <cellStyle name="Normal 5 5 5 4 3 2 3" xfId="7391"/>
    <cellStyle name="Normal 5 5 5 4 3 2 3 2" xfId="12006"/>
    <cellStyle name="Normal 5 5 5 4 3 2 3 2 2" xfId="24208"/>
    <cellStyle name="Normal 5 5 5 4 3 2 3 2 2 2" xfId="48505"/>
    <cellStyle name="Normal 5 5 5 4 3 2 3 2 3" xfId="36303"/>
    <cellStyle name="Normal 5 5 5 4 3 2 3 3" xfId="19593"/>
    <cellStyle name="Normal 5 5 5 4 3 2 3 3 2" xfId="43890"/>
    <cellStyle name="Normal 5 5 5 4 3 2 3 4" xfId="31688"/>
    <cellStyle name="Normal 5 5 5 4 3 2 4" xfId="12004"/>
    <cellStyle name="Normal 5 5 5 4 3 2 4 2" xfId="24206"/>
    <cellStyle name="Normal 5 5 5 4 3 2 4 2 2" xfId="48503"/>
    <cellStyle name="Normal 5 5 5 4 3 2 4 3" xfId="36301"/>
    <cellStyle name="Normal 5 5 5 4 3 2 5" xfId="15668"/>
    <cellStyle name="Normal 5 5 5 4 3 2 5 2" xfId="39965"/>
    <cellStyle name="Normal 5 5 5 4 3 2 6" xfId="27656"/>
    <cellStyle name="Normal 5 5 5 4 3 3" xfId="3885"/>
    <cellStyle name="Normal 5 5 5 4 3 3 2" xfId="12007"/>
    <cellStyle name="Normal 5 5 5 4 3 3 2 2" xfId="24209"/>
    <cellStyle name="Normal 5 5 5 4 3 3 2 2 2" xfId="48506"/>
    <cellStyle name="Normal 5 5 5 4 3 3 2 3" xfId="36304"/>
    <cellStyle name="Normal 5 5 5 4 3 3 3" xfId="16196"/>
    <cellStyle name="Normal 5 5 5 4 3 3 3 2" xfId="40493"/>
    <cellStyle name="Normal 5 5 5 4 3 3 4" xfId="28184"/>
    <cellStyle name="Normal 5 5 5 4 3 4" xfId="4525"/>
    <cellStyle name="Normal 5 5 5 4 3 4 2" xfId="12008"/>
    <cellStyle name="Normal 5 5 5 4 3 4 2 2" xfId="24210"/>
    <cellStyle name="Normal 5 5 5 4 3 4 2 2 2" xfId="48507"/>
    <cellStyle name="Normal 5 5 5 4 3 4 2 3" xfId="36305"/>
    <cellStyle name="Normal 5 5 5 4 3 4 3" xfId="16727"/>
    <cellStyle name="Normal 5 5 5 4 3 4 3 2" xfId="41024"/>
    <cellStyle name="Normal 5 5 5 4 3 4 4" xfId="28822"/>
    <cellStyle name="Normal 5 5 5 4 3 5" xfId="6222"/>
    <cellStyle name="Normal 5 5 5 4 3 5 2" xfId="12009"/>
    <cellStyle name="Normal 5 5 5 4 3 5 2 2" xfId="24211"/>
    <cellStyle name="Normal 5 5 5 4 3 5 2 2 2" xfId="48508"/>
    <cellStyle name="Normal 5 5 5 4 3 5 2 3" xfId="36306"/>
    <cellStyle name="Normal 5 5 5 4 3 5 3" xfId="18424"/>
    <cellStyle name="Normal 5 5 5 4 3 5 3 2" xfId="42721"/>
    <cellStyle name="Normal 5 5 5 4 3 5 4" xfId="30519"/>
    <cellStyle name="Normal 5 5 5 4 3 6" xfId="12003"/>
    <cellStyle name="Normal 5 5 5 4 3 6 2" xfId="24205"/>
    <cellStyle name="Normal 5 5 5 4 3 6 2 2" xfId="48502"/>
    <cellStyle name="Normal 5 5 5 4 3 6 3" xfId="36300"/>
    <cellStyle name="Normal 5 5 5 4 3 7" xfId="14499"/>
    <cellStyle name="Normal 5 5 5 4 3 7 2" xfId="38796"/>
    <cellStyle name="Normal 5 5 5 4 3 8" xfId="26487"/>
    <cellStyle name="Normal 5 5 5 4 3 9" xfId="50895"/>
    <cellStyle name="Normal 5 5 5 4 4" xfId="2715"/>
    <cellStyle name="Normal 5 5 5 4 4 2" xfId="5163"/>
    <cellStyle name="Normal 5 5 5 4 4 2 2" xfId="12011"/>
    <cellStyle name="Normal 5 5 5 4 4 2 2 2" xfId="24213"/>
    <cellStyle name="Normal 5 5 5 4 4 2 2 2 2" xfId="48510"/>
    <cellStyle name="Normal 5 5 5 4 4 2 2 3" xfId="36308"/>
    <cellStyle name="Normal 5 5 5 4 4 2 3" xfId="17365"/>
    <cellStyle name="Normal 5 5 5 4 4 2 3 2" xfId="41662"/>
    <cellStyle name="Normal 5 5 5 4 4 2 4" xfId="29460"/>
    <cellStyle name="Normal 5 5 5 4 4 3" xfId="6753"/>
    <cellStyle name="Normal 5 5 5 4 4 3 2" xfId="12012"/>
    <cellStyle name="Normal 5 5 5 4 4 3 2 2" xfId="24214"/>
    <cellStyle name="Normal 5 5 5 4 4 3 2 2 2" xfId="48511"/>
    <cellStyle name="Normal 5 5 5 4 4 3 2 3" xfId="36309"/>
    <cellStyle name="Normal 5 5 5 4 4 3 3" xfId="18955"/>
    <cellStyle name="Normal 5 5 5 4 4 3 3 2" xfId="43252"/>
    <cellStyle name="Normal 5 5 5 4 4 3 4" xfId="31050"/>
    <cellStyle name="Normal 5 5 5 4 4 4" xfId="12010"/>
    <cellStyle name="Normal 5 5 5 4 4 4 2" xfId="24212"/>
    <cellStyle name="Normal 5 5 5 4 4 4 2 2" xfId="48509"/>
    <cellStyle name="Normal 5 5 5 4 4 4 3" xfId="36307"/>
    <cellStyle name="Normal 5 5 5 4 4 5" xfId="15137"/>
    <cellStyle name="Normal 5 5 5 4 4 5 2" xfId="39434"/>
    <cellStyle name="Normal 5 5 5 4 4 6" xfId="27125"/>
    <cellStyle name="Normal 5 5 5 4 5" xfId="11991"/>
    <cellStyle name="Normal 5 5 5 4 5 2" xfId="24193"/>
    <cellStyle name="Normal 5 5 5 4 5 2 2" xfId="48490"/>
    <cellStyle name="Normal 5 5 5 4 5 3" xfId="36288"/>
    <cellStyle name="Normal 5 5 5 4 6" xfId="13965"/>
    <cellStyle name="Normal 5 5 5 4 6 2" xfId="25953"/>
    <cellStyle name="Normal 5 5 5 4 6 2 2" xfId="50250"/>
    <cellStyle name="Normal 5 5 5 4 6 3" xfId="38262"/>
    <cellStyle name="Normal 5 5 5 4 7" xfId="51647"/>
    <cellStyle name="Normal 5 5 5 4 8" xfId="52069"/>
    <cellStyle name="Normal 5 5 5 5" xfId="862"/>
    <cellStyle name="Normal 5 5 5 5 2" xfId="2355"/>
    <cellStyle name="Normal 5 5 5 5 2 10" xfId="52875"/>
    <cellStyle name="Normal 5 5 5 5 2 2" xfId="3521"/>
    <cellStyle name="Normal 5 5 5 5 2 2 2" xfId="5862"/>
    <cellStyle name="Normal 5 5 5 5 2 2 2 2" xfId="12016"/>
    <cellStyle name="Normal 5 5 5 5 2 2 2 2 2" xfId="24218"/>
    <cellStyle name="Normal 5 5 5 5 2 2 2 2 2 2" xfId="48515"/>
    <cellStyle name="Normal 5 5 5 5 2 2 2 2 3" xfId="36313"/>
    <cellStyle name="Normal 5 5 5 5 2 2 2 3" xfId="18064"/>
    <cellStyle name="Normal 5 5 5 5 2 2 2 3 2" xfId="42361"/>
    <cellStyle name="Normal 5 5 5 5 2 2 2 4" xfId="30159"/>
    <cellStyle name="Normal 5 5 5 5 2 2 3" xfId="7559"/>
    <cellStyle name="Normal 5 5 5 5 2 2 3 2" xfId="12017"/>
    <cellStyle name="Normal 5 5 5 5 2 2 3 2 2" xfId="24219"/>
    <cellStyle name="Normal 5 5 5 5 2 2 3 2 2 2" xfId="48516"/>
    <cellStyle name="Normal 5 5 5 5 2 2 3 2 3" xfId="36314"/>
    <cellStyle name="Normal 5 5 5 5 2 2 3 3" xfId="19761"/>
    <cellStyle name="Normal 5 5 5 5 2 2 3 3 2" xfId="44058"/>
    <cellStyle name="Normal 5 5 5 5 2 2 3 4" xfId="31856"/>
    <cellStyle name="Normal 5 5 5 5 2 2 4" xfId="12015"/>
    <cellStyle name="Normal 5 5 5 5 2 2 4 2" xfId="24217"/>
    <cellStyle name="Normal 5 5 5 5 2 2 4 2 2" xfId="48514"/>
    <cellStyle name="Normal 5 5 5 5 2 2 4 3" xfId="36312"/>
    <cellStyle name="Normal 5 5 5 5 2 2 5" xfId="15836"/>
    <cellStyle name="Normal 5 5 5 5 2 2 5 2" xfId="40133"/>
    <cellStyle name="Normal 5 5 5 5 2 2 6" xfId="27824"/>
    <cellStyle name="Normal 5 5 5 5 2 3" xfId="4053"/>
    <cellStyle name="Normal 5 5 5 5 2 3 2" xfId="12018"/>
    <cellStyle name="Normal 5 5 5 5 2 3 2 2" xfId="24220"/>
    <cellStyle name="Normal 5 5 5 5 2 3 2 2 2" xfId="48517"/>
    <cellStyle name="Normal 5 5 5 5 2 3 2 3" xfId="36315"/>
    <cellStyle name="Normal 5 5 5 5 2 3 3" xfId="16364"/>
    <cellStyle name="Normal 5 5 5 5 2 3 3 2" xfId="40661"/>
    <cellStyle name="Normal 5 5 5 5 2 3 4" xfId="28352"/>
    <cellStyle name="Normal 5 5 5 5 2 4" xfId="4693"/>
    <cellStyle name="Normal 5 5 5 5 2 4 2" xfId="12019"/>
    <cellStyle name="Normal 5 5 5 5 2 4 2 2" xfId="24221"/>
    <cellStyle name="Normal 5 5 5 5 2 4 2 2 2" xfId="48518"/>
    <cellStyle name="Normal 5 5 5 5 2 4 2 3" xfId="36316"/>
    <cellStyle name="Normal 5 5 5 5 2 4 3" xfId="16895"/>
    <cellStyle name="Normal 5 5 5 5 2 4 3 2" xfId="41192"/>
    <cellStyle name="Normal 5 5 5 5 2 4 4" xfId="28990"/>
    <cellStyle name="Normal 5 5 5 5 2 5" xfId="6390"/>
    <cellStyle name="Normal 5 5 5 5 2 5 2" xfId="12020"/>
    <cellStyle name="Normal 5 5 5 5 2 5 2 2" xfId="24222"/>
    <cellStyle name="Normal 5 5 5 5 2 5 2 2 2" xfId="48519"/>
    <cellStyle name="Normal 5 5 5 5 2 5 2 3" xfId="36317"/>
    <cellStyle name="Normal 5 5 5 5 2 5 3" xfId="18592"/>
    <cellStyle name="Normal 5 5 5 5 2 5 3 2" xfId="42889"/>
    <cellStyle name="Normal 5 5 5 5 2 5 4" xfId="30687"/>
    <cellStyle name="Normal 5 5 5 5 2 6" xfId="12014"/>
    <cellStyle name="Normal 5 5 5 5 2 6 2" xfId="24216"/>
    <cellStyle name="Normal 5 5 5 5 2 6 2 2" xfId="48513"/>
    <cellStyle name="Normal 5 5 5 5 2 6 3" xfId="36311"/>
    <cellStyle name="Normal 5 5 5 5 2 7" xfId="14667"/>
    <cellStyle name="Normal 5 5 5 5 2 7 2" xfId="38964"/>
    <cellStyle name="Normal 5 5 5 5 2 8" xfId="26655"/>
    <cellStyle name="Normal 5 5 5 5 2 9" xfId="51063"/>
    <cellStyle name="Normal 5 5 5 5 3" xfId="2883"/>
    <cellStyle name="Normal 5 5 5 5 3 2" xfId="5331"/>
    <cellStyle name="Normal 5 5 5 5 3 2 2" xfId="12022"/>
    <cellStyle name="Normal 5 5 5 5 3 2 2 2" xfId="24224"/>
    <cellStyle name="Normal 5 5 5 5 3 2 2 2 2" xfId="48521"/>
    <cellStyle name="Normal 5 5 5 5 3 2 2 3" xfId="36319"/>
    <cellStyle name="Normal 5 5 5 5 3 2 3" xfId="17533"/>
    <cellStyle name="Normal 5 5 5 5 3 2 3 2" xfId="41830"/>
    <cellStyle name="Normal 5 5 5 5 3 2 4" xfId="29628"/>
    <cellStyle name="Normal 5 5 5 5 3 3" xfId="6921"/>
    <cellStyle name="Normal 5 5 5 5 3 3 2" xfId="12023"/>
    <cellStyle name="Normal 5 5 5 5 3 3 2 2" xfId="24225"/>
    <cellStyle name="Normal 5 5 5 5 3 3 2 2 2" xfId="48522"/>
    <cellStyle name="Normal 5 5 5 5 3 3 2 3" xfId="36320"/>
    <cellStyle name="Normal 5 5 5 5 3 3 3" xfId="19123"/>
    <cellStyle name="Normal 5 5 5 5 3 3 3 2" xfId="43420"/>
    <cellStyle name="Normal 5 5 5 5 3 3 4" xfId="31218"/>
    <cellStyle name="Normal 5 5 5 5 3 4" xfId="12021"/>
    <cellStyle name="Normal 5 5 5 5 3 4 2" xfId="24223"/>
    <cellStyle name="Normal 5 5 5 5 3 4 2 2" xfId="48520"/>
    <cellStyle name="Normal 5 5 5 5 3 4 3" xfId="36318"/>
    <cellStyle name="Normal 5 5 5 5 3 5" xfId="15305"/>
    <cellStyle name="Normal 5 5 5 5 3 5 2" xfId="39602"/>
    <cellStyle name="Normal 5 5 5 5 3 6" xfId="27293"/>
    <cellStyle name="Normal 5 5 5 5 4" xfId="12013"/>
    <cellStyle name="Normal 5 5 5 5 4 2" xfId="24215"/>
    <cellStyle name="Normal 5 5 5 5 4 2 2" xfId="48512"/>
    <cellStyle name="Normal 5 5 5 5 4 3" xfId="36310"/>
    <cellStyle name="Normal 5 5 5 5 5" xfId="14133"/>
    <cellStyle name="Normal 5 5 5 5 5 2" xfId="26121"/>
    <cellStyle name="Normal 5 5 5 5 5 2 2" xfId="50418"/>
    <cellStyle name="Normal 5 5 5 5 5 3" xfId="38430"/>
    <cellStyle name="Normal 5 5 5 5 6" xfId="51902"/>
    <cellStyle name="Normal 5 5 5 5 7" xfId="52237"/>
    <cellStyle name="Normal 5 5 5 6" xfId="2091"/>
    <cellStyle name="Normal 5 5 5 6 10" xfId="52611"/>
    <cellStyle name="Normal 5 5 5 6 2" xfId="3257"/>
    <cellStyle name="Normal 5 5 5 6 2 2" xfId="5598"/>
    <cellStyle name="Normal 5 5 5 6 2 2 2" xfId="12026"/>
    <cellStyle name="Normal 5 5 5 6 2 2 2 2" xfId="24228"/>
    <cellStyle name="Normal 5 5 5 6 2 2 2 2 2" xfId="48525"/>
    <cellStyle name="Normal 5 5 5 6 2 2 2 3" xfId="36323"/>
    <cellStyle name="Normal 5 5 5 6 2 2 3" xfId="17800"/>
    <cellStyle name="Normal 5 5 5 6 2 2 3 2" xfId="42097"/>
    <cellStyle name="Normal 5 5 5 6 2 2 4" xfId="29895"/>
    <cellStyle name="Normal 5 5 5 6 2 3" xfId="7295"/>
    <cellStyle name="Normal 5 5 5 6 2 3 2" xfId="12027"/>
    <cellStyle name="Normal 5 5 5 6 2 3 2 2" xfId="24229"/>
    <cellStyle name="Normal 5 5 5 6 2 3 2 2 2" xfId="48526"/>
    <cellStyle name="Normal 5 5 5 6 2 3 2 3" xfId="36324"/>
    <cellStyle name="Normal 5 5 5 6 2 3 3" xfId="19497"/>
    <cellStyle name="Normal 5 5 5 6 2 3 3 2" xfId="43794"/>
    <cellStyle name="Normal 5 5 5 6 2 3 4" xfId="31592"/>
    <cellStyle name="Normal 5 5 5 6 2 4" xfId="12025"/>
    <cellStyle name="Normal 5 5 5 6 2 4 2" xfId="24227"/>
    <cellStyle name="Normal 5 5 5 6 2 4 2 2" xfId="48524"/>
    <cellStyle name="Normal 5 5 5 6 2 4 3" xfId="36322"/>
    <cellStyle name="Normal 5 5 5 6 2 5" xfId="15572"/>
    <cellStyle name="Normal 5 5 5 6 2 5 2" xfId="39869"/>
    <cellStyle name="Normal 5 5 5 6 2 6" xfId="27560"/>
    <cellStyle name="Normal 5 5 5 6 3" xfId="3789"/>
    <cellStyle name="Normal 5 5 5 6 3 2" xfId="12028"/>
    <cellStyle name="Normal 5 5 5 6 3 2 2" xfId="24230"/>
    <cellStyle name="Normal 5 5 5 6 3 2 2 2" xfId="48527"/>
    <cellStyle name="Normal 5 5 5 6 3 2 3" xfId="36325"/>
    <cellStyle name="Normal 5 5 5 6 3 3" xfId="16100"/>
    <cellStyle name="Normal 5 5 5 6 3 3 2" xfId="40397"/>
    <cellStyle name="Normal 5 5 5 6 3 4" xfId="28088"/>
    <cellStyle name="Normal 5 5 5 6 4" xfId="4429"/>
    <cellStyle name="Normal 5 5 5 6 4 2" xfId="12029"/>
    <cellStyle name="Normal 5 5 5 6 4 2 2" xfId="24231"/>
    <cellStyle name="Normal 5 5 5 6 4 2 2 2" xfId="48528"/>
    <cellStyle name="Normal 5 5 5 6 4 2 3" xfId="36326"/>
    <cellStyle name="Normal 5 5 5 6 4 3" xfId="16631"/>
    <cellStyle name="Normal 5 5 5 6 4 3 2" xfId="40928"/>
    <cellStyle name="Normal 5 5 5 6 4 4" xfId="28726"/>
    <cellStyle name="Normal 5 5 5 6 5" xfId="6126"/>
    <cellStyle name="Normal 5 5 5 6 5 2" xfId="12030"/>
    <cellStyle name="Normal 5 5 5 6 5 2 2" xfId="24232"/>
    <cellStyle name="Normal 5 5 5 6 5 2 2 2" xfId="48529"/>
    <cellStyle name="Normal 5 5 5 6 5 2 3" xfId="36327"/>
    <cellStyle name="Normal 5 5 5 6 5 3" xfId="18328"/>
    <cellStyle name="Normal 5 5 5 6 5 3 2" xfId="42625"/>
    <cellStyle name="Normal 5 5 5 6 5 4" xfId="30423"/>
    <cellStyle name="Normal 5 5 5 6 6" xfId="12024"/>
    <cellStyle name="Normal 5 5 5 6 6 2" xfId="24226"/>
    <cellStyle name="Normal 5 5 5 6 6 2 2" xfId="48523"/>
    <cellStyle name="Normal 5 5 5 6 6 3" xfId="36321"/>
    <cellStyle name="Normal 5 5 5 6 7" xfId="14403"/>
    <cellStyle name="Normal 5 5 5 6 7 2" xfId="38700"/>
    <cellStyle name="Normal 5 5 5 6 8" xfId="26391"/>
    <cellStyle name="Normal 5 5 5 6 9" xfId="50799"/>
    <cellStyle name="Normal 5 5 5 7" xfId="2619"/>
    <cellStyle name="Normal 5 5 5 7 2" xfId="5067"/>
    <cellStyle name="Normal 5 5 5 7 2 2" xfId="12032"/>
    <cellStyle name="Normal 5 5 5 7 2 2 2" xfId="24234"/>
    <cellStyle name="Normal 5 5 5 7 2 2 2 2" xfId="48531"/>
    <cellStyle name="Normal 5 5 5 7 2 2 3" xfId="36329"/>
    <cellStyle name="Normal 5 5 5 7 2 3" xfId="17269"/>
    <cellStyle name="Normal 5 5 5 7 2 3 2" xfId="41566"/>
    <cellStyle name="Normal 5 5 5 7 2 4" xfId="29364"/>
    <cellStyle name="Normal 5 5 5 7 3" xfId="6657"/>
    <cellStyle name="Normal 5 5 5 7 3 2" xfId="12033"/>
    <cellStyle name="Normal 5 5 5 7 3 2 2" xfId="24235"/>
    <cellStyle name="Normal 5 5 5 7 3 2 2 2" xfId="48532"/>
    <cellStyle name="Normal 5 5 5 7 3 2 3" xfId="36330"/>
    <cellStyle name="Normal 5 5 5 7 3 3" xfId="18859"/>
    <cellStyle name="Normal 5 5 5 7 3 3 2" xfId="43156"/>
    <cellStyle name="Normal 5 5 5 7 3 4" xfId="30954"/>
    <cellStyle name="Normal 5 5 5 7 4" xfId="12031"/>
    <cellStyle name="Normal 5 5 5 7 4 2" xfId="24233"/>
    <cellStyle name="Normal 5 5 5 7 4 2 2" xfId="48530"/>
    <cellStyle name="Normal 5 5 5 7 4 3" xfId="36328"/>
    <cellStyle name="Normal 5 5 5 7 5" xfId="15041"/>
    <cellStyle name="Normal 5 5 5 7 5 2" xfId="39338"/>
    <cellStyle name="Normal 5 5 5 7 6" xfId="27029"/>
    <cellStyle name="Normal 5 5 5 8" xfId="11902"/>
    <cellStyle name="Normal 5 5 5 8 2" xfId="24104"/>
    <cellStyle name="Normal 5 5 5 8 2 2" xfId="48401"/>
    <cellStyle name="Normal 5 5 5 8 3" xfId="36199"/>
    <cellStyle name="Normal 5 5 5 9" xfId="13869"/>
    <cellStyle name="Normal 5 5 5 9 2" xfId="25857"/>
    <cellStyle name="Normal 5 5 5 9 2 2" xfId="50154"/>
    <cellStyle name="Normal 5 5 5 9 3" xfId="38166"/>
    <cellStyle name="Normal 5 5 6" xfId="614"/>
    <cellStyle name="Normal 5 5 6 10" xfId="51997"/>
    <cellStyle name="Normal 5 5 6 2" xfId="809"/>
    <cellStyle name="Normal 5 5 6 2 2" xfId="1054"/>
    <cellStyle name="Normal 5 5 6 2 2 2" xfId="2547"/>
    <cellStyle name="Normal 5 5 6 2 2 2 10" xfId="53067"/>
    <cellStyle name="Normal 5 5 6 2 2 2 2" xfId="3713"/>
    <cellStyle name="Normal 5 5 6 2 2 2 2 2" xfId="6054"/>
    <cellStyle name="Normal 5 5 6 2 2 2 2 2 2" xfId="12039"/>
    <cellStyle name="Normal 5 5 6 2 2 2 2 2 2 2" xfId="24241"/>
    <cellStyle name="Normal 5 5 6 2 2 2 2 2 2 2 2" xfId="48538"/>
    <cellStyle name="Normal 5 5 6 2 2 2 2 2 2 3" xfId="36336"/>
    <cellStyle name="Normal 5 5 6 2 2 2 2 2 3" xfId="18256"/>
    <cellStyle name="Normal 5 5 6 2 2 2 2 2 3 2" xfId="42553"/>
    <cellStyle name="Normal 5 5 6 2 2 2 2 2 4" xfId="30351"/>
    <cellStyle name="Normal 5 5 6 2 2 2 2 3" xfId="7751"/>
    <cellStyle name="Normal 5 5 6 2 2 2 2 3 2" xfId="12040"/>
    <cellStyle name="Normal 5 5 6 2 2 2 2 3 2 2" xfId="24242"/>
    <cellStyle name="Normal 5 5 6 2 2 2 2 3 2 2 2" xfId="48539"/>
    <cellStyle name="Normal 5 5 6 2 2 2 2 3 2 3" xfId="36337"/>
    <cellStyle name="Normal 5 5 6 2 2 2 2 3 3" xfId="19953"/>
    <cellStyle name="Normal 5 5 6 2 2 2 2 3 3 2" xfId="44250"/>
    <cellStyle name="Normal 5 5 6 2 2 2 2 3 4" xfId="32048"/>
    <cellStyle name="Normal 5 5 6 2 2 2 2 4" xfId="12038"/>
    <cellStyle name="Normal 5 5 6 2 2 2 2 4 2" xfId="24240"/>
    <cellStyle name="Normal 5 5 6 2 2 2 2 4 2 2" xfId="48537"/>
    <cellStyle name="Normal 5 5 6 2 2 2 2 4 3" xfId="36335"/>
    <cellStyle name="Normal 5 5 6 2 2 2 2 5" xfId="16028"/>
    <cellStyle name="Normal 5 5 6 2 2 2 2 5 2" xfId="40325"/>
    <cellStyle name="Normal 5 5 6 2 2 2 2 6" xfId="28016"/>
    <cellStyle name="Normal 5 5 6 2 2 2 3" xfId="4245"/>
    <cellStyle name="Normal 5 5 6 2 2 2 3 2" xfId="12041"/>
    <cellStyle name="Normal 5 5 6 2 2 2 3 2 2" xfId="24243"/>
    <cellStyle name="Normal 5 5 6 2 2 2 3 2 2 2" xfId="48540"/>
    <cellStyle name="Normal 5 5 6 2 2 2 3 2 3" xfId="36338"/>
    <cellStyle name="Normal 5 5 6 2 2 2 3 3" xfId="16556"/>
    <cellStyle name="Normal 5 5 6 2 2 2 3 3 2" xfId="40853"/>
    <cellStyle name="Normal 5 5 6 2 2 2 3 4" xfId="28544"/>
    <cellStyle name="Normal 5 5 6 2 2 2 4" xfId="4885"/>
    <cellStyle name="Normal 5 5 6 2 2 2 4 2" xfId="12042"/>
    <cellStyle name="Normal 5 5 6 2 2 2 4 2 2" xfId="24244"/>
    <cellStyle name="Normal 5 5 6 2 2 2 4 2 2 2" xfId="48541"/>
    <cellStyle name="Normal 5 5 6 2 2 2 4 2 3" xfId="36339"/>
    <cellStyle name="Normal 5 5 6 2 2 2 4 3" xfId="17087"/>
    <cellStyle name="Normal 5 5 6 2 2 2 4 3 2" xfId="41384"/>
    <cellStyle name="Normal 5 5 6 2 2 2 4 4" xfId="29182"/>
    <cellStyle name="Normal 5 5 6 2 2 2 5" xfId="6582"/>
    <cellStyle name="Normal 5 5 6 2 2 2 5 2" xfId="12043"/>
    <cellStyle name="Normal 5 5 6 2 2 2 5 2 2" xfId="24245"/>
    <cellStyle name="Normal 5 5 6 2 2 2 5 2 2 2" xfId="48542"/>
    <cellStyle name="Normal 5 5 6 2 2 2 5 2 3" xfId="36340"/>
    <cellStyle name="Normal 5 5 6 2 2 2 5 3" xfId="18784"/>
    <cellStyle name="Normal 5 5 6 2 2 2 5 3 2" xfId="43081"/>
    <cellStyle name="Normal 5 5 6 2 2 2 5 4" xfId="30879"/>
    <cellStyle name="Normal 5 5 6 2 2 2 6" xfId="12037"/>
    <cellStyle name="Normal 5 5 6 2 2 2 6 2" xfId="24239"/>
    <cellStyle name="Normal 5 5 6 2 2 2 6 2 2" xfId="48536"/>
    <cellStyle name="Normal 5 5 6 2 2 2 6 3" xfId="36334"/>
    <cellStyle name="Normal 5 5 6 2 2 2 7" xfId="14859"/>
    <cellStyle name="Normal 5 5 6 2 2 2 7 2" xfId="39156"/>
    <cellStyle name="Normal 5 5 6 2 2 2 8" xfId="26847"/>
    <cellStyle name="Normal 5 5 6 2 2 2 9" xfId="51255"/>
    <cellStyle name="Normal 5 5 6 2 2 3" xfId="3075"/>
    <cellStyle name="Normal 5 5 6 2 2 3 2" xfId="5523"/>
    <cellStyle name="Normal 5 5 6 2 2 3 2 2" xfId="12045"/>
    <cellStyle name="Normal 5 5 6 2 2 3 2 2 2" xfId="24247"/>
    <cellStyle name="Normal 5 5 6 2 2 3 2 2 2 2" xfId="48544"/>
    <cellStyle name="Normal 5 5 6 2 2 3 2 2 3" xfId="36342"/>
    <cellStyle name="Normal 5 5 6 2 2 3 2 3" xfId="17725"/>
    <cellStyle name="Normal 5 5 6 2 2 3 2 3 2" xfId="42022"/>
    <cellStyle name="Normal 5 5 6 2 2 3 2 4" xfId="29820"/>
    <cellStyle name="Normal 5 5 6 2 2 3 3" xfId="7113"/>
    <cellStyle name="Normal 5 5 6 2 2 3 3 2" xfId="12046"/>
    <cellStyle name="Normal 5 5 6 2 2 3 3 2 2" xfId="24248"/>
    <cellStyle name="Normal 5 5 6 2 2 3 3 2 2 2" xfId="48545"/>
    <cellStyle name="Normal 5 5 6 2 2 3 3 2 3" xfId="36343"/>
    <cellStyle name="Normal 5 5 6 2 2 3 3 3" xfId="19315"/>
    <cellStyle name="Normal 5 5 6 2 2 3 3 3 2" xfId="43612"/>
    <cellStyle name="Normal 5 5 6 2 2 3 3 4" xfId="31410"/>
    <cellStyle name="Normal 5 5 6 2 2 3 4" xfId="12044"/>
    <cellStyle name="Normal 5 5 6 2 2 3 4 2" xfId="24246"/>
    <cellStyle name="Normal 5 5 6 2 2 3 4 2 2" xfId="48543"/>
    <cellStyle name="Normal 5 5 6 2 2 3 4 3" xfId="36341"/>
    <cellStyle name="Normal 5 5 6 2 2 3 5" xfId="15497"/>
    <cellStyle name="Normal 5 5 6 2 2 3 5 2" xfId="39794"/>
    <cellStyle name="Normal 5 5 6 2 2 3 6" xfId="27485"/>
    <cellStyle name="Normal 5 5 6 2 2 4" xfId="12036"/>
    <cellStyle name="Normal 5 5 6 2 2 4 2" xfId="24238"/>
    <cellStyle name="Normal 5 5 6 2 2 4 2 2" xfId="48535"/>
    <cellStyle name="Normal 5 5 6 2 2 4 3" xfId="36333"/>
    <cellStyle name="Normal 5 5 6 2 2 5" xfId="14325"/>
    <cellStyle name="Normal 5 5 6 2 2 5 2" xfId="26313"/>
    <cellStyle name="Normal 5 5 6 2 2 5 2 2" xfId="50610"/>
    <cellStyle name="Normal 5 5 6 2 2 5 3" xfId="38622"/>
    <cellStyle name="Normal 5 5 6 2 2 6" xfId="51808"/>
    <cellStyle name="Normal 5 5 6 2 2 7" xfId="52429"/>
    <cellStyle name="Normal 5 5 6 2 3" xfId="2307"/>
    <cellStyle name="Normal 5 5 6 2 3 10" xfId="52827"/>
    <cellStyle name="Normal 5 5 6 2 3 2" xfId="3473"/>
    <cellStyle name="Normal 5 5 6 2 3 2 2" xfId="5814"/>
    <cellStyle name="Normal 5 5 6 2 3 2 2 2" xfId="12049"/>
    <cellStyle name="Normal 5 5 6 2 3 2 2 2 2" xfId="24251"/>
    <cellStyle name="Normal 5 5 6 2 3 2 2 2 2 2" xfId="48548"/>
    <cellStyle name="Normal 5 5 6 2 3 2 2 2 3" xfId="36346"/>
    <cellStyle name="Normal 5 5 6 2 3 2 2 3" xfId="18016"/>
    <cellStyle name="Normal 5 5 6 2 3 2 2 3 2" xfId="42313"/>
    <cellStyle name="Normal 5 5 6 2 3 2 2 4" xfId="30111"/>
    <cellStyle name="Normal 5 5 6 2 3 2 3" xfId="7511"/>
    <cellStyle name="Normal 5 5 6 2 3 2 3 2" xfId="12050"/>
    <cellStyle name="Normal 5 5 6 2 3 2 3 2 2" xfId="24252"/>
    <cellStyle name="Normal 5 5 6 2 3 2 3 2 2 2" xfId="48549"/>
    <cellStyle name="Normal 5 5 6 2 3 2 3 2 3" xfId="36347"/>
    <cellStyle name="Normal 5 5 6 2 3 2 3 3" xfId="19713"/>
    <cellStyle name="Normal 5 5 6 2 3 2 3 3 2" xfId="44010"/>
    <cellStyle name="Normal 5 5 6 2 3 2 3 4" xfId="31808"/>
    <cellStyle name="Normal 5 5 6 2 3 2 4" xfId="12048"/>
    <cellStyle name="Normal 5 5 6 2 3 2 4 2" xfId="24250"/>
    <cellStyle name="Normal 5 5 6 2 3 2 4 2 2" xfId="48547"/>
    <cellStyle name="Normal 5 5 6 2 3 2 4 3" xfId="36345"/>
    <cellStyle name="Normal 5 5 6 2 3 2 5" xfId="15788"/>
    <cellStyle name="Normal 5 5 6 2 3 2 5 2" xfId="40085"/>
    <cellStyle name="Normal 5 5 6 2 3 2 6" xfId="27776"/>
    <cellStyle name="Normal 5 5 6 2 3 3" xfId="4005"/>
    <cellStyle name="Normal 5 5 6 2 3 3 2" xfId="12051"/>
    <cellStyle name="Normal 5 5 6 2 3 3 2 2" xfId="24253"/>
    <cellStyle name="Normal 5 5 6 2 3 3 2 2 2" xfId="48550"/>
    <cellStyle name="Normal 5 5 6 2 3 3 2 3" xfId="36348"/>
    <cellStyle name="Normal 5 5 6 2 3 3 3" xfId="16316"/>
    <cellStyle name="Normal 5 5 6 2 3 3 3 2" xfId="40613"/>
    <cellStyle name="Normal 5 5 6 2 3 3 4" xfId="28304"/>
    <cellStyle name="Normal 5 5 6 2 3 4" xfId="4645"/>
    <cellStyle name="Normal 5 5 6 2 3 4 2" xfId="12052"/>
    <cellStyle name="Normal 5 5 6 2 3 4 2 2" xfId="24254"/>
    <cellStyle name="Normal 5 5 6 2 3 4 2 2 2" xfId="48551"/>
    <cellStyle name="Normal 5 5 6 2 3 4 2 3" xfId="36349"/>
    <cellStyle name="Normal 5 5 6 2 3 4 3" xfId="16847"/>
    <cellStyle name="Normal 5 5 6 2 3 4 3 2" xfId="41144"/>
    <cellStyle name="Normal 5 5 6 2 3 4 4" xfId="28942"/>
    <cellStyle name="Normal 5 5 6 2 3 5" xfId="6342"/>
    <cellStyle name="Normal 5 5 6 2 3 5 2" xfId="12053"/>
    <cellStyle name="Normal 5 5 6 2 3 5 2 2" xfId="24255"/>
    <cellStyle name="Normal 5 5 6 2 3 5 2 2 2" xfId="48552"/>
    <cellStyle name="Normal 5 5 6 2 3 5 2 3" xfId="36350"/>
    <cellStyle name="Normal 5 5 6 2 3 5 3" xfId="18544"/>
    <cellStyle name="Normal 5 5 6 2 3 5 3 2" xfId="42841"/>
    <cellStyle name="Normal 5 5 6 2 3 5 4" xfId="30639"/>
    <cellStyle name="Normal 5 5 6 2 3 6" xfId="12047"/>
    <cellStyle name="Normal 5 5 6 2 3 6 2" xfId="24249"/>
    <cellStyle name="Normal 5 5 6 2 3 6 2 2" xfId="48546"/>
    <cellStyle name="Normal 5 5 6 2 3 6 3" xfId="36344"/>
    <cellStyle name="Normal 5 5 6 2 3 7" xfId="14619"/>
    <cellStyle name="Normal 5 5 6 2 3 7 2" xfId="38916"/>
    <cellStyle name="Normal 5 5 6 2 3 8" xfId="26607"/>
    <cellStyle name="Normal 5 5 6 2 3 9" xfId="51015"/>
    <cellStyle name="Normal 5 5 6 2 4" xfId="2835"/>
    <cellStyle name="Normal 5 5 6 2 4 2" xfId="5283"/>
    <cellStyle name="Normal 5 5 6 2 4 2 2" xfId="12055"/>
    <cellStyle name="Normal 5 5 6 2 4 2 2 2" xfId="24257"/>
    <cellStyle name="Normal 5 5 6 2 4 2 2 2 2" xfId="48554"/>
    <cellStyle name="Normal 5 5 6 2 4 2 2 3" xfId="36352"/>
    <cellStyle name="Normal 5 5 6 2 4 2 3" xfId="17485"/>
    <cellStyle name="Normal 5 5 6 2 4 2 3 2" xfId="41782"/>
    <cellStyle name="Normal 5 5 6 2 4 2 4" xfId="29580"/>
    <cellStyle name="Normal 5 5 6 2 4 3" xfId="6873"/>
    <cellStyle name="Normal 5 5 6 2 4 3 2" xfId="12056"/>
    <cellStyle name="Normal 5 5 6 2 4 3 2 2" xfId="24258"/>
    <cellStyle name="Normal 5 5 6 2 4 3 2 2 2" xfId="48555"/>
    <cellStyle name="Normal 5 5 6 2 4 3 2 3" xfId="36353"/>
    <cellStyle name="Normal 5 5 6 2 4 3 3" xfId="19075"/>
    <cellStyle name="Normal 5 5 6 2 4 3 3 2" xfId="43372"/>
    <cellStyle name="Normal 5 5 6 2 4 3 4" xfId="31170"/>
    <cellStyle name="Normal 5 5 6 2 4 4" xfId="12054"/>
    <cellStyle name="Normal 5 5 6 2 4 4 2" xfId="24256"/>
    <cellStyle name="Normal 5 5 6 2 4 4 2 2" xfId="48553"/>
    <cellStyle name="Normal 5 5 6 2 4 4 3" xfId="36351"/>
    <cellStyle name="Normal 5 5 6 2 4 5" xfId="15257"/>
    <cellStyle name="Normal 5 5 6 2 4 5 2" xfId="39554"/>
    <cellStyle name="Normal 5 5 6 2 4 6" xfId="27245"/>
    <cellStyle name="Normal 5 5 6 2 5" xfId="12035"/>
    <cellStyle name="Normal 5 5 6 2 5 2" xfId="24237"/>
    <cellStyle name="Normal 5 5 6 2 5 2 2" xfId="48534"/>
    <cellStyle name="Normal 5 5 6 2 5 3" xfId="36332"/>
    <cellStyle name="Normal 5 5 6 2 6" xfId="14085"/>
    <cellStyle name="Normal 5 5 6 2 6 2" xfId="26073"/>
    <cellStyle name="Normal 5 5 6 2 6 2 2" xfId="50370"/>
    <cellStyle name="Normal 5 5 6 2 6 3" xfId="38382"/>
    <cellStyle name="Normal 5 5 6 2 7" xfId="51760"/>
    <cellStyle name="Normal 5 5 6 2 8" xfId="52189"/>
    <cellStyle name="Normal 5 5 6 3" xfId="711"/>
    <cellStyle name="Normal 5 5 6 3 2" xfId="958"/>
    <cellStyle name="Normal 5 5 6 3 2 2" xfId="2451"/>
    <cellStyle name="Normal 5 5 6 3 2 2 10" xfId="52971"/>
    <cellStyle name="Normal 5 5 6 3 2 2 2" xfId="3617"/>
    <cellStyle name="Normal 5 5 6 3 2 2 2 2" xfId="5958"/>
    <cellStyle name="Normal 5 5 6 3 2 2 2 2 2" xfId="12061"/>
    <cellStyle name="Normal 5 5 6 3 2 2 2 2 2 2" xfId="24263"/>
    <cellStyle name="Normal 5 5 6 3 2 2 2 2 2 2 2" xfId="48560"/>
    <cellStyle name="Normal 5 5 6 3 2 2 2 2 2 3" xfId="36358"/>
    <cellStyle name="Normal 5 5 6 3 2 2 2 2 3" xfId="18160"/>
    <cellStyle name="Normal 5 5 6 3 2 2 2 2 3 2" xfId="42457"/>
    <cellStyle name="Normal 5 5 6 3 2 2 2 2 4" xfId="30255"/>
    <cellStyle name="Normal 5 5 6 3 2 2 2 3" xfId="7655"/>
    <cellStyle name="Normal 5 5 6 3 2 2 2 3 2" xfId="12062"/>
    <cellStyle name="Normal 5 5 6 3 2 2 2 3 2 2" xfId="24264"/>
    <cellStyle name="Normal 5 5 6 3 2 2 2 3 2 2 2" xfId="48561"/>
    <cellStyle name="Normal 5 5 6 3 2 2 2 3 2 3" xfId="36359"/>
    <cellStyle name="Normal 5 5 6 3 2 2 2 3 3" xfId="19857"/>
    <cellStyle name="Normal 5 5 6 3 2 2 2 3 3 2" xfId="44154"/>
    <cellStyle name="Normal 5 5 6 3 2 2 2 3 4" xfId="31952"/>
    <cellStyle name="Normal 5 5 6 3 2 2 2 4" xfId="12060"/>
    <cellStyle name="Normal 5 5 6 3 2 2 2 4 2" xfId="24262"/>
    <cellStyle name="Normal 5 5 6 3 2 2 2 4 2 2" xfId="48559"/>
    <cellStyle name="Normal 5 5 6 3 2 2 2 4 3" xfId="36357"/>
    <cellStyle name="Normal 5 5 6 3 2 2 2 5" xfId="15932"/>
    <cellStyle name="Normal 5 5 6 3 2 2 2 5 2" xfId="40229"/>
    <cellStyle name="Normal 5 5 6 3 2 2 2 6" xfId="27920"/>
    <cellStyle name="Normal 5 5 6 3 2 2 3" xfId="4149"/>
    <cellStyle name="Normal 5 5 6 3 2 2 3 2" xfId="12063"/>
    <cellStyle name="Normal 5 5 6 3 2 2 3 2 2" xfId="24265"/>
    <cellStyle name="Normal 5 5 6 3 2 2 3 2 2 2" xfId="48562"/>
    <cellStyle name="Normal 5 5 6 3 2 2 3 2 3" xfId="36360"/>
    <cellStyle name="Normal 5 5 6 3 2 2 3 3" xfId="16460"/>
    <cellStyle name="Normal 5 5 6 3 2 2 3 3 2" xfId="40757"/>
    <cellStyle name="Normal 5 5 6 3 2 2 3 4" xfId="28448"/>
    <cellStyle name="Normal 5 5 6 3 2 2 4" xfId="4789"/>
    <cellStyle name="Normal 5 5 6 3 2 2 4 2" xfId="12064"/>
    <cellStyle name="Normal 5 5 6 3 2 2 4 2 2" xfId="24266"/>
    <cellStyle name="Normal 5 5 6 3 2 2 4 2 2 2" xfId="48563"/>
    <cellStyle name="Normal 5 5 6 3 2 2 4 2 3" xfId="36361"/>
    <cellStyle name="Normal 5 5 6 3 2 2 4 3" xfId="16991"/>
    <cellStyle name="Normal 5 5 6 3 2 2 4 3 2" xfId="41288"/>
    <cellStyle name="Normal 5 5 6 3 2 2 4 4" xfId="29086"/>
    <cellStyle name="Normal 5 5 6 3 2 2 5" xfId="6486"/>
    <cellStyle name="Normal 5 5 6 3 2 2 5 2" xfId="12065"/>
    <cellStyle name="Normal 5 5 6 3 2 2 5 2 2" xfId="24267"/>
    <cellStyle name="Normal 5 5 6 3 2 2 5 2 2 2" xfId="48564"/>
    <cellStyle name="Normal 5 5 6 3 2 2 5 2 3" xfId="36362"/>
    <cellStyle name="Normal 5 5 6 3 2 2 5 3" xfId="18688"/>
    <cellStyle name="Normal 5 5 6 3 2 2 5 3 2" xfId="42985"/>
    <cellStyle name="Normal 5 5 6 3 2 2 5 4" xfId="30783"/>
    <cellStyle name="Normal 5 5 6 3 2 2 6" xfId="12059"/>
    <cellStyle name="Normal 5 5 6 3 2 2 6 2" xfId="24261"/>
    <cellStyle name="Normal 5 5 6 3 2 2 6 2 2" xfId="48558"/>
    <cellStyle name="Normal 5 5 6 3 2 2 6 3" xfId="36356"/>
    <cellStyle name="Normal 5 5 6 3 2 2 7" xfId="14763"/>
    <cellStyle name="Normal 5 5 6 3 2 2 7 2" xfId="39060"/>
    <cellStyle name="Normal 5 5 6 3 2 2 8" xfId="26751"/>
    <cellStyle name="Normal 5 5 6 3 2 2 9" xfId="51159"/>
    <cellStyle name="Normal 5 5 6 3 2 3" xfId="2979"/>
    <cellStyle name="Normal 5 5 6 3 2 3 2" xfId="5427"/>
    <cellStyle name="Normal 5 5 6 3 2 3 2 2" xfId="12067"/>
    <cellStyle name="Normal 5 5 6 3 2 3 2 2 2" xfId="24269"/>
    <cellStyle name="Normal 5 5 6 3 2 3 2 2 2 2" xfId="48566"/>
    <cellStyle name="Normal 5 5 6 3 2 3 2 2 3" xfId="36364"/>
    <cellStyle name="Normal 5 5 6 3 2 3 2 3" xfId="17629"/>
    <cellStyle name="Normal 5 5 6 3 2 3 2 3 2" xfId="41926"/>
    <cellStyle name="Normal 5 5 6 3 2 3 2 4" xfId="29724"/>
    <cellStyle name="Normal 5 5 6 3 2 3 3" xfId="7017"/>
    <cellStyle name="Normal 5 5 6 3 2 3 3 2" xfId="12068"/>
    <cellStyle name="Normal 5 5 6 3 2 3 3 2 2" xfId="24270"/>
    <cellStyle name="Normal 5 5 6 3 2 3 3 2 2 2" xfId="48567"/>
    <cellStyle name="Normal 5 5 6 3 2 3 3 2 3" xfId="36365"/>
    <cellStyle name="Normal 5 5 6 3 2 3 3 3" xfId="19219"/>
    <cellStyle name="Normal 5 5 6 3 2 3 3 3 2" xfId="43516"/>
    <cellStyle name="Normal 5 5 6 3 2 3 3 4" xfId="31314"/>
    <cellStyle name="Normal 5 5 6 3 2 3 4" xfId="12066"/>
    <cellStyle name="Normal 5 5 6 3 2 3 4 2" xfId="24268"/>
    <cellStyle name="Normal 5 5 6 3 2 3 4 2 2" xfId="48565"/>
    <cellStyle name="Normal 5 5 6 3 2 3 4 3" xfId="36363"/>
    <cellStyle name="Normal 5 5 6 3 2 3 5" xfId="15401"/>
    <cellStyle name="Normal 5 5 6 3 2 3 5 2" xfId="39698"/>
    <cellStyle name="Normal 5 5 6 3 2 3 6" xfId="27389"/>
    <cellStyle name="Normal 5 5 6 3 2 4" xfId="12058"/>
    <cellStyle name="Normal 5 5 6 3 2 4 2" xfId="24260"/>
    <cellStyle name="Normal 5 5 6 3 2 4 2 2" xfId="48557"/>
    <cellStyle name="Normal 5 5 6 3 2 4 3" xfId="36355"/>
    <cellStyle name="Normal 5 5 6 3 2 5" xfId="14229"/>
    <cellStyle name="Normal 5 5 6 3 2 5 2" xfId="26217"/>
    <cellStyle name="Normal 5 5 6 3 2 5 2 2" xfId="50514"/>
    <cellStyle name="Normal 5 5 6 3 2 5 3" xfId="38526"/>
    <cellStyle name="Normal 5 5 6 3 2 6" xfId="51881"/>
    <cellStyle name="Normal 5 5 6 3 2 7" xfId="52333"/>
    <cellStyle name="Normal 5 5 6 3 3" xfId="2211"/>
    <cellStyle name="Normal 5 5 6 3 3 10" xfId="52731"/>
    <cellStyle name="Normal 5 5 6 3 3 2" xfId="3377"/>
    <cellStyle name="Normal 5 5 6 3 3 2 2" xfId="5718"/>
    <cellStyle name="Normal 5 5 6 3 3 2 2 2" xfId="12071"/>
    <cellStyle name="Normal 5 5 6 3 3 2 2 2 2" xfId="24273"/>
    <cellStyle name="Normal 5 5 6 3 3 2 2 2 2 2" xfId="48570"/>
    <cellStyle name="Normal 5 5 6 3 3 2 2 2 3" xfId="36368"/>
    <cellStyle name="Normal 5 5 6 3 3 2 2 3" xfId="17920"/>
    <cellStyle name="Normal 5 5 6 3 3 2 2 3 2" xfId="42217"/>
    <cellStyle name="Normal 5 5 6 3 3 2 2 4" xfId="30015"/>
    <cellStyle name="Normal 5 5 6 3 3 2 3" xfId="7415"/>
    <cellStyle name="Normal 5 5 6 3 3 2 3 2" xfId="12072"/>
    <cellStyle name="Normal 5 5 6 3 3 2 3 2 2" xfId="24274"/>
    <cellStyle name="Normal 5 5 6 3 3 2 3 2 2 2" xfId="48571"/>
    <cellStyle name="Normal 5 5 6 3 3 2 3 2 3" xfId="36369"/>
    <cellStyle name="Normal 5 5 6 3 3 2 3 3" xfId="19617"/>
    <cellStyle name="Normal 5 5 6 3 3 2 3 3 2" xfId="43914"/>
    <cellStyle name="Normal 5 5 6 3 3 2 3 4" xfId="31712"/>
    <cellStyle name="Normal 5 5 6 3 3 2 4" xfId="12070"/>
    <cellStyle name="Normal 5 5 6 3 3 2 4 2" xfId="24272"/>
    <cellStyle name="Normal 5 5 6 3 3 2 4 2 2" xfId="48569"/>
    <cellStyle name="Normal 5 5 6 3 3 2 4 3" xfId="36367"/>
    <cellStyle name="Normal 5 5 6 3 3 2 5" xfId="15692"/>
    <cellStyle name="Normal 5 5 6 3 3 2 5 2" xfId="39989"/>
    <cellStyle name="Normal 5 5 6 3 3 2 6" xfId="27680"/>
    <cellStyle name="Normal 5 5 6 3 3 3" xfId="3909"/>
    <cellStyle name="Normal 5 5 6 3 3 3 2" xfId="12073"/>
    <cellStyle name="Normal 5 5 6 3 3 3 2 2" xfId="24275"/>
    <cellStyle name="Normal 5 5 6 3 3 3 2 2 2" xfId="48572"/>
    <cellStyle name="Normal 5 5 6 3 3 3 2 3" xfId="36370"/>
    <cellStyle name="Normal 5 5 6 3 3 3 3" xfId="16220"/>
    <cellStyle name="Normal 5 5 6 3 3 3 3 2" xfId="40517"/>
    <cellStyle name="Normal 5 5 6 3 3 3 4" xfId="28208"/>
    <cellStyle name="Normal 5 5 6 3 3 4" xfId="4549"/>
    <cellStyle name="Normal 5 5 6 3 3 4 2" xfId="12074"/>
    <cellStyle name="Normal 5 5 6 3 3 4 2 2" xfId="24276"/>
    <cellStyle name="Normal 5 5 6 3 3 4 2 2 2" xfId="48573"/>
    <cellStyle name="Normal 5 5 6 3 3 4 2 3" xfId="36371"/>
    <cellStyle name="Normal 5 5 6 3 3 4 3" xfId="16751"/>
    <cellStyle name="Normal 5 5 6 3 3 4 3 2" xfId="41048"/>
    <cellStyle name="Normal 5 5 6 3 3 4 4" xfId="28846"/>
    <cellStyle name="Normal 5 5 6 3 3 5" xfId="6246"/>
    <cellStyle name="Normal 5 5 6 3 3 5 2" xfId="12075"/>
    <cellStyle name="Normal 5 5 6 3 3 5 2 2" xfId="24277"/>
    <cellStyle name="Normal 5 5 6 3 3 5 2 2 2" xfId="48574"/>
    <cellStyle name="Normal 5 5 6 3 3 5 2 3" xfId="36372"/>
    <cellStyle name="Normal 5 5 6 3 3 5 3" xfId="18448"/>
    <cellStyle name="Normal 5 5 6 3 3 5 3 2" xfId="42745"/>
    <cellStyle name="Normal 5 5 6 3 3 5 4" xfId="30543"/>
    <cellStyle name="Normal 5 5 6 3 3 6" xfId="12069"/>
    <cellStyle name="Normal 5 5 6 3 3 6 2" xfId="24271"/>
    <cellStyle name="Normal 5 5 6 3 3 6 2 2" xfId="48568"/>
    <cellStyle name="Normal 5 5 6 3 3 6 3" xfId="36366"/>
    <cellStyle name="Normal 5 5 6 3 3 7" xfId="14523"/>
    <cellStyle name="Normal 5 5 6 3 3 7 2" xfId="38820"/>
    <cellStyle name="Normal 5 5 6 3 3 8" xfId="26511"/>
    <cellStyle name="Normal 5 5 6 3 3 9" xfId="50919"/>
    <cellStyle name="Normal 5 5 6 3 4" xfId="2739"/>
    <cellStyle name="Normal 5 5 6 3 4 2" xfId="5187"/>
    <cellStyle name="Normal 5 5 6 3 4 2 2" xfId="12077"/>
    <cellStyle name="Normal 5 5 6 3 4 2 2 2" xfId="24279"/>
    <cellStyle name="Normal 5 5 6 3 4 2 2 2 2" xfId="48576"/>
    <cellStyle name="Normal 5 5 6 3 4 2 2 3" xfId="36374"/>
    <cellStyle name="Normal 5 5 6 3 4 2 3" xfId="17389"/>
    <cellStyle name="Normal 5 5 6 3 4 2 3 2" xfId="41686"/>
    <cellStyle name="Normal 5 5 6 3 4 2 4" xfId="29484"/>
    <cellStyle name="Normal 5 5 6 3 4 3" xfId="6777"/>
    <cellStyle name="Normal 5 5 6 3 4 3 2" xfId="12078"/>
    <cellStyle name="Normal 5 5 6 3 4 3 2 2" xfId="24280"/>
    <cellStyle name="Normal 5 5 6 3 4 3 2 2 2" xfId="48577"/>
    <cellStyle name="Normal 5 5 6 3 4 3 2 3" xfId="36375"/>
    <cellStyle name="Normal 5 5 6 3 4 3 3" xfId="18979"/>
    <cellStyle name="Normal 5 5 6 3 4 3 3 2" xfId="43276"/>
    <cellStyle name="Normal 5 5 6 3 4 3 4" xfId="31074"/>
    <cellStyle name="Normal 5 5 6 3 4 4" xfId="12076"/>
    <cellStyle name="Normal 5 5 6 3 4 4 2" xfId="24278"/>
    <cellStyle name="Normal 5 5 6 3 4 4 2 2" xfId="48575"/>
    <cellStyle name="Normal 5 5 6 3 4 4 3" xfId="36373"/>
    <cellStyle name="Normal 5 5 6 3 4 5" xfId="15161"/>
    <cellStyle name="Normal 5 5 6 3 4 5 2" xfId="39458"/>
    <cellStyle name="Normal 5 5 6 3 4 6" xfId="27149"/>
    <cellStyle name="Normal 5 5 6 3 5" xfId="12057"/>
    <cellStyle name="Normal 5 5 6 3 5 2" xfId="24259"/>
    <cellStyle name="Normal 5 5 6 3 5 2 2" xfId="48556"/>
    <cellStyle name="Normal 5 5 6 3 5 3" xfId="36354"/>
    <cellStyle name="Normal 5 5 6 3 6" xfId="13989"/>
    <cellStyle name="Normal 5 5 6 3 6 2" xfId="25977"/>
    <cellStyle name="Normal 5 5 6 3 6 2 2" xfId="50274"/>
    <cellStyle name="Normal 5 5 6 3 6 3" xfId="38286"/>
    <cellStyle name="Normal 5 5 6 3 7" xfId="51613"/>
    <cellStyle name="Normal 5 5 6 3 8" xfId="52093"/>
    <cellStyle name="Normal 5 5 6 4" xfId="886"/>
    <cellStyle name="Normal 5 5 6 4 2" xfId="2379"/>
    <cellStyle name="Normal 5 5 6 4 2 10" xfId="52899"/>
    <cellStyle name="Normal 5 5 6 4 2 2" xfId="3545"/>
    <cellStyle name="Normal 5 5 6 4 2 2 2" xfId="5886"/>
    <cellStyle name="Normal 5 5 6 4 2 2 2 2" xfId="12082"/>
    <cellStyle name="Normal 5 5 6 4 2 2 2 2 2" xfId="24284"/>
    <cellStyle name="Normal 5 5 6 4 2 2 2 2 2 2" xfId="48581"/>
    <cellStyle name="Normal 5 5 6 4 2 2 2 2 3" xfId="36379"/>
    <cellStyle name="Normal 5 5 6 4 2 2 2 3" xfId="18088"/>
    <cellStyle name="Normal 5 5 6 4 2 2 2 3 2" xfId="42385"/>
    <cellStyle name="Normal 5 5 6 4 2 2 2 4" xfId="30183"/>
    <cellStyle name="Normal 5 5 6 4 2 2 3" xfId="7583"/>
    <cellStyle name="Normal 5 5 6 4 2 2 3 2" xfId="12083"/>
    <cellStyle name="Normal 5 5 6 4 2 2 3 2 2" xfId="24285"/>
    <cellStyle name="Normal 5 5 6 4 2 2 3 2 2 2" xfId="48582"/>
    <cellStyle name="Normal 5 5 6 4 2 2 3 2 3" xfId="36380"/>
    <cellStyle name="Normal 5 5 6 4 2 2 3 3" xfId="19785"/>
    <cellStyle name="Normal 5 5 6 4 2 2 3 3 2" xfId="44082"/>
    <cellStyle name="Normal 5 5 6 4 2 2 3 4" xfId="31880"/>
    <cellStyle name="Normal 5 5 6 4 2 2 4" xfId="12081"/>
    <cellStyle name="Normal 5 5 6 4 2 2 4 2" xfId="24283"/>
    <cellStyle name="Normal 5 5 6 4 2 2 4 2 2" xfId="48580"/>
    <cellStyle name="Normal 5 5 6 4 2 2 4 3" xfId="36378"/>
    <cellStyle name="Normal 5 5 6 4 2 2 5" xfId="15860"/>
    <cellStyle name="Normal 5 5 6 4 2 2 5 2" xfId="40157"/>
    <cellStyle name="Normal 5 5 6 4 2 2 6" xfId="27848"/>
    <cellStyle name="Normal 5 5 6 4 2 3" xfId="4077"/>
    <cellStyle name="Normal 5 5 6 4 2 3 2" xfId="12084"/>
    <cellStyle name="Normal 5 5 6 4 2 3 2 2" xfId="24286"/>
    <cellStyle name="Normal 5 5 6 4 2 3 2 2 2" xfId="48583"/>
    <cellStyle name="Normal 5 5 6 4 2 3 2 3" xfId="36381"/>
    <cellStyle name="Normal 5 5 6 4 2 3 3" xfId="16388"/>
    <cellStyle name="Normal 5 5 6 4 2 3 3 2" xfId="40685"/>
    <cellStyle name="Normal 5 5 6 4 2 3 4" xfId="28376"/>
    <cellStyle name="Normal 5 5 6 4 2 4" xfId="4717"/>
    <cellStyle name="Normal 5 5 6 4 2 4 2" xfId="12085"/>
    <cellStyle name="Normal 5 5 6 4 2 4 2 2" xfId="24287"/>
    <cellStyle name="Normal 5 5 6 4 2 4 2 2 2" xfId="48584"/>
    <cellStyle name="Normal 5 5 6 4 2 4 2 3" xfId="36382"/>
    <cellStyle name="Normal 5 5 6 4 2 4 3" xfId="16919"/>
    <cellStyle name="Normal 5 5 6 4 2 4 3 2" xfId="41216"/>
    <cellStyle name="Normal 5 5 6 4 2 4 4" xfId="29014"/>
    <cellStyle name="Normal 5 5 6 4 2 5" xfId="6414"/>
    <cellStyle name="Normal 5 5 6 4 2 5 2" xfId="12086"/>
    <cellStyle name="Normal 5 5 6 4 2 5 2 2" xfId="24288"/>
    <cellStyle name="Normal 5 5 6 4 2 5 2 2 2" xfId="48585"/>
    <cellStyle name="Normal 5 5 6 4 2 5 2 3" xfId="36383"/>
    <cellStyle name="Normal 5 5 6 4 2 5 3" xfId="18616"/>
    <cellStyle name="Normal 5 5 6 4 2 5 3 2" xfId="42913"/>
    <cellStyle name="Normal 5 5 6 4 2 5 4" xfId="30711"/>
    <cellStyle name="Normal 5 5 6 4 2 6" xfId="12080"/>
    <cellStyle name="Normal 5 5 6 4 2 6 2" xfId="24282"/>
    <cellStyle name="Normal 5 5 6 4 2 6 2 2" xfId="48579"/>
    <cellStyle name="Normal 5 5 6 4 2 6 3" xfId="36377"/>
    <cellStyle name="Normal 5 5 6 4 2 7" xfId="14691"/>
    <cellStyle name="Normal 5 5 6 4 2 7 2" xfId="38988"/>
    <cellStyle name="Normal 5 5 6 4 2 8" xfId="26679"/>
    <cellStyle name="Normal 5 5 6 4 2 9" xfId="51087"/>
    <cellStyle name="Normal 5 5 6 4 3" xfId="2907"/>
    <cellStyle name="Normal 5 5 6 4 3 2" xfId="5355"/>
    <cellStyle name="Normal 5 5 6 4 3 2 2" xfId="12088"/>
    <cellStyle name="Normal 5 5 6 4 3 2 2 2" xfId="24290"/>
    <cellStyle name="Normal 5 5 6 4 3 2 2 2 2" xfId="48587"/>
    <cellStyle name="Normal 5 5 6 4 3 2 2 3" xfId="36385"/>
    <cellStyle name="Normal 5 5 6 4 3 2 3" xfId="17557"/>
    <cellStyle name="Normal 5 5 6 4 3 2 3 2" xfId="41854"/>
    <cellStyle name="Normal 5 5 6 4 3 2 4" xfId="29652"/>
    <cellStyle name="Normal 5 5 6 4 3 3" xfId="6945"/>
    <cellStyle name="Normal 5 5 6 4 3 3 2" xfId="12089"/>
    <cellStyle name="Normal 5 5 6 4 3 3 2 2" xfId="24291"/>
    <cellStyle name="Normal 5 5 6 4 3 3 2 2 2" xfId="48588"/>
    <cellStyle name="Normal 5 5 6 4 3 3 2 3" xfId="36386"/>
    <cellStyle name="Normal 5 5 6 4 3 3 3" xfId="19147"/>
    <cellStyle name="Normal 5 5 6 4 3 3 3 2" xfId="43444"/>
    <cellStyle name="Normal 5 5 6 4 3 3 4" xfId="31242"/>
    <cellStyle name="Normal 5 5 6 4 3 4" xfId="12087"/>
    <cellStyle name="Normal 5 5 6 4 3 4 2" xfId="24289"/>
    <cellStyle name="Normal 5 5 6 4 3 4 2 2" xfId="48586"/>
    <cellStyle name="Normal 5 5 6 4 3 4 3" xfId="36384"/>
    <cellStyle name="Normal 5 5 6 4 3 5" xfId="15329"/>
    <cellStyle name="Normal 5 5 6 4 3 5 2" xfId="39626"/>
    <cellStyle name="Normal 5 5 6 4 3 6" xfId="27317"/>
    <cellStyle name="Normal 5 5 6 4 4" xfId="12079"/>
    <cellStyle name="Normal 5 5 6 4 4 2" xfId="24281"/>
    <cellStyle name="Normal 5 5 6 4 4 2 2" xfId="48578"/>
    <cellStyle name="Normal 5 5 6 4 4 3" xfId="36376"/>
    <cellStyle name="Normal 5 5 6 4 5" xfId="14157"/>
    <cellStyle name="Normal 5 5 6 4 5 2" xfId="26145"/>
    <cellStyle name="Normal 5 5 6 4 5 2 2" xfId="50442"/>
    <cellStyle name="Normal 5 5 6 4 5 3" xfId="38454"/>
    <cellStyle name="Normal 5 5 6 4 6" xfId="51581"/>
    <cellStyle name="Normal 5 5 6 4 7" xfId="52261"/>
    <cellStyle name="Normal 5 5 6 5" xfId="2115"/>
    <cellStyle name="Normal 5 5 6 5 10" xfId="52635"/>
    <cellStyle name="Normal 5 5 6 5 2" xfId="3281"/>
    <cellStyle name="Normal 5 5 6 5 2 2" xfId="5622"/>
    <cellStyle name="Normal 5 5 6 5 2 2 2" xfId="12092"/>
    <cellStyle name="Normal 5 5 6 5 2 2 2 2" xfId="24294"/>
    <cellStyle name="Normal 5 5 6 5 2 2 2 2 2" xfId="48591"/>
    <cellStyle name="Normal 5 5 6 5 2 2 2 3" xfId="36389"/>
    <cellStyle name="Normal 5 5 6 5 2 2 3" xfId="17824"/>
    <cellStyle name="Normal 5 5 6 5 2 2 3 2" xfId="42121"/>
    <cellStyle name="Normal 5 5 6 5 2 2 4" xfId="29919"/>
    <cellStyle name="Normal 5 5 6 5 2 3" xfId="7319"/>
    <cellStyle name="Normal 5 5 6 5 2 3 2" xfId="12093"/>
    <cellStyle name="Normal 5 5 6 5 2 3 2 2" xfId="24295"/>
    <cellStyle name="Normal 5 5 6 5 2 3 2 2 2" xfId="48592"/>
    <cellStyle name="Normal 5 5 6 5 2 3 2 3" xfId="36390"/>
    <cellStyle name="Normal 5 5 6 5 2 3 3" xfId="19521"/>
    <cellStyle name="Normal 5 5 6 5 2 3 3 2" xfId="43818"/>
    <cellStyle name="Normal 5 5 6 5 2 3 4" xfId="31616"/>
    <cellStyle name="Normal 5 5 6 5 2 4" xfId="12091"/>
    <cellStyle name="Normal 5 5 6 5 2 4 2" xfId="24293"/>
    <cellStyle name="Normal 5 5 6 5 2 4 2 2" xfId="48590"/>
    <cellStyle name="Normal 5 5 6 5 2 4 3" xfId="36388"/>
    <cellStyle name="Normal 5 5 6 5 2 5" xfId="15596"/>
    <cellStyle name="Normal 5 5 6 5 2 5 2" xfId="39893"/>
    <cellStyle name="Normal 5 5 6 5 2 6" xfId="27584"/>
    <cellStyle name="Normal 5 5 6 5 3" xfId="3813"/>
    <cellStyle name="Normal 5 5 6 5 3 2" xfId="12094"/>
    <cellStyle name="Normal 5 5 6 5 3 2 2" xfId="24296"/>
    <cellStyle name="Normal 5 5 6 5 3 2 2 2" xfId="48593"/>
    <cellStyle name="Normal 5 5 6 5 3 2 3" xfId="36391"/>
    <cellStyle name="Normal 5 5 6 5 3 3" xfId="16124"/>
    <cellStyle name="Normal 5 5 6 5 3 3 2" xfId="40421"/>
    <cellStyle name="Normal 5 5 6 5 3 4" xfId="28112"/>
    <cellStyle name="Normal 5 5 6 5 4" xfId="4453"/>
    <cellStyle name="Normal 5 5 6 5 4 2" xfId="12095"/>
    <cellStyle name="Normal 5 5 6 5 4 2 2" xfId="24297"/>
    <cellStyle name="Normal 5 5 6 5 4 2 2 2" xfId="48594"/>
    <cellStyle name="Normal 5 5 6 5 4 2 3" xfId="36392"/>
    <cellStyle name="Normal 5 5 6 5 4 3" xfId="16655"/>
    <cellStyle name="Normal 5 5 6 5 4 3 2" xfId="40952"/>
    <cellStyle name="Normal 5 5 6 5 4 4" xfId="28750"/>
    <cellStyle name="Normal 5 5 6 5 5" xfId="6150"/>
    <cellStyle name="Normal 5 5 6 5 5 2" xfId="12096"/>
    <cellStyle name="Normal 5 5 6 5 5 2 2" xfId="24298"/>
    <cellStyle name="Normal 5 5 6 5 5 2 2 2" xfId="48595"/>
    <cellStyle name="Normal 5 5 6 5 5 2 3" xfId="36393"/>
    <cellStyle name="Normal 5 5 6 5 5 3" xfId="18352"/>
    <cellStyle name="Normal 5 5 6 5 5 3 2" xfId="42649"/>
    <cellStyle name="Normal 5 5 6 5 5 4" xfId="30447"/>
    <cellStyle name="Normal 5 5 6 5 6" xfId="12090"/>
    <cellStyle name="Normal 5 5 6 5 6 2" xfId="24292"/>
    <cellStyle name="Normal 5 5 6 5 6 2 2" xfId="48589"/>
    <cellStyle name="Normal 5 5 6 5 6 3" xfId="36387"/>
    <cellStyle name="Normal 5 5 6 5 7" xfId="14427"/>
    <cellStyle name="Normal 5 5 6 5 7 2" xfId="38724"/>
    <cellStyle name="Normal 5 5 6 5 8" xfId="26415"/>
    <cellStyle name="Normal 5 5 6 5 9" xfId="50823"/>
    <cellStyle name="Normal 5 5 6 6" xfId="2643"/>
    <cellStyle name="Normal 5 5 6 6 2" xfId="5091"/>
    <cellStyle name="Normal 5 5 6 6 2 2" xfId="12098"/>
    <cellStyle name="Normal 5 5 6 6 2 2 2" xfId="24300"/>
    <cellStyle name="Normal 5 5 6 6 2 2 2 2" xfId="48597"/>
    <cellStyle name="Normal 5 5 6 6 2 2 3" xfId="36395"/>
    <cellStyle name="Normal 5 5 6 6 2 3" xfId="17293"/>
    <cellStyle name="Normal 5 5 6 6 2 3 2" xfId="41590"/>
    <cellStyle name="Normal 5 5 6 6 2 4" xfId="29388"/>
    <cellStyle name="Normal 5 5 6 6 3" xfId="6681"/>
    <cellStyle name="Normal 5 5 6 6 3 2" xfId="12099"/>
    <cellStyle name="Normal 5 5 6 6 3 2 2" xfId="24301"/>
    <cellStyle name="Normal 5 5 6 6 3 2 2 2" xfId="48598"/>
    <cellStyle name="Normal 5 5 6 6 3 2 3" xfId="36396"/>
    <cellStyle name="Normal 5 5 6 6 3 3" xfId="18883"/>
    <cellStyle name="Normal 5 5 6 6 3 3 2" xfId="43180"/>
    <cellStyle name="Normal 5 5 6 6 3 4" xfId="30978"/>
    <cellStyle name="Normal 5 5 6 6 4" xfId="12097"/>
    <cellStyle name="Normal 5 5 6 6 4 2" xfId="24299"/>
    <cellStyle name="Normal 5 5 6 6 4 2 2" xfId="48596"/>
    <cellStyle name="Normal 5 5 6 6 4 3" xfId="36394"/>
    <cellStyle name="Normal 5 5 6 6 5" xfId="15065"/>
    <cellStyle name="Normal 5 5 6 6 5 2" xfId="39362"/>
    <cellStyle name="Normal 5 5 6 6 6" xfId="27053"/>
    <cellStyle name="Normal 5 5 6 7" xfId="12034"/>
    <cellStyle name="Normal 5 5 6 7 2" xfId="24236"/>
    <cellStyle name="Normal 5 5 6 7 2 2" xfId="48533"/>
    <cellStyle name="Normal 5 5 6 7 3" xfId="36331"/>
    <cellStyle name="Normal 5 5 6 8" xfId="13893"/>
    <cellStyle name="Normal 5 5 6 8 2" xfId="25881"/>
    <cellStyle name="Normal 5 5 6 8 2 2" xfId="50178"/>
    <cellStyle name="Normal 5 5 6 8 3" xfId="38190"/>
    <cellStyle name="Normal 5 5 6 9" xfId="51834"/>
    <cellStyle name="Normal 5 5 7" xfId="761"/>
    <cellStyle name="Normal 5 5 7 2" xfId="1006"/>
    <cellStyle name="Normal 5 5 7 2 2" xfId="2499"/>
    <cellStyle name="Normal 5 5 7 2 2 10" xfId="53019"/>
    <cellStyle name="Normal 5 5 7 2 2 2" xfId="3665"/>
    <cellStyle name="Normal 5 5 7 2 2 2 2" xfId="6006"/>
    <cellStyle name="Normal 5 5 7 2 2 2 2 2" xfId="12104"/>
    <cellStyle name="Normal 5 5 7 2 2 2 2 2 2" xfId="24306"/>
    <cellStyle name="Normal 5 5 7 2 2 2 2 2 2 2" xfId="48603"/>
    <cellStyle name="Normal 5 5 7 2 2 2 2 2 3" xfId="36401"/>
    <cellStyle name="Normal 5 5 7 2 2 2 2 3" xfId="18208"/>
    <cellStyle name="Normal 5 5 7 2 2 2 2 3 2" xfId="42505"/>
    <cellStyle name="Normal 5 5 7 2 2 2 2 4" xfId="30303"/>
    <cellStyle name="Normal 5 5 7 2 2 2 3" xfId="7703"/>
    <cellStyle name="Normal 5 5 7 2 2 2 3 2" xfId="12105"/>
    <cellStyle name="Normal 5 5 7 2 2 2 3 2 2" xfId="24307"/>
    <cellStyle name="Normal 5 5 7 2 2 2 3 2 2 2" xfId="48604"/>
    <cellStyle name="Normal 5 5 7 2 2 2 3 2 3" xfId="36402"/>
    <cellStyle name="Normal 5 5 7 2 2 2 3 3" xfId="19905"/>
    <cellStyle name="Normal 5 5 7 2 2 2 3 3 2" xfId="44202"/>
    <cellStyle name="Normal 5 5 7 2 2 2 3 4" xfId="32000"/>
    <cellStyle name="Normal 5 5 7 2 2 2 4" xfId="12103"/>
    <cellStyle name="Normal 5 5 7 2 2 2 4 2" xfId="24305"/>
    <cellStyle name="Normal 5 5 7 2 2 2 4 2 2" xfId="48602"/>
    <cellStyle name="Normal 5 5 7 2 2 2 4 3" xfId="36400"/>
    <cellStyle name="Normal 5 5 7 2 2 2 5" xfId="15980"/>
    <cellStyle name="Normal 5 5 7 2 2 2 5 2" xfId="40277"/>
    <cellStyle name="Normal 5 5 7 2 2 2 6" xfId="27968"/>
    <cellStyle name="Normal 5 5 7 2 2 3" xfId="4197"/>
    <cellStyle name="Normal 5 5 7 2 2 3 2" xfId="12106"/>
    <cellStyle name="Normal 5 5 7 2 2 3 2 2" xfId="24308"/>
    <cellStyle name="Normal 5 5 7 2 2 3 2 2 2" xfId="48605"/>
    <cellStyle name="Normal 5 5 7 2 2 3 2 3" xfId="36403"/>
    <cellStyle name="Normal 5 5 7 2 2 3 3" xfId="16508"/>
    <cellStyle name="Normal 5 5 7 2 2 3 3 2" xfId="40805"/>
    <cellStyle name="Normal 5 5 7 2 2 3 4" xfId="28496"/>
    <cellStyle name="Normal 5 5 7 2 2 4" xfId="4837"/>
    <cellStyle name="Normal 5 5 7 2 2 4 2" xfId="12107"/>
    <cellStyle name="Normal 5 5 7 2 2 4 2 2" xfId="24309"/>
    <cellStyle name="Normal 5 5 7 2 2 4 2 2 2" xfId="48606"/>
    <cellStyle name="Normal 5 5 7 2 2 4 2 3" xfId="36404"/>
    <cellStyle name="Normal 5 5 7 2 2 4 3" xfId="17039"/>
    <cellStyle name="Normal 5 5 7 2 2 4 3 2" xfId="41336"/>
    <cellStyle name="Normal 5 5 7 2 2 4 4" xfId="29134"/>
    <cellStyle name="Normal 5 5 7 2 2 5" xfId="6534"/>
    <cellStyle name="Normal 5 5 7 2 2 5 2" xfId="12108"/>
    <cellStyle name="Normal 5 5 7 2 2 5 2 2" xfId="24310"/>
    <cellStyle name="Normal 5 5 7 2 2 5 2 2 2" xfId="48607"/>
    <cellStyle name="Normal 5 5 7 2 2 5 2 3" xfId="36405"/>
    <cellStyle name="Normal 5 5 7 2 2 5 3" xfId="18736"/>
    <cellStyle name="Normal 5 5 7 2 2 5 3 2" xfId="43033"/>
    <cellStyle name="Normal 5 5 7 2 2 5 4" xfId="30831"/>
    <cellStyle name="Normal 5 5 7 2 2 6" xfId="12102"/>
    <cellStyle name="Normal 5 5 7 2 2 6 2" xfId="24304"/>
    <cellStyle name="Normal 5 5 7 2 2 6 2 2" xfId="48601"/>
    <cellStyle name="Normal 5 5 7 2 2 6 3" xfId="36399"/>
    <cellStyle name="Normal 5 5 7 2 2 7" xfId="14811"/>
    <cellStyle name="Normal 5 5 7 2 2 7 2" xfId="39108"/>
    <cellStyle name="Normal 5 5 7 2 2 8" xfId="26799"/>
    <cellStyle name="Normal 5 5 7 2 2 9" xfId="51207"/>
    <cellStyle name="Normal 5 5 7 2 3" xfId="3027"/>
    <cellStyle name="Normal 5 5 7 2 3 2" xfId="5475"/>
    <cellStyle name="Normal 5 5 7 2 3 2 2" xfId="12110"/>
    <cellStyle name="Normal 5 5 7 2 3 2 2 2" xfId="24312"/>
    <cellStyle name="Normal 5 5 7 2 3 2 2 2 2" xfId="48609"/>
    <cellStyle name="Normal 5 5 7 2 3 2 2 3" xfId="36407"/>
    <cellStyle name="Normal 5 5 7 2 3 2 3" xfId="17677"/>
    <cellStyle name="Normal 5 5 7 2 3 2 3 2" xfId="41974"/>
    <cellStyle name="Normal 5 5 7 2 3 2 4" xfId="29772"/>
    <cellStyle name="Normal 5 5 7 2 3 3" xfId="7065"/>
    <cellStyle name="Normal 5 5 7 2 3 3 2" xfId="12111"/>
    <cellStyle name="Normal 5 5 7 2 3 3 2 2" xfId="24313"/>
    <cellStyle name="Normal 5 5 7 2 3 3 2 2 2" xfId="48610"/>
    <cellStyle name="Normal 5 5 7 2 3 3 2 3" xfId="36408"/>
    <cellStyle name="Normal 5 5 7 2 3 3 3" xfId="19267"/>
    <cellStyle name="Normal 5 5 7 2 3 3 3 2" xfId="43564"/>
    <cellStyle name="Normal 5 5 7 2 3 3 4" xfId="31362"/>
    <cellStyle name="Normal 5 5 7 2 3 4" xfId="12109"/>
    <cellStyle name="Normal 5 5 7 2 3 4 2" xfId="24311"/>
    <cellStyle name="Normal 5 5 7 2 3 4 2 2" xfId="48608"/>
    <cellStyle name="Normal 5 5 7 2 3 4 3" xfId="36406"/>
    <cellStyle name="Normal 5 5 7 2 3 5" xfId="15449"/>
    <cellStyle name="Normal 5 5 7 2 3 5 2" xfId="39746"/>
    <cellStyle name="Normal 5 5 7 2 3 6" xfId="27437"/>
    <cellStyle name="Normal 5 5 7 2 4" xfId="12101"/>
    <cellStyle name="Normal 5 5 7 2 4 2" xfId="24303"/>
    <cellStyle name="Normal 5 5 7 2 4 2 2" xfId="48600"/>
    <cellStyle name="Normal 5 5 7 2 4 3" xfId="36398"/>
    <cellStyle name="Normal 5 5 7 2 5" xfId="14277"/>
    <cellStyle name="Normal 5 5 7 2 5 2" xfId="26265"/>
    <cellStyle name="Normal 5 5 7 2 5 2 2" xfId="50562"/>
    <cellStyle name="Normal 5 5 7 2 5 3" xfId="38574"/>
    <cellStyle name="Normal 5 5 7 2 6" xfId="51451"/>
    <cellStyle name="Normal 5 5 7 2 7" xfId="52381"/>
    <cellStyle name="Normal 5 5 7 3" xfId="2259"/>
    <cellStyle name="Normal 5 5 7 3 10" xfId="52779"/>
    <cellStyle name="Normal 5 5 7 3 2" xfId="3425"/>
    <cellStyle name="Normal 5 5 7 3 2 2" xfId="5766"/>
    <cellStyle name="Normal 5 5 7 3 2 2 2" xfId="12114"/>
    <cellStyle name="Normal 5 5 7 3 2 2 2 2" xfId="24316"/>
    <cellStyle name="Normal 5 5 7 3 2 2 2 2 2" xfId="48613"/>
    <cellStyle name="Normal 5 5 7 3 2 2 2 3" xfId="36411"/>
    <cellStyle name="Normal 5 5 7 3 2 2 3" xfId="17968"/>
    <cellStyle name="Normal 5 5 7 3 2 2 3 2" xfId="42265"/>
    <cellStyle name="Normal 5 5 7 3 2 2 4" xfId="30063"/>
    <cellStyle name="Normal 5 5 7 3 2 3" xfId="7463"/>
    <cellStyle name="Normal 5 5 7 3 2 3 2" xfId="12115"/>
    <cellStyle name="Normal 5 5 7 3 2 3 2 2" xfId="24317"/>
    <cellStyle name="Normal 5 5 7 3 2 3 2 2 2" xfId="48614"/>
    <cellStyle name="Normal 5 5 7 3 2 3 2 3" xfId="36412"/>
    <cellStyle name="Normal 5 5 7 3 2 3 3" xfId="19665"/>
    <cellStyle name="Normal 5 5 7 3 2 3 3 2" xfId="43962"/>
    <cellStyle name="Normal 5 5 7 3 2 3 4" xfId="31760"/>
    <cellStyle name="Normal 5 5 7 3 2 4" xfId="12113"/>
    <cellStyle name="Normal 5 5 7 3 2 4 2" xfId="24315"/>
    <cellStyle name="Normal 5 5 7 3 2 4 2 2" xfId="48612"/>
    <cellStyle name="Normal 5 5 7 3 2 4 3" xfId="36410"/>
    <cellStyle name="Normal 5 5 7 3 2 5" xfId="15740"/>
    <cellStyle name="Normal 5 5 7 3 2 5 2" xfId="40037"/>
    <cellStyle name="Normal 5 5 7 3 2 6" xfId="27728"/>
    <cellStyle name="Normal 5 5 7 3 3" xfId="3957"/>
    <cellStyle name="Normal 5 5 7 3 3 2" xfId="12116"/>
    <cellStyle name="Normal 5 5 7 3 3 2 2" xfId="24318"/>
    <cellStyle name="Normal 5 5 7 3 3 2 2 2" xfId="48615"/>
    <cellStyle name="Normal 5 5 7 3 3 2 3" xfId="36413"/>
    <cellStyle name="Normal 5 5 7 3 3 3" xfId="16268"/>
    <cellStyle name="Normal 5 5 7 3 3 3 2" xfId="40565"/>
    <cellStyle name="Normal 5 5 7 3 3 4" xfId="28256"/>
    <cellStyle name="Normal 5 5 7 3 4" xfId="4597"/>
    <cellStyle name="Normal 5 5 7 3 4 2" xfId="12117"/>
    <cellStyle name="Normal 5 5 7 3 4 2 2" xfId="24319"/>
    <cellStyle name="Normal 5 5 7 3 4 2 2 2" xfId="48616"/>
    <cellStyle name="Normal 5 5 7 3 4 2 3" xfId="36414"/>
    <cellStyle name="Normal 5 5 7 3 4 3" xfId="16799"/>
    <cellStyle name="Normal 5 5 7 3 4 3 2" xfId="41096"/>
    <cellStyle name="Normal 5 5 7 3 4 4" xfId="28894"/>
    <cellStyle name="Normal 5 5 7 3 5" xfId="6294"/>
    <cellStyle name="Normal 5 5 7 3 5 2" xfId="12118"/>
    <cellStyle name="Normal 5 5 7 3 5 2 2" xfId="24320"/>
    <cellStyle name="Normal 5 5 7 3 5 2 2 2" xfId="48617"/>
    <cellStyle name="Normal 5 5 7 3 5 2 3" xfId="36415"/>
    <cellStyle name="Normal 5 5 7 3 5 3" xfId="18496"/>
    <cellStyle name="Normal 5 5 7 3 5 3 2" xfId="42793"/>
    <cellStyle name="Normal 5 5 7 3 5 4" xfId="30591"/>
    <cellStyle name="Normal 5 5 7 3 6" xfId="12112"/>
    <cellStyle name="Normal 5 5 7 3 6 2" xfId="24314"/>
    <cellStyle name="Normal 5 5 7 3 6 2 2" xfId="48611"/>
    <cellStyle name="Normal 5 5 7 3 6 3" xfId="36409"/>
    <cellStyle name="Normal 5 5 7 3 7" xfId="14571"/>
    <cellStyle name="Normal 5 5 7 3 7 2" xfId="38868"/>
    <cellStyle name="Normal 5 5 7 3 8" xfId="26559"/>
    <cellStyle name="Normal 5 5 7 3 9" xfId="50967"/>
    <cellStyle name="Normal 5 5 7 4" xfId="2787"/>
    <cellStyle name="Normal 5 5 7 4 2" xfId="5235"/>
    <cellStyle name="Normal 5 5 7 4 2 2" xfId="12120"/>
    <cellStyle name="Normal 5 5 7 4 2 2 2" xfId="24322"/>
    <cellStyle name="Normal 5 5 7 4 2 2 2 2" xfId="48619"/>
    <cellStyle name="Normal 5 5 7 4 2 2 3" xfId="36417"/>
    <cellStyle name="Normal 5 5 7 4 2 3" xfId="17437"/>
    <cellStyle name="Normal 5 5 7 4 2 3 2" xfId="41734"/>
    <cellStyle name="Normal 5 5 7 4 2 4" xfId="29532"/>
    <cellStyle name="Normal 5 5 7 4 3" xfId="6825"/>
    <cellStyle name="Normal 5 5 7 4 3 2" xfId="12121"/>
    <cellStyle name="Normal 5 5 7 4 3 2 2" xfId="24323"/>
    <cellStyle name="Normal 5 5 7 4 3 2 2 2" xfId="48620"/>
    <cellStyle name="Normal 5 5 7 4 3 2 3" xfId="36418"/>
    <cellStyle name="Normal 5 5 7 4 3 3" xfId="19027"/>
    <cellStyle name="Normal 5 5 7 4 3 3 2" xfId="43324"/>
    <cellStyle name="Normal 5 5 7 4 3 4" xfId="31122"/>
    <cellStyle name="Normal 5 5 7 4 4" xfId="12119"/>
    <cellStyle name="Normal 5 5 7 4 4 2" xfId="24321"/>
    <cellStyle name="Normal 5 5 7 4 4 2 2" xfId="48618"/>
    <cellStyle name="Normal 5 5 7 4 4 3" xfId="36416"/>
    <cellStyle name="Normal 5 5 7 4 5" xfId="15209"/>
    <cellStyle name="Normal 5 5 7 4 5 2" xfId="39506"/>
    <cellStyle name="Normal 5 5 7 4 6" xfId="27197"/>
    <cellStyle name="Normal 5 5 7 5" xfId="12100"/>
    <cellStyle name="Normal 5 5 7 5 2" xfId="24302"/>
    <cellStyle name="Normal 5 5 7 5 2 2" xfId="48599"/>
    <cellStyle name="Normal 5 5 7 5 3" xfId="36397"/>
    <cellStyle name="Normal 5 5 7 6" xfId="14037"/>
    <cellStyle name="Normal 5 5 7 6 2" xfId="26025"/>
    <cellStyle name="Normal 5 5 7 6 2 2" xfId="50322"/>
    <cellStyle name="Normal 5 5 7 6 3" xfId="38334"/>
    <cellStyle name="Normal 5 5 7 7" xfId="51673"/>
    <cellStyle name="Normal 5 5 7 8" xfId="52141"/>
    <cellStyle name="Normal 5 5 8" xfId="648"/>
    <cellStyle name="Normal 5 5 8 2" xfId="2149"/>
    <cellStyle name="Normal 5 5 8 2 10" xfId="52669"/>
    <cellStyle name="Normal 5 5 8 2 2" xfId="3315"/>
    <cellStyle name="Normal 5 5 8 2 2 2" xfId="5656"/>
    <cellStyle name="Normal 5 5 8 2 2 2 2" xfId="12125"/>
    <cellStyle name="Normal 5 5 8 2 2 2 2 2" xfId="24327"/>
    <cellStyle name="Normal 5 5 8 2 2 2 2 2 2" xfId="48624"/>
    <cellStyle name="Normal 5 5 8 2 2 2 2 3" xfId="36422"/>
    <cellStyle name="Normal 5 5 8 2 2 2 3" xfId="17858"/>
    <cellStyle name="Normal 5 5 8 2 2 2 3 2" xfId="42155"/>
    <cellStyle name="Normal 5 5 8 2 2 2 4" xfId="29953"/>
    <cellStyle name="Normal 5 5 8 2 2 3" xfId="7353"/>
    <cellStyle name="Normal 5 5 8 2 2 3 2" xfId="12126"/>
    <cellStyle name="Normal 5 5 8 2 2 3 2 2" xfId="24328"/>
    <cellStyle name="Normal 5 5 8 2 2 3 2 2 2" xfId="48625"/>
    <cellStyle name="Normal 5 5 8 2 2 3 2 3" xfId="36423"/>
    <cellStyle name="Normal 5 5 8 2 2 3 3" xfId="19555"/>
    <cellStyle name="Normal 5 5 8 2 2 3 3 2" xfId="43852"/>
    <cellStyle name="Normal 5 5 8 2 2 3 4" xfId="31650"/>
    <cellStyle name="Normal 5 5 8 2 2 4" xfId="12124"/>
    <cellStyle name="Normal 5 5 8 2 2 4 2" xfId="24326"/>
    <cellStyle name="Normal 5 5 8 2 2 4 2 2" xfId="48623"/>
    <cellStyle name="Normal 5 5 8 2 2 4 3" xfId="36421"/>
    <cellStyle name="Normal 5 5 8 2 2 5" xfId="15630"/>
    <cellStyle name="Normal 5 5 8 2 2 5 2" xfId="39927"/>
    <cellStyle name="Normal 5 5 8 2 2 6" xfId="27618"/>
    <cellStyle name="Normal 5 5 8 2 3" xfId="3847"/>
    <cellStyle name="Normal 5 5 8 2 3 2" xfId="12127"/>
    <cellStyle name="Normal 5 5 8 2 3 2 2" xfId="24329"/>
    <cellStyle name="Normal 5 5 8 2 3 2 2 2" xfId="48626"/>
    <cellStyle name="Normal 5 5 8 2 3 2 3" xfId="36424"/>
    <cellStyle name="Normal 5 5 8 2 3 3" xfId="16158"/>
    <cellStyle name="Normal 5 5 8 2 3 3 2" xfId="40455"/>
    <cellStyle name="Normal 5 5 8 2 3 4" xfId="28146"/>
    <cellStyle name="Normal 5 5 8 2 4" xfId="4487"/>
    <cellStyle name="Normal 5 5 8 2 4 2" xfId="12128"/>
    <cellStyle name="Normal 5 5 8 2 4 2 2" xfId="24330"/>
    <cellStyle name="Normal 5 5 8 2 4 2 2 2" xfId="48627"/>
    <cellStyle name="Normal 5 5 8 2 4 2 3" xfId="36425"/>
    <cellStyle name="Normal 5 5 8 2 4 3" xfId="16689"/>
    <cellStyle name="Normal 5 5 8 2 4 3 2" xfId="40986"/>
    <cellStyle name="Normal 5 5 8 2 4 4" xfId="28784"/>
    <cellStyle name="Normal 5 5 8 2 5" xfId="6184"/>
    <cellStyle name="Normal 5 5 8 2 5 2" xfId="12129"/>
    <cellStyle name="Normal 5 5 8 2 5 2 2" xfId="24331"/>
    <cellStyle name="Normal 5 5 8 2 5 2 2 2" xfId="48628"/>
    <cellStyle name="Normal 5 5 8 2 5 2 3" xfId="36426"/>
    <cellStyle name="Normal 5 5 8 2 5 3" xfId="18386"/>
    <cellStyle name="Normal 5 5 8 2 5 3 2" xfId="42683"/>
    <cellStyle name="Normal 5 5 8 2 5 4" xfId="30481"/>
    <cellStyle name="Normal 5 5 8 2 6" xfId="12123"/>
    <cellStyle name="Normal 5 5 8 2 6 2" xfId="24325"/>
    <cellStyle name="Normal 5 5 8 2 6 2 2" xfId="48622"/>
    <cellStyle name="Normal 5 5 8 2 6 3" xfId="36420"/>
    <cellStyle name="Normal 5 5 8 2 7" xfId="14461"/>
    <cellStyle name="Normal 5 5 8 2 7 2" xfId="38758"/>
    <cellStyle name="Normal 5 5 8 2 8" xfId="26449"/>
    <cellStyle name="Normal 5 5 8 2 9" xfId="50857"/>
    <cellStyle name="Normal 5 5 8 3" xfId="2677"/>
    <cellStyle name="Normal 5 5 8 3 2" xfId="5125"/>
    <cellStyle name="Normal 5 5 8 3 2 2" xfId="12131"/>
    <cellStyle name="Normal 5 5 8 3 2 2 2" xfId="24333"/>
    <cellStyle name="Normal 5 5 8 3 2 2 2 2" xfId="48630"/>
    <cellStyle name="Normal 5 5 8 3 2 2 3" xfId="36428"/>
    <cellStyle name="Normal 5 5 8 3 2 3" xfId="17327"/>
    <cellStyle name="Normal 5 5 8 3 2 3 2" xfId="41624"/>
    <cellStyle name="Normal 5 5 8 3 2 4" xfId="29422"/>
    <cellStyle name="Normal 5 5 8 3 3" xfId="6715"/>
    <cellStyle name="Normal 5 5 8 3 3 2" xfId="12132"/>
    <cellStyle name="Normal 5 5 8 3 3 2 2" xfId="24334"/>
    <cellStyle name="Normal 5 5 8 3 3 2 2 2" xfId="48631"/>
    <cellStyle name="Normal 5 5 8 3 3 2 3" xfId="36429"/>
    <cellStyle name="Normal 5 5 8 3 3 3" xfId="18917"/>
    <cellStyle name="Normal 5 5 8 3 3 3 2" xfId="43214"/>
    <cellStyle name="Normal 5 5 8 3 3 4" xfId="31012"/>
    <cellStyle name="Normal 5 5 8 3 4" xfId="12130"/>
    <cellStyle name="Normal 5 5 8 3 4 2" xfId="24332"/>
    <cellStyle name="Normal 5 5 8 3 4 2 2" xfId="48629"/>
    <cellStyle name="Normal 5 5 8 3 4 3" xfId="36427"/>
    <cellStyle name="Normal 5 5 8 3 5" xfId="15099"/>
    <cellStyle name="Normal 5 5 8 3 5 2" xfId="39396"/>
    <cellStyle name="Normal 5 5 8 3 6" xfId="27087"/>
    <cellStyle name="Normal 5 5 8 4" xfId="12122"/>
    <cellStyle name="Normal 5 5 8 4 2" xfId="24324"/>
    <cellStyle name="Normal 5 5 8 4 2 2" xfId="48621"/>
    <cellStyle name="Normal 5 5 8 4 3" xfId="36419"/>
    <cellStyle name="Normal 5 5 8 5" xfId="13927"/>
    <cellStyle name="Normal 5 5 8 5 2" xfId="25915"/>
    <cellStyle name="Normal 5 5 8 5 2 2" xfId="50212"/>
    <cellStyle name="Normal 5 5 8 5 3" xfId="38224"/>
    <cellStyle name="Normal 5 5 8 6" xfId="51604"/>
    <cellStyle name="Normal 5 5 8 7" xfId="52031"/>
    <cellStyle name="Normal 5 5 9" xfId="2067"/>
    <cellStyle name="Normal 5 5 9 10" xfId="52587"/>
    <cellStyle name="Normal 5 5 9 2" xfId="3233"/>
    <cellStyle name="Normal 5 5 9 2 2" xfId="5574"/>
    <cellStyle name="Normal 5 5 9 2 2 2" xfId="12135"/>
    <cellStyle name="Normal 5 5 9 2 2 2 2" xfId="24337"/>
    <cellStyle name="Normal 5 5 9 2 2 2 2 2" xfId="48634"/>
    <cellStyle name="Normal 5 5 9 2 2 2 3" xfId="36432"/>
    <cellStyle name="Normal 5 5 9 2 2 3" xfId="17776"/>
    <cellStyle name="Normal 5 5 9 2 2 3 2" xfId="42073"/>
    <cellStyle name="Normal 5 5 9 2 2 4" xfId="29871"/>
    <cellStyle name="Normal 5 5 9 2 3" xfId="7271"/>
    <cellStyle name="Normal 5 5 9 2 3 2" xfId="12136"/>
    <cellStyle name="Normal 5 5 9 2 3 2 2" xfId="24338"/>
    <cellStyle name="Normal 5 5 9 2 3 2 2 2" xfId="48635"/>
    <cellStyle name="Normal 5 5 9 2 3 2 3" xfId="36433"/>
    <cellStyle name="Normal 5 5 9 2 3 3" xfId="19473"/>
    <cellStyle name="Normal 5 5 9 2 3 3 2" xfId="43770"/>
    <cellStyle name="Normal 5 5 9 2 3 4" xfId="31568"/>
    <cellStyle name="Normal 5 5 9 2 4" xfId="12134"/>
    <cellStyle name="Normal 5 5 9 2 4 2" xfId="24336"/>
    <cellStyle name="Normal 5 5 9 2 4 2 2" xfId="48633"/>
    <cellStyle name="Normal 5 5 9 2 4 3" xfId="36431"/>
    <cellStyle name="Normal 5 5 9 2 5" xfId="15548"/>
    <cellStyle name="Normal 5 5 9 2 5 2" xfId="39845"/>
    <cellStyle name="Normal 5 5 9 2 6" xfId="27536"/>
    <cellStyle name="Normal 5 5 9 3" xfId="3765"/>
    <cellStyle name="Normal 5 5 9 3 2" xfId="12137"/>
    <cellStyle name="Normal 5 5 9 3 2 2" xfId="24339"/>
    <cellStyle name="Normal 5 5 9 3 2 2 2" xfId="48636"/>
    <cellStyle name="Normal 5 5 9 3 2 3" xfId="36434"/>
    <cellStyle name="Normal 5 5 9 3 3" xfId="16076"/>
    <cellStyle name="Normal 5 5 9 3 3 2" xfId="40373"/>
    <cellStyle name="Normal 5 5 9 3 4" xfId="28064"/>
    <cellStyle name="Normal 5 5 9 4" xfId="4405"/>
    <cellStyle name="Normal 5 5 9 4 2" xfId="12138"/>
    <cellStyle name="Normal 5 5 9 4 2 2" xfId="24340"/>
    <cellStyle name="Normal 5 5 9 4 2 2 2" xfId="48637"/>
    <cellStyle name="Normal 5 5 9 4 2 3" xfId="36435"/>
    <cellStyle name="Normal 5 5 9 4 3" xfId="16607"/>
    <cellStyle name="Normal 5 5 9 4 3 2" xfId="40904"/>
    <cellStyle name="Normal 5 5 9 4 4" xfId="28702"/>
    <cellStyle name="Normal 5 5 9 5" xfId="6102"/>
    <cellStyle name="Normal 5 5 9 5 2" xfId="12139"/>
    <cellStyle name="Normal 5 5 9 5 2 2" xfId="24341"/>
    <cellStyle name="Normal 5 5 9 5 2 2 2" xfId="48638"/>
    <cellStyle name="Normal 5 5 9 5 2 3" xfId="36436"/>
    <cellStyle name="Normal 5 5 9 5 3" xfId="18304"/>
    <cellStyle name="Normal 5 5 9 5 3 2" xfId="42601"/>
    <cellStyle name="Normal 5 5 9 5 4" xfId="30399"/>
    <cellStyle name="Normal 5 5 9 6" xfId="12133"/>
    <cellStyle name="Normal 5 5 9 6 2" xfId="24335"/>
    <cellStyle name="Normal 5 5 9 6 2 2" xfId="48632"/>
    <cellStyle name="Normal 5 5 9 6 3" xfId="36430"/>
    <cellStyle name="Normal 5 5 9 7" xfId="14379"/>
    <cellStyle name="Normal 5 5 9 7 2" xfId="38676"/>
    <cellStyle name="Normal 5 5 9 8" xfId="26367"/>
    <cellStyle name="Normal 5 5 9 9" xfId="50775"/>
    <cellStyle name="Normal 5 6" xfId="298"/>
    <cellStyle name="Normal 5 6 2" xfId="1902"/>
    <cellStyle name="Normal 5 6 3" xfId="1903"/>
    <cellStyle name="Normal 5 7" xfId="291"/>
    <cellStyle name="Normal 5 7 2" xfId="436"/>
    <cellStyle name="Normal 5 7 2 2" xfId="1160"/>
    <cellStyle name="Normal 5 7 3" xfId="464"/>
    <cellStyle name="Normal 5 7 3 2" xfId="1188"/>
    <cellStyle name="Normal 5 7 4" xfId="494"/>
    <cellStyle name="Normal 5 7 4 2" xfId="1218"/>
    <cellStyle name="Normal 5 7 5" xfId="524"/>
    <cellStyle name="Normal 5 7 5 2" xfId="1248"/>
    <cellStyle name="Normal 5 7 6" xfId="1131"/>
    <cellStyle name="Normal 5 8" xfId="418"/>
    <cellStyle name="Normal 5 8 2" xfId="1863"/>
    <cellStyle name="Normal 5 9" xfId="198"/>
    <cellStyle name="Normal 5 9 2" xfId="1968"/>
    <cellStyle name="Normal 6" xfId="50"/>
    <cellStyle name="Normal 6 10" xfId="603"/>
    <cellStyle name="Normal 6 10 10" xfId="51986"/>
    <cellStyle name="Normal 6 10 2" xfId="798"/>
    <cellStyle name="Normal 6 10 2 2" xfId="1043"/>
    <cellStyle name="Normal 6 10 2 2 2" xfId="2536"/>
    <cellStyle name="Normal 6 10 2 2 2 10" xfId="53056"/>
    <cellStyle name="Normal 6 10 2 2 2 2" xfId="3702"/>
    <cellStyle name="Normal 6 10 2 2 2 2 2" xfId="6043"/>
    <cellStyle name="Normal 6 10 2 2 2 2 2 2" xfId="12145"/>
    <cellStyle name="Normal 6 10 2 2 2 2 2 2 2" xfId="24347"/>
    <cellStyle name="Normal 6 10 2 2 2 2 2 2 2 2" xfId="48644"/>
    <cellStyle name="Normal 6 10 2 2 2 2 2 2 3" xfId="36442"/>
    <cellStyle name="Normal 6 10 2 2 2 2 2 3" xfId="18245"/>
    <cellStyle name="Normal 6 10 2 2 2 2 2 3 2" xfId="42542"/>
    <cellStyle name="Normal 6 10 2 2 2 2 2 4" xfId="30340"/>
    <cellStyle name="Normal 6 10 2 2 2 2 3" xfId="7740"/>
    <cellStyle name="Normal 6 10 2 2 2 2 3 2" xfId="12146"/>
    <cellStyle name="Normal 6 10 2 2 2 2 3 2 2" xfId="24348"/>
    <cellStyle name="Normal 6 10 2 2 2 2 3 2 2 2" xfId="48645"/>
    <cellStyle name="Normal 6 10 2 2 2 2 3 2 3" xfId="36443"/>
    <cellStyle name="Normal 6 10 2 2 2 2 3 3" xfId="19942"/>
    <cellStyle name="Normal 6 10 2 2 2 2 3 3 2" xfId="44239"/>
    <cellStyle name="Normal 6 10 2 2 2 2 3 4" xfId="32037"/>
    <cellStyle name="Normal 6 10 2 2 2 2 4" xfId="12144"/>
    <cellStyle name="Normal 6 10 2 2 2 2 4 2" xfId="24346"/>
    <cellStyle name="Normal 6 10 2 2 2 2 4 2 2" xfId="48643"/>
    <cellStyle name="Normal 6 10 2 2 2 2 4 3" xfId="36441"/>
    <cellStyle name="Normal 6 10 2 2 2 2 5" xfId="16017"/>
    <cellStyle name="Normal 6 10 2 2 2 2 5 2" xfId="40314"/>
    <cellStyle name="Normal 6 10 2 2 2 2 6" xfId="28005"/>
    <cellStyle name="Normal 6 10 2 2 2 3" xfId="4234"/>
    <cellStyle name="Normal 6 10 2 2 2 3 2" xfId="12147"/>
    <cellStyle name="Normal 6 10 2 2 2 3 2 2" xfId="24349"/>
    <cellStyle name="Normal 6 10 2 2 2 3 2 2 2" xfId="48646"/>
    <cellStyle name="Normal 6 10 2 2 2 3 2 3" xfId="36444"/>
    <cellStyle name="Normal 6 10 2 2 2 3 3" xfId="16545"/>
    <cellStyle name="Normal 6 10 2 2 2 3 3 2" xfId="40842"/>
    <cellStyle name="Normal 6 10 2 2 2 3 4" xfId="28533"/>
    <cellStyle name="Normal 6 10 2 2 2 4" xfId="4874"/>
    <cellStyle name="Normal 6 10 2 2 2 4 2" xfId="12148"/>
    <cellStyle name="Normal 6 10 2 2 2 4 2 2" xfId="24350"/>
    <cellStyle name="Normal 6 10 2 2 2 4 2 2 2" xfId="48647"/>
    <cellStyle name="Normal 6 10 2 2 2 4 2 3" xfId="36445"/>
    <cellStyle name="Normal 6 10 2 2 2 4 3" xfId="17076"/>
    <cellStyle name="Normal 6 10 2 2 2 4 3 2" xfId="41373"/>
    <cellStyle name="Normal 6 10 2 2 2 4 4" xfId="29171"/>
    <cellStyle name="Normal 6 10 2 2 2 5" xfId="6571"/>
    <cellStyle name="Normal 6 10 2 2 2 5 2" xfId="12149"/>
    <cellStyle name="Normal 6 10 2 2 2 5 2 2" xfId="24351"/>
    <cellStyle name="Normal 6 10 2 2 2 5 2 2 2" xfId="48648"/>
    <cellStyle name="Normal 6 10 2 2 2 5 2 3" xfId="36446"/>
    <cellStyle name="Normal 6 10 2 2 2 5 3" xfId="18773"/>
    <cellStyle name="Normal 6 10 2 2 2 5 3 2" xfId="43070"/>
    <cellStyle name="Normal 6 10 2 2 2 5 4" xfId="30868"/>
    <cellStyle name="Normal 6 10 2 2 2 6" xfId="12143"/>
    <cellStyle name="Normal 6 10 2 2 2 6 2" xfId="24345"/>
    <cellStyle name="Normal 6 10 2 2 2 6 2 2" xfId="48642"/>
    <cellStyle name="Normal 6 10 2 2 2 6 3" xfId="36440"/>
    <cellStyle name="Normal 6 10 2 2 2 7" xfId="14848"/>
    <cellStyle name="Normal 6 10 2 2 2 7 2" xfId="39145"/>
    <cellStyle name="Normal 6 10 2 2 2 8" xfId="26836"/>
    <cellStyle name="Normal 6 10 2 2 2 9" xfId="51244"/>
    <cellStyle name="Normal 6 10 2 2 3" xfId="3064"/>
    <cellStyle name="Normal 6 10 2 2 3 2" xfId="5512"/>
    <cellStyle name="Normal 6 10 2 2 3 2 2" xfId="12151"/>
    <cellStyle name="Normal 6 10 2 2 3 2 2 2" xfId="24353"/>
    <cellStyle name="Normal 6 10 2 2 3 2 2 2 2" xfId="48650"/>
    <cellStyle name="Normal 6 10 2 2 3 2 2 3" xfId="36448"/>
    <cellStyle name="Normal 6 10 2 2 3 2 3" xfId="17714"/>
    <cellStyle name="Normal 6 10 2 2 3 2 3 2" xfId="42011"/>
    <cellStyle name="Normal 6 10 2 2 3 2 4" xfId="29809"/>
    <cellStyle name="Normal 6 10 2 2 3 3" xfId="7102"/>
    <cellStyle name="Normal 6 10 2 2 3 3 2" xfId="12152"/>
    <cellStyle name="Normal 6 10 2 2 3 3 2 2" xfId="24354"/>
    <cellStyle name="Normal 6 10 2 2 3 3 2 2 2" xfId="48651"/>
    <cellStyle name="Normal 6 10 2 2 3 3 2 3" xfId="36449"/>
    <cellStyle name="Normal 6 10 2 2 3 3 3" xfId="19304"/>
    <cellStyle name="Normal 6 10 2 2 3 3 3 2" xfId="43601"/>
    <cellStyle name="Normal 6 10 2 2 3 3 4" xfId="31399"/>
    <cellStyle name="Normal 6 10 2 2 3 4" xfId="12150"/>
    <cellStyle name="Normal 6 10 2 2 3 4 2" xfId="24352"/>
    <cellStyle name="Normal 6 10 2 2 3 4 2 2" xfId="48649"/>
    <cellStyle name="Normal 6 10 2 2 3 4 3" xfId="36447"/>
    <cellStyle name="Normal 6 10 2 2 3 5" xfId="15486"/>
    <cellStyle name="Normal 6 10 2 2 3 5 2" xfId="39783"/>
    <cellStyle name="Normal 6 10 2 2 3 6" xfId="27474"/>
    <cellStyle name="Normal 6 10 2 2 4" xfId="12142"/>
    <cellStyle name="Normal 6 10 2 2 4 2" xfId="24344"/>
    <cellStyle name="Normal 6 10 2 2 4 2 2" xfId="48641"/>
    <cellStyle name="Normal 6 10 2 2 4 3" xfId="36439"/>
    <cellStyle name="Normal 6 10 2 2 5" xfId="14314"/>
    <cellStyle name="Normal 6 10 2 2 5 2" xfId="26302"/>
    <cellStyle name="Normal 6 10 2 2 5 2 2" xfId="50599"/>
    <cellStyle name="Normal 6 10 2 2 5 3" xfId="38611"/>
    <cellStyle name="Normal 6 10 2 2 6" xfId="51445"/>
    <cellStyle name="Normal 6 10 2 2 7" xfId="52418"/>
    <cellStyle name="Normal 6 10 2 3" xfId="2296"/>
    <cellStyle name="Normal 6 10 2 3 10" xfId="52816"/>
    <cellStyle name="Normal 6 10 2 3 2" xfId="3462"/>
    <cellStyle name="Normal 6 10 2 3 2 2" xfId="5803"/>
    <cellStyle name="Normal 6 10 2 3 2 2 2" xfId="12155"/>
    <cellStyle name="Normal 6 10 2 3 2 2 2 2" xfId="24357"/>
    <cellStyle name="Normal 6 10 2 3 2 2 2 2 2" xfId="48654"/>
    <cellStyle name="Normal 6 10 2 3 2 2 2 3" xfId="36452"/>
    <cellStyle name="Normal 6 10 2 3 2 2 3" xfId="18005"/>
    <cellStyle name="Normal 6 10 2 3 2 2 3 2" xfId="42302"/>
    <cellStyle name="Normal 6 10 2 3 2 2 4" xfId="30100"/>
    <cellStyle name="Normal 6 10 2 3 2 3" xfId="7500"/>
    <cellStyle name="Normal 6 10 2 3 2 3 2" xfId="12156"/>
    <cellStyle name="Normal 6 10 2 3 2 3 2 2" xfId="24358"/>
    <cellStyle name="Normal 6 10 2 3 2 3 2 2 2" xfId="48655"/>
    <cellStyle name="Normal 6 10 2 3 2 3 2 3" xfId="36453"/>
    <cellStyle name="Normal 6 10 2 3 2 3 3" xfId="19702"/>
    <cellStyle name="Normal 6 10 2 3 2 3 3 2" xfId="43999"/>
    <cellStyle name="Normal 6 10 2 3 2 3 4" xfId="31797"/>
    <cellStyle name="Normal 6 10 2 3 2 4" xfId="12154"/>
    <cellStyle name="Normal 6 10 2 3 2 4 2" xfId="24356"/>
    <cellStyle name="Normal 6 10 2 3 2 4 2 2" xfId="48653"/>
    <cellStyle name="Normal 6 10 2 3 2 4 3" xfId="36451"/>
    <cellStyle name="Normal 6 10 2 3 2 5" xfId="15777"/>
    <cellStyle name="Normal 6 10 2 3 2 5 2" xfId="40074"/>
    <cellStyle name="Normal 6 10 2 3 2 6" xfId="27765"/>
    <cellStyle name="Normal 6 10 2 3 3" xfId="3994"/>
    <cellStyle name="Normal 6 10 2 3 3 2" xfId="12157"/>
    <cellStyle name="Normal 6 10 2 3 3 2 2" xfId="24359"/>
    <cellStyle name="Normal 6 10 2 3 3 2 2 2" xfId="48656"/>
    <cellStyle name="Normal 6 10 2 3 3 2 3" xfId="36454"/>
    <cellStyle name="Normal 6 10 2 3 3 3" xfId="16305"/>
    <cellStyle name="Normal 6 10 2 3 3 3 2" xfId="40602"/>
    <cellStyle name="Normal 6 10 2 3 3 4" xfId="28293"/>
    <cellStyle name="Normal 6 10 2 3 4" xfId="4634"/>
    <cellStyle name="Normal 6 10 2 3 4 2" xfId="12158"/>
    <cellStyle name="Normal 6 10 2 3 4 2 2" xfId="24360"/>
    <cellStyle name="Normal 6 10 2 3 4 2 2 2" xfId="48657"/>
    <cellStyle name="Normal 6 10 2 3 4 2 3" xfId="36455"/>
    <cellStyle name="Normal 6 10 2 3 4 3" xfId="16836"/>
    <cellStyle name="Normal 6 10 2 3 4 3 2" xfId="41133"/>
    <cellStyle name="Normal 6 10 2 3 4 4" xfId="28931"/>
    <cellStyle name="Normal 6 10 2 3 5" xfId="6331"/>
    <cellStyle name="Normal 6 10 2 3 5 2" xfId="12159"/>
    <cellStyle name="Normal 6 10 2 3 5 2 2" xfId="24361"/>
    <cellStyle name="Normal 6 10 2 3 5 2 2 2" xfId="48658"/>
    <cellStyle name="Normal 6 10 2 3 5 2 3" xfId="36456"/>
    <cellStyle name="Normal 6 10 2 3 5 3" xfId="18533"/>
    <cellStyle name="Normal 6 10 2 3 5 3 2" xfId="42830"/>
    <cellStyle name="Normal 6 10 2 3 5 4" xfId="30628"/>
    <cellStyle name="Normal 6 10 2 3 6" xfId="12153"/>
    <cellStyle name="Normal 6 10 2 3 6 2" xfId="24355"/>
    <cellStyle name="Normal 6 10 2 3 6 2 2" xfId="48652"/>
    <cellStyle name="Normal 6 10 2 3 6 3" xfId="36450"/>
    <cellStyle name="Normal 6 10 2 3 7" xfId="14608"/>
    <cellStyle name="Normal 6 10 2 3 7 2" xfId="38905"/>
    <cellStyle name="Normal 6 10 2 3 8" xfId="26596"/>
    <cellStyle name="Normal 6 10 2 3 9" xfId="51004"/>
    <cellStyle name="Normal 6 10 2 4" xfId="2824"/>
    <cellStyle name="Normal 6 10 2 4 2" xfId="5272"/>
    <cellStyle name="Normal 6 10 2 4 2 2" xfId="12161"/>
    <cellStyle name="Normal 6 10 2 4 2 2 2" xfId="24363"/>
    <cellStyle name="Normal 6 10 2 4 2 2 2 2" xfId="48660"/>
    <cellStyle name="Normal 6 10 2 4 2 2 3" xfId="36458"/>
    <cellStyle name="Normal 6 10 2 4 2 3" xfId="17474"/>
    <cellStyle name="Normal 6 10 2 4 2 3 2" xfId="41771"/>
    <cellStyle name="Normal 6 10 2 4 2 4" xfId="29569"/>
    <cellStyle name="Normal 6 10 2 4 3" xfId="6862"/>
    <cellStyle name="Normal 6 10 2 4 3 2" xfId="12162"/>
    <cellStyle name="Normal 6 10 2 4 3 2 2" xfId="24364"/>
    <cellStyle name="Normal 6 10 2 4 3 2 2 2" xfId="48661"/>
    <cellStyle name="Normal 6 10 2 4 3 2 3" xfId="36459"/>
    <cellStyle name="Normal 6 10 2 4 3 3" xfId="19064"/>
    <cellStyle name="Normal 6 10 2 4 3 3 2" xfId="43361"/>
    <cellStyle name="Normal 6 10 2 4 3 4" xfId="31159"/>
    <cellStyle name="Normal 6 10 2 4 4" xfId="12160"/>
    <cellStyle name="Normal 6 10 2 4 4 2" xfId="24362"/>
    <cellStyle name="Normal 6 10 2 4 4 2 2" xfId="48659"/>
    <cellStyle name="Normal 6 10 2 4 4 3" xfId="36457"/>
    <cellStyle name="Normal 6 10 2 4 5" xfId="15246"/>
    <cellStyle name="Normal 6 10 2 4 5 2" xfId="39543"/>
    <cellStyle name="Normal 6 10 2 4 6" xfId="27234"/>
    <cellStyle name="Normal 6 10 2 5" xfId="12141"/>
    <cellStyle name="Normal 6 10 2 5 2" xfId="24343"/>
    <cellStyle name="Normal 6 10 2 5 2 2" xfId="48640"/>
    <cellStyle name="Normal 6 10 2 5 3" xfId="36438"/>
    <cellStyle name="Normal 6 10 2 6" xfId="14074"/>
    <cellStyle name="Normal 6 10 2 6 2" xfId="26062"/>
    <cellStyle name="Normal 6 10 2 6 2 2" xfId="50359"/>
    <cellStyle name="Normal 6 10 2 6 3" xfId="38371"/>
    <cellStyle name="Normal 6 10 2 7" xfId="51413"/>
    <cellStyle name="Normal 6 10 2 8" xfId="52178"/>
    <cellStyle name="Normal 6 10 3" xfId="700"/>
    <cellStyle name="Normal 6 10 3 2" xfId="947"/>
    <cellStyle name="Normal 6 10 3 2 2" xfId="2440"/>
    <cellStyle name="Normal 6 10 3 2 2 10" xfId="52960"/>
    <cellStyle name="Normal 6 10 3 2 2 2" xfId="3606"/>
    <cellStyle name="Normal 6 10 3 2 2 2 2" xfId="5947"/>
    <cellStyle name="Normal 6 10 3 2 2 2 2 2" xfId="12167"/>
    <cellStyle name="Normal 6 10 3 2 2 2 2 2 2" xfId="24369"/>
    <cellStyle name="Normal 6 10 3 2 2 2 2 2 2 2" xfId="48666"/>
    <cellStyle name="Normal 6 10 3 2 2 2 2 2 3" xfId="36464"/>
    <cellStyle name="Normal 6 10 3 2 2 2 2 3" xfId="18149"/>
    <cellStyle name="Normal 6 10 3 2 2 2 2 3 2" xfId="42446"/>
    <cellStyle name="Normal 6 10 3 2 2 2 2 4" xfId="30244"/>
    <cellStyle name="Normal 6 10 3 2 2 2 3" xfId="7644"/>
    <cellStyle name="Normal 6 10 3 2 2 2 3 2" xfId="12168"/>
    <cellStyle name="Normal 6 10 3 2 2 2 3 2 2" xfId="24370"/>
    <cellStyle name="Normal 6 10 3 2 2 2 3 2 2 2" xfId="48667"/>
    <cellStyle name="Normal 6 10 3 2 2 2 3 2 3" xfId="36465"/>
    <cellStyle name="Normal 6 10 3 2 2 2 3 3" xfId="19846"/>
    <cellStyle name="Normal 6 10 3 2 2 2 3 3 2" xfId="44143"/>
    <cellStyle name="Normal 6 10 3 2 2 2 3 4" xfId="31941"/>
    <cellStyle name="Normal 6 10 3 2 2 2 4" xfId="12166"/>
    <cellStyle name="Normal 6 10 3 2 2 2 4 2" xfId="24368"/>
    <cellStyle name="Normal 6 10 3 2 2 2 4 2 2" xfId="48665"/>
    <cellStyle name="Normal 6 10 3 2 2 2 4 3" xfId="36463"/>
    <cellStyle name="Normal 6 10 3 2 2 2 5" xfId="15921"/>
    <cellStyle name="Normal 6 10 3 2 2 2 5 2" xfId="40218"/>
    <cellStyle name="Normal 6 10 3 2 2 2 6" xfId="27909"/>
    <cellStyle name="Normal 6 10 3 2 2 3" xfId="4138"/>
    <cellStyle name="Normal 6 10 3 2 2 3 2" xfId="12169"/>
    <cellStyle name="Normal 6 10 3 2 2 3 2 2" xfId="24371"/>
    <cellStyle name="Normal 6 10 3 2 2 3 2 2 2" xfId="48668"/>
    <cellStyle name="Normal 6 10 3 2 2 3 2 3" xfId="36466"/>
    <cellStyle name="Normal 6 10 3 2 2 3 3" xfId="16449"/>
    <cellStyle name="Normal 6 10 3 2 2 3 3 2" xfId="40746"/>
    <cellStyle name="Normal 6 10 3 2 2 3 4" xfId="28437"/>
    <cellStyle name="Normal 6 10 3 2 2 4" xfId="4778"/>
    <cellStyle name="Normal 6 10 3 2 2 4 2" xfId="12170"/>
    <cellStyle name="Normal 6 10 3 2 2 4 2 2" xfId="24372"/>
    <cellStyle name="Normal 6 10 3 2 2 4 2 2 2" xfId="48669"/>
    <cellStyle name="Normal 6 10 3 2 2 4 2 3" xfId="36467"/>
    <cellStyle name="Normal 6 10 3 2 2 4 3" xfId="16980"/>
    <cellStyle name="Normal 6 10 3 2 2 4 3 2" xfId="41277"/>
    <cellStyle name="Normal 6 10 3 2 2 4 4" xfId="29075"/>
    <cellStyle name="Normal 6 10 3 2 2 5" xfId="6475"/>
    <cellStyle name="Normal 6 10 3 2 2 5 2" xfId="12171"/>
    <cellStyle name="Normal 6 10 3 2 2 5 2 2" xfId="24373"/>
    <cellStyle name="Normal 6 10 3 2 2 5 2 2 2" xfId="48670"/>
    <cellStyle name="Normal 6 10 3 2 2 5 2 3" xfId="36468"/>
    <cellStyle name="Normal 6 10 3 2 2 5 3" xfId="18677"/>
    <cellStyle name="Normal 6 10 3 2 2 5 3 2" xfId="42974"/>
    <cellStyle name="Normal 6 10 3 2 2 5 4" xfId="30772"/>
    <cellStyle name="Normal 6 10 3 2 2 6" xfId="12165"/>
    <cellStyle name="Normal 6 10 3 2 2 6 2" xfId="24367"/>
    <cellStyle name="Normal 6 10 3 2 2 6 2 2" xfId="48664"/>
    <cellStyle name="Normal 6 10 3 2 2 6 3" xfId="36462"/>
    <cellStyle name="Normal 6 10 3 2 2 7" xfId="14752"/>
    <cellStyle name="Normal 6 10 3 2 2 7 2" xfId="39049"/>
    <cellStyle name="Normal 6 10 3 2 2 8" xfId="26740"/>
    <cellStyle name="Normal 6 10 3 2 2 9" xfId="51148"/>
    <cellStyle name="Normal 6 10 3 2 3" xfId="2968"/>
    <cellStyle name="Normal 6 10 3 2 3 2" xfId="5416"/>
    <cellStyle name="Normal 6 10 3 2 3 2 2" xfId="12173"/>
    <cellStyle name="Normal 6 10 3 2 3 2 2 2" xfId="24375"/>
    <cellStyle name="Normal 6 10 3 2 3 2 2 2 2" xfId="48672"/>
    <cellStyle name="Normal 6 10 3 2 3 2 2 3" xfId="36470"/>
    <cellStyle name="Normal 6 10 3 2 3 2 3" xfId="17618"/>
    <cellStyle name="Normal 6 10 3 2 3 2 3 2" xfId="41915"/>
    <cellStyle name="Normal 6 10 3 2 3 2 4" xfId="29713"/>
    <cellStyle name="Normal 6 10 3 2 3 3" xfId="7006"/>
    <cellStyle name="Normal 6 10 3 2 3 3 2" xfId="12174"/>
    <cellStyle name="Normal 6 10 3 2 3 3 2 2" xfId="24376"/>
    <cellStyle name="Normal 6 10 3 2 3 3 2 2 2" xfId="48673"/>
    <cellStyle name="Normal 6 10 3 2 3 3 2 3" xfId="36471"/>
    <cellStyle name="Normal 6 10 3 2 3 3 3" xfId="19208"/>
    <cellStyle name="Normal 6 10 3 2 3 3 3 2" xfId="43505"/>
    <cellStyle name="Normal 6 10 3 2 3 3 4" xfId="31303"/>
    <cellStyle name="Normal 6 10 3 2 3 4" xfId="12172"/>
    <cellStyle name="Normal 6 10 3 2 3 4 2" xfId="24374"/>
    <cellStyle name="Normal 6 10 3 2 3 4 2 2" xfId="48671"/>
    <cellStyle name="Normal 6 10 3 2 3 4 3" xfId="36469"/>
    <cellStyle name="Normal 6 10 3 2 3 5" xfId="15390"/>
    <cellStyle name="Normal 6 10 3 2 3 5 2" xfId="39687"/>
    <cellStyle name="Normal 6 10 3 2 3 6" xfId="27378"/>
    <cellStyle name="Normal 6 10 3 2 4" xfId="12164"/>
    <cellStyle name="Normal 6 10 3 2 4 2" xfId="24366"/>
    <cellStyle name="Normal 6 10 3 2 4 2 2" xfId="48663"/>
    <cellStyle name="Normal 6 10 3 2 4 3" xfId="36461"/>
    <cellStyle name="Normal 6 10 3 2 5" xfId="14218"/>
    <cellStyle name="Normal 6 10 3 2 5 2" xfId="26206"/>
    <cellStyle name="Normal 6 10 3 2 5 2 2" xfId="50503"/>
    <cellStyle name="Normal 6 10 3 2 5 3" xfId="38515"/>
    <cellStyle name="Normal 6 10 3 2 6" xfId="51899"/>
    <cellStyle name="Normal 6 10 3 2 7" xfId="52322"/>
    <cellStyle name="Normal 6 10 3 3" xfId="2200"/>
    <cellStyle name="Normal 6 10 3 3 10" xfId="52720"/>
    <cellStyle name="Normal 6 10 3 3 2" xfId="3366"/>
    <cellStyle name="Normal 6 10 3 3 2 2" xfId="5707"/>
    <cellStyle name="Normal 6 10 3 3 2 2 2" xfId="12177"/>
    <cellStyle name="Normal 6 10 3 3 2 2 2 2" xfId="24379"/>
    <cellStyle name="Normal 6 10 3 3 2 2 2 2 2" xfId="48676"/>
    <cellStyle name="Normal 6 10 3 3 2 2 2 3" xfId="36474"/>
    <cellStyle name="Normal 6 10 3 3 2 2 3" xfId="17909"/>
    <cellStyle name="Normal 6 10 3 3 2 2 3 2" xfId="42206"/>
    <cellStyle name="Normal 6 10 3 3 2 2 4" xfId="30004"/>
    <cellStyle name="Normal 6 10 3 3 2 3" xfId="7404"/>
    <cellStyle name="Normal 6 10 3 3 2 3 2" xfId="12178"/>
    <cellStyle name="Normal 6 10 3 3 2 3 2 2" xfId="24380"/>
    <cellStyle name="Normal 6 10 3 3 2 3 2 2 2" xfId="48677"/>
    <cellStyle name="Normal 6 10 3 3 2 3 2 3" xfId="36475"/>
    <cellStyle name="Normal 6 10 3 3 2 3 3" xfId="19606"/>
    <cellStyle name="Normal 6 10 3 3 2 3 3 2" xfId="43903"/>
    <cellStyle name="Normal 6 10 3 3 2 3 4" xfId="31701"/>
    <cellStyle name="Normal 6 10 3 3 2 4" xfId="12176"/>
    <cellStyle name="Normal 6 10 3 3 2 4 2" xfId="24378"/>
    <cellStyle name="Normal 6 10 3 3 2 4 2 2" xfId="48675"/>
    <cellStyle name="Normal 6 10 3 3 2 4 3" xfId="36473"/>
    <cellStyle name="Normal 6 10 3 3 2 5" xfId="15681"/>
    <cellStyle name="Normal 6 10 3 3 2 5 2" xfId="39978"/>
    <cellStyle name="Normal 6 10 3 3 2 6" xfId="27669"/>
    <cellStyle name="Normal 6 10 3 3 3" xfId="3898"/>
    <cellStyle name="Normal 6 10 3 3 3 2" xfId="12179"/>
    <cellStyle name="Normal 6 10 3 3 3 2 2" xfId="24381"/>
    <cellStyle name="Normal 6 10 3 3 3 2 2 2" xfId="48678"/>
    <cellStyle name="Normal 6 10 3 3 3 2 3" xfId="36476"/>
    <cellStyle name="Normal 6 10 3 3 3 3" xfId="16209"/>
    <cellStyle name="Normal 6 10 3 3 3 3 2" xfId="40506"/>
    <cellStyle name="Normal 6 10 3 3 3 4" xfId="28197"/>
    <cellStyle name="Normal 6 10 3 3 4" xfId="4538"/>
    <cellStyle name="Normal 6 10 3 3 4 2" xfId="12180"/>
    <cellStyle name="Normal 6 10 3 3 4 2 2" xfId="24382"/>
    <cellStyle name="Normal 6 10 3 3 4 2 2 2" xfId="48679"/>
    <cellStyle name="Normal 6 10 3 3 4 2 3" xfId="36477"/>
    <cellStyle name="Normal 6 10 3 3 4 3" xfId="16740"/>
    <cellStyle name="Normal 6 10 3 3 4 3 2" xfId="41037"/>
    <cellStyle name="Normal 6 10 3 3 4 4" xfId="28835"/>
    <cellStyle name="Normal 6 10 3 3 5" xfId="6235"/>
    <cellStyle name="Normal 6 10 3 3 5 2" xfId="12181"/>
    <cellStyle name="Normal 6 10 3 3 5 2 2" xfId="24383"/>
    <cellStyle name="Normal 6 10 3 3 5 2 2 2" xfId="48680"/>
    <cellStyle name="Normal 6 10 3 3 5 2 3" xfId="36478"/>
    <cellStyle name="Normal 6 10 3 3 5 3" xfId="18437"/>
    <cellStyle name="Normal 6 10 3 3 5 3 2" xfId="42734"/>
    <cellStyle name="Normal 6 10 3 3 5 4" xfId="30532"/>
    <cellStyle name="Normal 6 10 3 3 6" xfId="12175"/>
    <cellStyle name="Normal 6 10 3 3 6 2" xfId="24377"/>
    <cellStyle name="Normal 6 10 3 3 6 2 2" xfId="48674"/>
    <cellStyle name="Normal 6 10 3 3 6 3" xfId="36472"/>
    <cellStyle name="Normal 6 10 3 3 7" xfId="14512"/>
    <cellStyle name="Normal 6 10 3 3 7 2" xfId="38809"/>
    <cellStyle name="Normal 6 10 3 3 8" xfId="26500"/>
    <cellStyle name="Normal 6 10 3 3 9" xfId="50908"/>
    <cellStyle name="Normal 6 10 3 4" xfId="2728"/>
    <cellStyle name="Normal 6 10 3 4 2" xfId="5176"/>
    <cellStyle name="Normal 6 10 3 4 2 2" xfId="12183"/>
    <cellStyle name="Normal 6 10 3 4 2 2 2" xfId="24385"/>
    <cellStyle name="Normal 6 10 3 4 2 2 2 2" xfId="48682"/>
    <cellStyle name="Normal 6 10 3 4 2 2 3" xfId="36480"/>
    <cellStyle name="Normal 6 10 3 4 2 3" xfId="17378"/>
    <cellStyle name="Normal 6 10 3 4 2 3 2" xfId="41675"/>
    <cellStyle name="Normal 6 10 3 4 2 4" xfId="29473"/>
    <cellStyle name="Normal 6 10 3 4 3" xfId="6766"/>
    <cellStyle name="Normal 6 10 3 4 3 2" xfId="12184"/>
    <cellStyle name="Normal 6 10 3 4 3 2 2" xfId="24386"/>
    <cellStyle name="Normal 6 10 3 4 3 2 2 2" xfId="48683"/>
    <cellStyle name="Normal 6 10 3 4 3 2 3" xfId="36481"/>
    <cellStyle name="Normal 6 10 3 4 3 3" xfId="18968"/>
    <cellStyle name="Normal 6 10 3 4 3 3 2" xfId="43265"/>
    <cellStyle name="Normal 6 10 3 4 3 4" xfId="31063"/>
    <cellStyle name="Normal 6 10 3 4 4" xfId="12182"/>
    <cellStyle name="Normal 6 10 3 4 4 2" xfId="24384"/>
    <cellStyle name="Normal 6 10 3 4 4 2 2" xfId="48681"/>
    <cellStyle name="Normal 6 10 3 4 4 3" xfId="36479"/>
    <cellStyle name="Normal 6 10 3 4 5" xfId="15150"/>
    <cellStyle name="Normal 6 10 3 4 5 2" xfId="39447"/>
    <cellStyle name="Normal 6 10 3 4 6" xfId="27138"/>
    <cellStyle name="Normal 6 10 3 5" xfId="12163"/>
    <cellStyle name="Normal 6 10 3 5 2" xfId="24365"/>
    <cellStyle name="Normal 6 10 3 5 2 2" xfId="48662"/>
    <cellStyle name="Normal 6 10 3 5 3" xfId="36460"/>
    <cellStyle name="Normal 6 10 3 6" xfId="13978"/>
    <cellStyle name="Normal 6 10 3 6 2" xfId="25966"/>
    <cellStyle name="Normal 6 10 3 6 2 2" xfId="50263"/>
    <cellStyle name="Normal 6 10 3 6 3" xfId="38275"/>
    <cellStyle name="Normal 6 10 3 7" xfId="51599"/>
    <cellStyle name="Normal 6 10 3 8" xfId="52082"/>
    <cellStyle name="Normal 6 10 4" xfId="875"/>
    <cellStyle name="Normal 6 10 4 2" xfId="2368"/>
    <cellStyle name="Normal 6 10 4 2 10" xfId="52888"/>
    <cellStyle name="Normal 6 10 4 2 2" xfId="3534"/>
    <cellStyle name="Normal 6 10 4 2 2 2" xfId="5875"/>
    <cellStyle name="Normal 6 10 4 2 2 2 2" xfId="12188"/>
    <cellStyle name="Normal 6 10 4 2 2 2 2 2" xfId="24390"/>
    <cellStyle name="Normal 6 10 4 2 2 2 2 2 2" xfId="48687"/>
    <cellStyle name="Normal 6 10 4 2 2 2 2 3" xfId="36485"/>
    <cellStyle name="Normal 6 10 4 2 2 2 3" xfId="18077"/>
    <cellStyle name="Normal 6 10 4 2 2 2 3 2" xfId="42374"/>
    <cellStyle name="Normal 6 10 4 2 2 2 4" xfId="30172"/>
    <cellStyle name="Normal 6 10 4 2 2 3" xfId="7572"/>
    <cellStyle name="Normal 6 10 4 2 2 3 2" xfId="12189"/>
    <cellStyle name="Normal 6 10 4 2 2 3 2 2" xfId="24391"/>
    <cellStyle name="Normal 6 10 4 2 2 3 2 2 2" xfId="48688"/>
    <cellStyle name="Normal 6 10 4 2 2 3 2 3" xfId="36486"/>
    <cellStyle name="Normal 6 10 4 2 2 3 3" xfId="19774"/>
    <cellStyle name="Normal 6 10 4 2 2 3 3 2" xfId="44071"/>
    <cellStyle name="Normal 6 10 4 2 2 3 4" xfId="31869"/>
    <cellStyle name="Normal 6 10 4 2 2 4" xfId="12187"/>
    <cellStyle name="Normal 6 10 4 2 2 4 2" xfId="24389"/>
    <cellStyle name="Normal 6 10 4 2 2 4 2 2" xfId="48686"/>
    <cellStyle name="Normal 6 10 4 2 2 4 3" xfId="36484"/>
    <cellStyle name="Normal 6 10 4 2 2 5" xfId="15849"/>
    <cellStyle name="Normal 6 10 4 2 2 5 2" xfId="40146"/>
    <cellStyle name="Normal 6 10 4 2 2 6" xfId="27837"/>
    <cellStyle name="Normal 6 10 4 2 3" xfId="4066"/>
    <cellStyle name="Normal 6 10 4 2 3 2" xfId="12190"/>
    <cellStyle name="Normal 6 10 4 2 3 2 2" xfId="24392"/>
    <cellStyle name="Normal 6 10 4 2 3 2 2 2" xfId="48689"/>
    <cellStyle name="Normal 6 10 4 2 3 2 3" xfId="36487"/>
    <cellStyle name="Normal 6 10 4 2 3 3" xfId="16377"/>
    <cellStyle name="Normal 6 10 4 2 3 3 2" xfId="40674"/>
    <cellStyle name="Normal 6 10 4 2 3 4" xfId="28365"/>
    <cellStyle name="Normal 6 10 4 2 4" xfId="4706"/>
    <cellStyle name="Normal 6 10 4 2 4 2" xfId="12191"/>
    <cellStyle name="Normal 6 10 4 2 4 2 2" xfId="24393"/>
    <cellStyle name="Normal 6 10 4 2 4 2 2 2" xfId="48690"/>
    <cellStyle name="Normal 6 10 4 2 4 2 3" xfId="36488"/>
    <cellStyle name="Normal 6 10 4 2 4 3" xfId="16908"/>
    <cellStyle name="Normal 6 10 4 2 4 3 2" xfId="41205"/>
    <cellStyle name="Normal 6 10 4 2 4 4" xfId="29003"/>
    <cellStyle name="Normal 6 10 4 2 5" xfId="6403"/>
    <cellStyle name="Normal 6 10 4 2 5 2" xfId="12192"/>
    <cellStyle name="Normal 6 10 4 2 5 2 2" xfId="24394"/>
    <cellStyle name="Normal 6 10 4 2 5 2 2 2" xfId="48691"/>
    <cellStyle name="Normal 6 10 4 2 5 2 3" xfId="36489"/>
    <cellStyle name="Normal 6 10 4 2 5 3" xfId="18605"/>
    <cellStyle name="Normal 6 10 4 2 5 3 2" xfId="42902"/>
    <cellStyle name="Normal 6 10 4 2 5 4" xfId="30700"/>
    <cellStyle name="Normal 6 10 4 2 6" xfId="12186"/>
    <cellStyle name="Normal 6 10 4 2 6 2" xfId="24388"/>
    <cellStyle name="Normal 6 10 4 2 6 2 2" xfId="48685"/>
    <cellStyle name="Normal 6 10 4 2 6 3" xfId="36483"/>
    <cellStyle name="Normal 6 10 4 2 7" xfId="14680"/>
    <cellStyle name="Normal 6 10 4 2 7 2" xfId="38977"/>
    <cellStyle name="Normal 6 10 4 2 8" xfId="26668"/>
    <cellStyle name="Normal 6 10 4 2 9" xfId="51076"/>
    <cellStyle name="Normal 6 10 4 3" xfId="2896"/>
    <cellStyle name="Normal 6 10 4 3 2" xfId="5344"/>
    <cellStyle name="Normal 6 10 4 3 2 2" xfId="12194"/>
    <cellStyle name="Normal 6 10 4 3 2 2 2" xfId="24396"/>
    <cellStyle name="Normal 6 10 4 3 2 2 2 2" xfId="48693"/>
    <cellStyle name="Normal 6 10 4 3 2 2 3" xfId="36491"/>
    <cellStyle name="Normal 6 10 4 3 2 3" xfId="17546"/>
    <cellStyle name="Normal 6 10 4 3 2 3 2" xfId="41843"/>
    <cellStyle name="Normal 6 10 4 3 2 4" xfId="29641"/>
    <cellStyle name="Normal 6 10 4 3 3" xfId="6934"/>
    <cellStyle name="Normal 6 10 4 3 3 2" xfId="12195"/>
    <cellStyle name="Normal 6 10 4 3 3 2 2" xfId="24397"/>
    <cellStyle name="Normal 6 10 4 3 3 2 2 2" xfId="48694"/>
    <cellStyle name="Normal 6 10 4 3 3 2 3" xfId="36492"/>
    <cellStyle name="Normal 6 10 4 3 3 3" xfId="19136"/>
    <cellStyle name="Normal 6 10 4 3 3 3 2" xfId="43433"/>
    <cellStyle name="Normal 6 10 4 3 3 4" xfId="31231"/>
    <cellStyle name="Normal 6 10 4 3 4" xfId="12193"/>
    <cellStyle name="Normal 6 10 4 3 4 2" xfId="24395"/>
    <cellStyle name="Normal 6 10 4 3 4 2 2" xfId="48692"/>
    <cellStyle name="Normal 6 10 4 3 4 3" xfId="36490"/>
    <cellStyle name="Normal 6 10 4 3 5" xfId="15318"/>
    <cellStyle name="Normal 6 10 4 3 5 2" xfId="39615"/>
    <cellStyle name="Normal 6 10 4 3 6" xfId="27306"/>
    <cellStyle name="Normal 6 10 4 4" xfId="12185"/>
    <cellStyle name="Normal 6 10 4 4 2" xfId="24387"/>
    <cellStyle name="Normal 6 10 4 4 2 2" xfId="48684"/>
    <cellStyle name="Normal 6 10 4 4 3" xfId="36482"/>
    <cellStyle name="Normal 6 10 4 5" xfId="14146"/>
    <cellStyle name="Normal 6 10 4 5 2" xfId="26134"/>
    <cellStyle name="Normal 6 10 4 5 2 2" xfId="50431"/>
    <cellStyle name="Normal 6 10 4 5 3" xfId="38443"/>
    <cellStyle name="Normal 6 10 4 6" xfId="51567"/>
    <cellStyle name="Normal 6 10 4 7" xfId="52250"/>
    <cellStyle name="Normal 6 10 5" xfId="2104"/>
    <cellStyle name="Normal 6 10 5 10" xfId="52624"/>
    <cellStyle name="Normal 6 10 5 2" xfId="3270"/>
    <cellStyle name="Normal 6 10 5 2 2" xfId="5611"/>
    <cellStyle name="Normal 6 10 5 2 2 2" xfId="12198"/>
    <cellStyle name="Normal 6 10 5 2 2 2 2" xfId="24400"/>
    <cellStyle name="Normal 6 10 5 2 2 2 2 2" xfId="48697"/>
    <cellStyle name="Normal 6 10 5 2 2 2 3" xfId="36495"/>
    <cellStyle name="Normal 6 10 5 2 2 3" xfId="17813"/>
    <cellStyle name="Normal 6 10 5 2 2 3 2" xfId="42110"/>
    <cellStyle name="Normal 6 10 5 2 2 4" xfId="29908"/>
    <cellStyle name="Normal 6 10 5 2 3" xfId="7308"/>
    <cellStyle name="Normal 6 10 5 2 3 2" xfId="12199"/>
    <cellStyle name="Normal 6 10 5 2 3 2 2" xfId="24401"/>
    <cellStyle name="Normal 6 10 5 2 3 2 2 2" xfId="48698"/>
    <cellStyle name="Normal 6 10 5 2 3 2 3" xfId="36496"/>
    <cellStyle name="Normal 6 10 5 2 3 3" xfId="19510"/>
    <cellStyle name="Normal 6 10 5 2 3 3 2" xfId="43807"/>
    <cellStyle name="Normal 6 10 5 2 3 4" xfId="31605"/>
    <cellStyle name="Normal 6 10 5 2 4" xfId="12197"/>
    <cellStyle name="Normal 6 10 5 2 4 2" xfId="24399"/>
    <cellStyle name="Normal 6 10 5 2 4 2 2" xfId="48696"/>
    <cellStyle name="Normal 6 10 5 2 4 3" xfId="36494"/>
    <cellStyle name="Normal 6 10 5 2 5" xfId="15585"/>
    <cellStyle name="Normal 6 10 5 2 5 2" xfId="39882"/>
    <cellStyle name="Normal 6 10 5 2 6" xfId="27573"/>
    <cellStyle name="Normal 6 10 5 3" xfId="3802"/>
    <cellStyle name="Normal 6 10 5 3 2" xfId="12200"/>
    <cellStyle name="Normal 6 10 5 3 2 2" xfId="24402"/>
    <cellStyle name="Normal 6 10 5 3 2 2 2" xfId="48699"/>
    <cellStyle name="Normal 6 10 5 3 2 3" xfId="36497"/>
    <cellStyle name="Normal 6 10 5 3 3" xfId="16113"/>
    <cellStyle name="Normal 6 10 5 3 3 2" xfId="40410"/>
    <cellStyle name="Normal 6 10 5 3 4" xfId="28101"/>
    <cellStyle name="Normal 6 10 5 4" xfId="4442"/>
    <cellStyle name="Normal 6 10 5 4 2" xfId="12201"/>
    <cellStyle name="Normal 6 10 5 4 2 2" xfId="24403"/>
    <cellStyle name="Normal 6 10 5 4 2 2 2" xfId="48700"/>
    <cellStyle name="Normal 6 10 5 4 2 3" xfId="36498"/>
    <cellStyle name="Normal 6 10 5 4 3" xfId="16644"/>
    <cellStyle name="Normal 6 10 5 4 3 2" xfId="40941"/>
    <cellStyle name="Normal 6 10 5 4 4" xfId="28739"/>
    <cellStyle name="Normal 6 10 5 5" xfId="6139"/>
    <cellStyle name="Normal 6 10 5 5 2" xfId="12202"/>
    <cellStyle name="Normal 6 10 5 5 2 2" xfId="24404"/>
    <cellStyle name="Normal 6 10 5 5 2 2 2" xfId="48701"/>
    <cellStyle name="Normal 6 10 5 5 2 3" xfId="36499"/>
    <cellStyle name="Normal 6 10 5 5 3" xfId="18341"/>
    <cellStyle name="Normal 6 10 5 5 3 2" xfId="42638"/>
    <cellStyle name="Normal 6 10 5 5 4" xfId="30436"/>
    <cellStyle name="Normal 6 10 5 6" xfId="12196"/>
    <cellStyle name="Normal 6 10 5 6 2" xfId="24398"/>
    <cellStyle name="Normal 6 10 5 6 2 2" xfId="48695"/>
    <cellStyle name="Normal 6 10 5 6 3" xfId="36493"/>
    <cellStyle name="Normal 6 10 5 7" xfId="14416"/>
    <cellStyle name="Normal 6 10 5 7 2" xfId="38713"/>
    <cellStyle name="Normal 6 10 5 8" xfId="26404"/>
    <cellStyle name="Normal 6 10 5 9" xfId="50812"/>
    <cellStyle name="Normal 6 10 6" xfId="2632"/>
    <cellStyle name="Normal 6 10 6 2" xfId="5080"/>
    <cellStyle name="Normal 6 10 6 2 2" xfId="12204"/>
    <cellStyle name="Normal 6 10 6 2 2 2" xfId="24406"/>
    <cellStyle name="Normal 6 10 6 2 2 2 2" xfId="48703"/>
    <cellStyle name="Normal 6 10 6 2 2 3" xfId="36501"/>
    <cellStyle name="Normal 6 10 6 2 3" xfId="17282"/>
    <cellStyle name="Normal 6 10 6 2 3 2" xfId="41579"/>
    <cellStyle name="Normal 6 10 6 2 4" xfId="29377"/>
    <cellStyle name="Normal 6 10 6 3" xfId="6670"/>
    <cellStyle name="Normal 6 10 6 3 2" xfId="12205"/>
    <cellStyle name="Normal 6 10 6 3 2 2" xfId="24407"/>
    <cellStyle name="Normal 6 10 6 3 2 2 2" xfId="48704"/>
    <cellStyle name="Normal 6 10 6 3 2 3" xfId="36502"/>
    <cellStyle name="Normal 6 10 6 3 3" xfId="18872"/>
    <cellStyle name="Normal 6 10 6 3 3 2" xfId="43169"/>
    <cellStyle name="Normal 6 10 6 3 4" xfId="30967"/>
    <cellStyle name="Normal 6 10 6 4" xfId="12203"/>
    <cellStyle name="Normal 6 10 6 4 2" xfId="24405"/>
    <cellStyle name="Normal 6 10 6 4 2 2" xfId="48702"/>
    <cellStyle name="Normal 6 10 6 4 3" xfId="36500"/>
    <cellStyle name="Normal 6 10 6 5" xfId="15054"/>
    <cellStyle name="Normal 6 10 6 5 2" xfId="39351"/>
    <cellStyle name="Normal 6 10 6 6" xfId="27042"/>
    <cellStyle name="Normal 6 10 7" xfId="12140"/>
    <cellStyle name="Normal 6 10 7 2" xfId="24342"/>
    <cellStyle name="Normal 6 10 7 2 2" xfId="48639"/>
    <cellStyle name="Normal 6 10 7 3" xfId="36437"/>
    <cellStyle name="Normal 6 10 8" xfId="13882"/>
    <cellStyle name="Normal 6 10 8 2" xfId="25870"/>
    <cellStyle name="Normal 6 10 8 2 2" xfId="50167"/>
    <cellStyle name="Normal 6 10 8 3" xfId="38179"/>
    <cellStyle name="Normal 6 10 9" xfId="51526"/>
    <cellStyle name="Normal 6 11" xfId="750"/>
    <cellStyle name="Normal 6 11 2" xfId="995"/>
    <cellStyle name="Normal 6 11 2 2" xfId="2488"/>
    <cellStyle name="Normal 6 11 2 2 10" xfId="53008"/>
    <cellStyle name="Normal 6 11 2 2 2" xfId="3654"/>
    <cellStyle name="Normal 6 11 2 2 2 2" xfId="5995"/>
    <cellStyle name="Normal 6 11 2 2 2 2 2" xfId="12210"/>
    <cellStyle name="Normal 6 11 2 2 2 2 2 2" xfId="24412"/>
    <cellStyle name="Normal 6 11 2 2 2 2 2 2 2" xfId="48709"/>
    <cellStyle name="Normal 6 11 2 2 2 2 2 3" xfId="36507"/>
    <cellStyle name="Normal 6 11 2 2 2 2 3" xfId="18197"/>
    <cellStyle name="Normal 6 11 2 2 2 2 3 2" xfId="42494"/>
    <cellStyle name="Normal 6 11 2 2 2 2 4" xfId="30292"/>
    <cellStyle name="Normal 6 11 2 2 2 3" xfId="7692"/>
    <cellStyle name="Normal 6 11 2 2 2 3 2" xfId="12211"/>
    <cellStyle name="Normal 6 11 2 2 2 3 2 2" xfId="24413"/>
    <cellStyle name="Normal 6 11 2 2 2 3 2 2 2" xfId="48710"/>
    <cellStyle name="Normal 6 11 2 2 2 3 2 3" xfId="36508"/>
    <cellStyle name="Normal 6 11 2 2 2 3 3" xfId="19894"/>
    <cellStyle name="Normal 6 11 2 2 2 3 3 2" xfId="44191"/>
    <cellStyle name="Normal 6 11 2 2 2 3 4" xfId="31989"/>
    <cellStyle name="Normal 6 11 2 2 2 4" xfId="12209"/>
    <cellStyle name="Normal 6 11 2 2 2 4 2" xfId="24411"/>
    <cellStyle name="Normal 6 11 2 2 2 4 2 2" xfId="48708"/>
    <cellStyle name="Normal 6 11 2 2 2 4 3" xfId="36506"/>
    <cellStyle name="Normal 6 11 2 2 2 5" xfId="15969"/>
    <cellStyle name="Normal 6 11 2 2 2 5 2" xfId="40266"/>
    <cellStyle name="Normal 6 11 2 2 2 6" xfId="27957"/>
    <cellStyle name="Normal 6 11 2 2 3" xfId="4186"/>
    <cellStyle name="Normal 6 11 2 2 3 2" xfId="12212"/>
    <cellStyle name="Normal 6 11 2 2 3 2 2" xfId="24414"/>
    <cellStyle name="Normal 6 11 2 2 3 2 2 2" xfId="48711"/>
    <cellStyle name="Normal 6 11 2 2 3 2 3" xfId="36509"/>
    <cellStyle name="Normal 6 11 2 2 3 3" xfId="16497"/>
    <cellStyle name="Normal 6 11 2 2 3 3 2" xfId="40794"/>
    <cellStyle name="Normal 6 11 2 2 3 4" xfId="28485"/>
    <cellStyle name="Normal 6 11 2 2 4" xfId="4826"/>
    <cellStyle name="Normal 6 11 2 2 4 2" xfId="12213"/>
    <cellStyle name="Normal 6 11 2 2 4 2 2" xfId="24415"/>
    <cellStyle name="Normal 6 11 2 2 4 2 2 2" xfId="48712"/>
    <cellStyle name="Normal 6 11 2 2 4 2 3" xfId="36510"/>
    <cellStyle name="Normal 6 11 2 2 4 3" xfId="17028"/>
    <cellStyle name="Normal 6 11 2 2 4 3 2" xfId="41325"/>
    <cellStyle name="Normal 6 11 2 2 4 4" xfId="29123"/>
    <cellStyle name="Normal 6 11 2 2 5" xfId="6523"/>
    <cellStyle name="Normal 6 11 2 2 5 2" xfId="12214"/>
    <cellStyle name="Normal 6 11 2 2 5 2 2" xfId="24416"/>
    <cellStyle name="Normal 6 11 2 2 5 2 2 2" xfId="48713"/>
    <cellStyle name="Normal 6 11 2 2 5 2 3" xfId="36511"/>
    <cellStyle name="Normal 6 11 2 2 5 3" xfId="18725"/>
    <cellStyle name="Normal 6 11 2 2 5 3 2" xfId="43022"/>
    <cellStyle name="Normal 6 11 2 2 5 4" xfId="30820"/>
    <cellStyle name="Normal 6 11 2 2 6" xfId="12208"/>
    <cellStyle name="Normal 6 11 2 2 6 2" xfId="24410"/>
    <cellStyle name="Normal 6 11 2 2 6 2 2" xfId="48707"/>
    <cellStyle name="Normal 6 11 2 2 6 3" xfId="36505"/>
    <cellStyle name="Normal 6 11 2 2 7" xfId="14800"/>
    <cellStyle name="Normal 6 11 2 2 7 2" xfId="39097"/>
    <cellStyle name="Normal 6 11 2 2 8" xfId="26788"/>
    <cellStyle name="Normal 6 11 2 2 9" xfId="51196"/>
    <cellStyle name="Normal 6 11 2 3" xfId="3016"/>
    <cellStyle name="Normal 6 11 2 3 2" xfId="5464"/>
    <cellStyle name="Normal 6 11 2 3 2 2" xfId="12216"/>
    <cellStyle name="Normal 6 11 2 3 2 2 2" xfId="24418"/>
    <cellStyle name="Normal 6 11 2 3 2 2 2 2" xfId="48715"/>
    <cellStyle name="Normal 6 11 2 3 2 2 3" xfId="36513"/>
    <cellStyle name="Normal 6 11 2 3 2 3" xfId="17666"/>
    <cellStyle name="Normal 6 11 2 3 2 3 2" xfId="41963"/>
    <cellStyle name="Normal 6 11 2 3 2 4" xfId="29761"/>
    <cellStyle name="Normal 6 11 2 3 3" xfId="7054"/>
    <cellStyle name="Normal 6 11 2 3 3 2" xfId="12217"/>
    <cellStyle name="Normal 6 11 2 3 3 2 2" xfId="24419"/>
    <cellStyle name="Normal 6 11 2 3 3 2 2 2" xfId="48716"/>
    <cellStyle name="Normal 6 11 2 3 3 2 3" xfId="36514"/>
    <cellStyle name="Normal 6 11 2 3 3 3" xfId="19256"/>
    <cellStyle name="Normal 6 11 2 3 3 3 2" xfId="43553"/>
    <cellStyle name="Normal 6 11 2 3 3 4" xfId="31351"/>
    <cellStyle name="Normal 6 11 2 3 4" xfId="12215"/>
    <cellStyle name="Normal 6 11 2 3 4 2" xfId="24417"/>
    <cellStyle name="Normal 6 11 2 3 4 2 2" xfId="48714"/>
    <cellStyle name="Normal 6 11 2 3 4 3" xfId="36512"/>
    <cellStyle name="Normal 6 11 2 3 5" xfId="15438"/>
    <cellStyle name="Normal 6 11 2 3 5 2" xfId="39735"/>
    <cellStyle name="Normal 6 11 2 3 6" xfId="27426"/>
    <cellStyle name="Normal 6 11 2 4" xfId="12207"/>
    <cellStyle name="Normal 6 11 2 4 2" xfId="24409"/>
    <cellStyle name="Normal 6 11 2 4 2 2" xfId="48706"/>
    <cellStyle name="Normal 6 11 2 4 3" xfId="36504"/>
    <cellStyle name="Normal 6 11 2 5" xfId="14266"/>
    <cellStyle name="Normal 6 11 2 5 2" xfId="26254"/>
    <cellStyle name="Normal 6 11 2 5 2 2" xfId="50551"/>
    <cellStyle name="Normal 6 11 2 5 3" xfId="38563"/>
    <cellStyle name="Normal 6 11 2 6" xfId="51851"/>
    <cellStyle name="Normal 6 11 2 7" xfId="52370"/>
    <cellStyle name="Normal 6 11 3" xfId="2248"/>
    <cellStyle name="Normal 6 11 3 10" xfId="52768"/>
    <cellStyle name="Normal 6 11 3 2" xfId="3414"/>
    <cellStyle name="Normal 6 11 3 2 2" xfId="5755"/>
    <cellStyle name="Normal 6 11 3 2 2 2" xfId="12220"/>
    <cellStyle name="Normal 6 11 3 2 2 2 2" xfId="24422"/>
    <cellStyle name="Normal 6 11 3 2 2 2 2 2" xfId="48719"/>
    <cellStyle name="Normal 6 11 3 2 2 2 3" xfId="36517"/>
    <cellStyle name="Normal 6 11 3 2 2 3" xfId="17957"/>
    <cellStyle name="Normal 6 11 3 2 2 3 2" xfId="42254"/>
    <cellStyle name="Normal 6 11 3 2 2 4" xfId="30052"/>
    <cellStyle name="Normal 6 11 3 2 3" xfId="7452"/>
    <cellStyle name="Normal 6 11 3 2 3 2" xfId="12221"/>
    <cellStyle name="Normal 6 11 3 2 3 2 2" xfId="24423"/>
    <cellStyle name="Normal 6 11 3 2 3 2 2 2" xfId="48720"/>
    <cellStyle name="Normal 6 11 3 2 3 2 3" xfId="36518"/>
    <cellStyle name="Normal 6 11 3 2 3 3" xfId="19654"/>
    <cellStyle name="Normal 6 11 3 2 3 3 2" xfId="43951"/>
    <cellStyle name="Normal 6 11 3 2 3 4" xfId="31749"/>
    <cellStyle name="Normal 6 11 3 2 4" xfId="12219"/>
    <cellStyle name="Normal 6 11 3 2 4 2" xfId="24421"/>
    <cellStyle name="Normal 6 11 3 2 4 2 2" xfId="48718"/>
    <cellStyle name="Normal 6 11 3 2 4 3" xfId="36516"/>
    <cellStyle name="Normal 6 11 3 2 5" xfId="15729"/>
    <cellStyle name="Normal 6 11 3 2 5 2" xfId="40026"/>
    <cellStyle name="Normal 6 11 3 2 6" xfId="27717"/>
    <cellStyle name="Normal 6 11 3 3" xfId="3946"/>
    <cellStyle name="Normal 6 11 3 3 2" xfId="12222"/>
    <cellStyle name="Normal 6 11 3 3 2 2" xfId="24424"/>
    <cellStyle name="Normal 6 11 3 3 2 2 2" xfId="48721"/>
    <cellStyle name="Normal 6 11 3 3 2 3" xfId="36519"/>
    <cellStyle name="Normal 6 11 3 3 3" xfId="16257"/>
    <cellStyle name="Normal 6 11 3 3 3 2" xfId="40554"/>
    <cellStyle name="Normal 6 11 3 3 4" xfId="28245"/>
    <cellStyle name="Normal 6 11 3 4" xfId="4586"/>
    <cellStyle name="Normal 6 11 3 4 2" xfId="12223"/>
    <cellStyle name="Normal 6 11 3 4 2 2" xfId="24425"/>
    <cellStyle name="Normal 6 11 3 4 2 2 2" xfId="48722"/>
    <cellStyle name="Normal 6 11 3 4 2 3" xfId="36520"/>
    <cellStyle name="Normal 6 11 3 4 3" xfId="16788"/>
    <cellStyle name="Normal 6 11 3 4 3 2" xfId="41085"/>
    <cellStyle name="Normal 6 11 3 4 4" xfId="28883"/>
    <cellStyle name="Normal 6 11 3 5" xfId="6283"/>
    <cellStyle name="Normal 6 11 3 5 2" xfId="12224"/>
    <cellStyle name="Normal 6 11 3 5 2 2" xfId="24426"/>
    <cellStyle name="Normal 6 11 3 5 2 2 2" xfId="48723"/>
    <cellStyle name="Normal 6 11 3 5 2 3" xfId="36521"/>
    <cellStyle name="Normal 6 11 3 5 3" xfId="18485"/>
    <cellStyle name="Normal 6 11 3 5 3 2" xfId="42782"/>
    <cellStyle name="Normal 6 11 3 5 4" xfId="30580"/>
    <cellStyle name="Normal 6 11 3 6" xfId="12218"/>
    <cellStyle name="Normal 6 11 3 6 2" xfId="24420"/>
    <cellStyle name="Normal 6 11 3 6 2 2" xfId="48717"/>
    <cellStyle name="Normal 6 11 3 6 3" xfId="36515"/>
    <cellStyle name="Normal 6 11 3 7" xfId="14560"/>
    <cellStyle name="Normal 6 11 3 7 2" xfId="38857"/>
    <cellStyle name="Normal 6 11 3 8" xfId="26548"/>
    <cellStyle name="Normal 6 11 3 9" xfId="50956"/>
    <cellStyle name="Normal 6 11 4" xfId="2776"/>
    <cellStyle name="Normal 6 11 4 2" xfId="5224"/>
    <cellStyle name="Normal 6 11 4 2 2" xfId="12226"/>
    <cellStyle name="Normal 6 11 4 2 2 2" xfId="24428"/>
    <cellStyle name="Normal 6 11 4 2 2 2 2" xfId="48725"/>
    <cellStyle name="Normal 6 11 4 2 2 3" xfId="36523"/>
    <cellStyle name="Normal 6 11 4 2 3" xfId="17426"/>
    <cellStyle name="Normal 6 11 4 2 3 2" xfId="41723"/>
    <cellStyle name="Normal 6 11 4 2 4" xfId="29521"/>
    <cellStyle name="Normal 6 11 4 3" xfId="6814"/>
    <cellStyle name="Normal 6 11 4 3 2" xfId="12227"/>
    <cellStyle name="Normal 6 11 4 3 2 2" xfId="24429"/>
    <cellStyle name="Normal 6 11 4 3 2 2 2" xfId="48726"/>
    <cellStyle name="Normal 6 11 4 3 2 3" xfId="36524"/>
    <cellStyle name="Normal 6 11 4 3 3" xfId="19016"/>
    <cellStyle name="Normal 6 11 4 3 3 2" xfId="43313"/>
    <cellStyle name="Normal 6 11 4 3 4" xfId="31111"/>
    <cellStyle name="Normal 6 11 4 4" xfId="12225"/>
    <cellStyle name="Normal 6 11 4 4 2" xfId="24427"/>
    <cellStyle name="Normal 6 11 4 4 2 2" xfId="48724"/>
    <cellStyle name="Normal 6 11 4 4 3" xfId="36522"/>
    <cellStyle name="Normal 6 11 4 5" xfId="15198"/>
    <cellStyle name="Normal 6 11 4 5 2" xfId="39495"/>
    <cellStyle name="Normal 6 11 4 6" xfId="27186"/>
    <cellStyle name="Normal 6 11 5" xfId="12206"/>
    <cellStyle name="Normal 6 11 5 2" xfId="24408"/>
    <cellStyle name="Normal 6 11 5 2 2" xfId="48705"/>
    <cellStyle name="Normal 6 11 5 3" xfId="36503"/>
    <cellStyle name="Normal 6 11 6" xfId="14026"/>
    <cellStyle name="Normal 6 11 6 2" xfId="26014"/>
    <cellStyle name="Normal 6 11 6 2 2" xfId="50311"/>
    <cellStyle name="Normal 6 11 6 3" xfId="38323"/>
    <cellStyle name="Normal 6 11 7" xfId="51658"/>
    <cellStyle name="Normal 6 11 8" xfId="52130"/>
    <cellStyle name="Normal 6 12" xfId="665"/>
    <cellStyle name="Normal 6 12 2" xfId="2166"/>
    <cellStyle name="Normal 6 12 2 10" xfId="52686"/>
    <cellStyle name="Normal 6 12 2 2" xfId="3332"/>
    <cellStyle name="Normal 6 12 2 2 2" xfId="5673"/>
    <cellStyle name="Normal 6 12 2 2 2 2" xfId="12231"/>
    <cellStyle name="Normal 6 12 2 2 2 2 2" xfId="24433"/>
    <cellStyle name="Normal 6 12 2 2 2 2 2 2" xfId="48730"/>
    <cellStyle name="Normal 6 12 2 2 2 2 3" xfId="36528"/>
    <cellStyle name="Normal 6 12 2 2 2 3" xfId="17875"/>
    <cellStyle name="Normal 6 12 2 2 2 3 2" xfId="42172"/>
    <cellStyle name="Normal 6 12 2 2 2 4" xfId="29970"/>
    <cellStyle name="Normal 6 12 2 2 3" xfId="7370"/>
    <cellStyle name="Normal 6 12 2 2 3 2" xfId="12232"/>
    <cellStyle name="Normal 6 12 2 2 3 2 2" xfId="24434"/>
    <cellStyle name="Normal 6 12 2 2 3 2 2 2" xfId="48731"/>
    <cellStyle name="Normal 6 12 2 2 3 2 3" xfId="36529"/>
    <cellStyle name="Normal 6 12 2 2 3 3" xfId="19572"/>
    <cellStyle name="Normal 6 12 2 2 3 3 2" xfId="43869"/>
    <cellStyle name="Normal 6 12 2 2 3 4" xfId="31667"/>
    <cellStyle name="Normal 6 12 2 2 4" xfId="12230"/>
    <cellStyle name="Normal 6 12 2 2 4 2" xfId="24432"/>
    <cellStyle name="Normal 6 12 2 2 4 2 2" xfId="48729"/>
    <cellStyle name="Normal 6 12 2 2 4 3" xfId="36527"/>
    <cellStyle name="Normal 6 12 2 2 5" xfId="15647"/>
    <cellStyle name="Normal 6 12 2 2 5 2" xfId="39944"/>
    <cellStyle name="Normal 6 12 2 2 6" xfId="27635"/>
    <cellStyle name="Normal 6 12 2 3" xfId="3864"/>
    <cellStyle name="Normal 6 12 2 3 2" xfId="12233"/>
    <cellStyle name="Normal 6 12 2 3 2 2" xfId="24435"/>
    <cellStyle name="Normal 6 12 2 3 2 2 2" xfId="48732"/>
    <cellStyle name="Normal 6 12 2 3 2 3" xfId="36530"/>
    <cellStyle name="Normal 6 12 2 3 3" xfId="16175"/>
    <cellStyle name="Normal 6 12 2 3 3 2" xfId="40472"/>
    <cellStyle name="Normal 6 12 2 3 4" xfId="28163"/>
    <cellStyle name="Normal 6 12 2 4" xfId="4504"/>
    <cellStyle name="Normal 6 12 2 4 2" xfId="12234"/>
    <cellStyle name="Normal 6 12 2 4 2 2" xfId="24436"/>
    <cellStyle name="Normal 6 12 2 4 2 2 2" xfId="48733"/>
    <cellStyle name="Normal 6 12 2 4 2 3" xfId="36531"/>
    <cellStyle name="Normal 6 12 2 4 3" xfId="16706"/>
    <cellStyle name="Normal 6 12 2 4 3 2" xfId="41003"/>
    <cellStyle name="Normal 6 12 2 4 4" xfId="28801"/>
    <cellStyle name="Normal 6 12 2 5" xfId="6201"/>
    <cellStyle name="Normal 6 12 2 5 2" xfId="12235"/>
    <cellStyle name="Normal 6 12 2 5 2 2" xfId="24437"/>
    <cellStyle name="Normal 6 12 2 5 2 2 2" xfId="48734"/>
    <cellStyle name="Normal 6 12 2 5 2 3" xfId="36532"/>
    <cellStyle name="Normal 6 12 2 5 3" xfId="18403"/>
    <cellStyle name="Normal 6 12 2 5 3 2" xfId="42700"/>
    <cellStyle name="Normal 6 12 2 5 4" xfId="30498"/>
    <cellStyle name="Normal 6 12 2 6" xfId="12229"/>
    <cellStyle name="Normal 6 12 2 6 2" xfId="24431"/>
    <cellStyle name="Normal 6 12 2 6 2 2" xfId="48728"/>
    <cellStyle name="Normal 6 12 2 6 3" xfId="36526"/>
    <cellStyle name="Normal 6 12 2 7" xfId="14478"/>
    <cellStyle name="Normal 6 12 2 7 2" xfId="38775"/>
    <cellStyle name="Normal 6 12 2 8" xfId="26466"/>
    <cellStyle name="Normal 6 12 2 9" xfId="50874"/>
    <cellStyle name="Normal 6 12 3" xfId="2694"/>
    <cellStyle name="Normal 6 12 3 2" xfId="5142"/>
    <cellStyle name="Normal 6 12 3 2 2" xfId="12237"/>
    <cellStyle name="Normal 6 12 3 2 2 2" xfId="24439"/>
    <cellStyle name="Normal 6 12 3 2 2 2 2" xfId="48736"/>
    <cellStyle name="Normal 6 12 3 2 2 3" xfId="36534"/>
    <cellStyle name="Normal 6 12 3 2 3" xfId="17344"/>
    <cellStyle name="Normal 6 12 3 2 3 2" xfId="41641"/>
    <cellStyle name="Normal 6 12 3 2 4" xfId="29439"/>
    <cellStyle name="Normal 6 12 3 3" xfId="6732"/>
    <cellStyle name="Normal 6 12 3 3 2" xfId="12238"/>
    <cellStyle name="Normal 6 12 3 3 2 2" xfId="24440"/>
    <cellStyle name="Normal 6 12 3 3 2 2 2" xfId="48737"/>
    <cellStyle name="Normal 6 12 3 3 2 3" xfId="36535"/>
    <cellStyle name="Normal 6 12 3 3 3" xfId="18934"/>
    <cellStyle name="Normal 6 12 3 3 3 2" xfId="43231"/>
    <cellStyle name="Normal 6 12 3 3 4" xfId="31029"/>
    <cellStyle name="Normal 6 12 3 4" xfId="12236"/>
    <cellStyle name="Normal 6 12 3 4 2" xfId="24438"/>
    <cellStyle name="Normal 6 12 3 4 2 2" xfId="48735"/>
    <cellStyle name="Normal 6 12 3 4 3" xfId="36533"/>
    <cellStyle name="Normal 6 12 3 5" xfId="15116"/>
    <cellStyle name="Normal 6 12 3 5 2" xfId="39413"/>
    <cellStyle name="Normal 6 12 3 6" xfId="27104"/>
    <cellStyle name="Normal 6 12 4" xfId="12228"/>
    <cellStyle name="Normal 6 12 4 2" xfId="24430"/>
    <cellStyle name="Normal 6 12 4 2 2" xfId="48727"/>
    <cellStyle name="Normal 6 12 4 3" xfId="36525"/>
    <cellStyle name="Normal 6 12 5" xfId="13944"/>
    <cellStyle name="Normal 6 12 5 2" xfId="25932"/>
    <cellStyle name="Normal 6 12 5 2 2" xfId="50229"/>
    <cellStyle name="Normal 6 12 5 3" xfId="38241"/>
    <cellStyle name="Normal 6 12 6" xfId="51882"/>
    <cellStyle name="Normal 6 12 7" xfId="52048"/>
    <cellStyle name="Normal 6 13" xfId="140"/>
    <cellStyle name="Normal 6 13 2" xfId="2056"/>
    <cellStyle name="Normal 6 13 2 10" xfId="52576"/>
    <cellStyle name="Normal 6 13 2 2" xfId="3222"/>
    <cellStyle name="Normal 6 13 2 2 2" xfId="5563"/>
    <cellStyle name="Normal 6 13 2 2 2 2" xfId="12242"/>
    <cellStyle name="Normal 6 13 2 2 2 2 2" xfId="24444"/>
    <cellStyle name="Normal 6 13 2 2 2 2 2 2" xfId="48741"/>
    <cellStyle name="Normal 6 13 2 2 2 2 3" xfId="36539"/>
    <cellStyle name="Normal 6 13 2 2 2 3" xfId="17765"/>
    <cellStyle name="Normal 6 13 2 2 2 3 2" xfId="42062"/>
    <cellStyle name="Normal 6 13 2 2 2 4" xfId="29860"/>
    <cellStyle name="Normal 6 13 2 2 3" xfId="7260"/>
    <cellStyle name="Normal 6 13 2 2 3 2" xfId="12243"/>
    <cellStyle name="Normal 6 13 2 2 3 2 2" xfId="24445"/>
    <cellStyle name="Normal 6 13 2 2 3 2 2 2" xfId="48742"/>
    <cellStyle name="Normal 6 13 2 2 3 2 3" xfId="36540"/>
    <cellStyle name="Normal 6 13 2 2 3 3" xfId="19462"/>
    <cellStyle name="Normal 6 13 2 2 3 3 2" xfId="43759"/>
    <cellStyle name="Normal 6 13 2 2 3 4" xfId="31557"/>
    <cellStyle name="Normal 6 13 2 2 4" xfId="12241"/>
    <cellStyle name="Normal 6 13 2 2 4 2" xfId="24443"/>
    <cellStyle name="Normal 6 13 2 2 4 2 2" xfId="48740"/>
    <cellStyle name="Normal 6 13 2 2 4 3" xfId="36538"/>
    <cellStyle name="Normal 6 13 2 2 5" xfId="15537"/>
    <cellStyle name="Normal 6 13 2 2 5 2" xfId="39834"/>
    <cellStyle name="Normal 6 13 2 2 6" xfId="27525"/>
    <cellStyle name="Normal 6 13 2 3" xfId="3754"/>
    <cellStyle name="Normal 6 13 2 3 2" xfId="12244"/>
    <cellStyle name="Normal 6 13 2 3 2 2" xfId="24446"/>
    <cellStyle name="Normal 6 13 2 3 2 2 2" xfId="48743"/>
    <cellStyle name="Normal 6 13 2 3 2 3" xfId="36541"/>
    <cellStyle name="Normal 6 13 2 3 3" xfId="16065"/>
    <cellStyle name="Normal 6 13 2 3 3 2" xfId="40362"/>
    <cellStyle name="Normal 6 13 2 3 4" xfId="28053"/>
    <cellStyle name="Normal 6 13 2 4" xfId="4394"/>
    <cellStyle name="Normal 6 13 2 4 2" xfId="12245"/>
    <cellStyle name="Normal 6 13 2 4 2 2" xfId="24447"/>
    <cellStyle name="Normal 6 13 2 4 2 2 2" xfId="48744"/>
    <cellStyle name="Normal 6 13 2 4 2 3" xfId="36542"/>
    <cellStyle name="Normal 6 13 2 4 3" xfId="16596"/>
    <cellStyle name="Normal 6 13 2 4 3 2" xfId="40893"/>
    <cellStyle name="Normal 6 13 2 4 4" xfId="28691"/>
    <cellStyle name="Normal 6 13 2 5" xfId="6091"/>
    <cellStyle name="Normal 6 13 2 5 2" xfId="12246"/>
    <cellStyle name="Normal 6 13 2 5 2 2" xfId="24448"/>
    <cellStyle name="Normal 6 13 2 5 2 2 2" xfId="48745"/>
    <cellStyle name="Normal 6 13 2 5 2 3" xfId="36543"/>
    <cellStyle name="Normal 6 13 2 5 3" xfId="18293"/>
    <cellStyle name="Normal 6 13 2 5 3 2" xfId="42590"/>
    <cellStyle name="Normal 6 13 2 5 4" xfId="30388"/>
    <cellStyle name="Normal 6 13 2 6" xfId="12240"/>
    <cellStyle name="Normal 6 13 2 6 2" xfId="24442"/>
    <cellStyle name="Normal 6 13 2 6 2 2" xfId="48739"/>
    <cellStyle name="Normal 6 13 2 6 3" xfId="36537"/>
    <cellStyle name="Normal 6 13 2 7" xfId="14368"/>
    <cellStyle name="Normal 6 13 2 7 2" xfId="38665"/>
    <cellStyle name="Normal 6 13 2 8" xfId="26356"/>
    <cellStyle name="Normal 6 13 2 9" xfId="50764"/>
    <cellStyle name="Normal 6 13 3" xfId="2584"/>
    <cellStyle name="Normal 6 13 3 2" xfId="5032"/>
    <cellStyle name="Normal 6 13 3 2 2" xfId="12248"/>
    <cellStyle name="Normal 6 13 3 2 2 2" xfId="24450"/>
    <cellStyle name="Normal 6 13 3 2 2 2 2" xfId="48747"/>
    <cellStyle name="Normal 6 13 3 2 2 3" xfId="36545"/>
    <cellStyle name="Normal 6 13 3 2 3" xfId="17234"/>
    <cellStyle name="Normal 6 13 3 2 3 2" xfId="41531"/>
    <cellStyle name="Normal 6 13 3 2 4" xfId="29329"/>
    <cellStyle name="Normal 6 13 3 3" xfId="6622"/>
    <cellStyle name="Normal 6 13 3 3 2" xfId="12249"/>
    <cellStyle name="Normal 6 13 3 3 2 2" xfId="24451"/>
    <cellStyle name="Normal 6 13 3 3 2 2 2" xfId="48748"/>
    <cellStyle name="Normal 6 13 3 3 2 3" xfId="36546"/>
    <cellStyle name="Normal 6 13 3 3 3" xfId="18824"/>
    <cellStyle name="Normal 6 13 3 3 3 2" xfId="43121"/>
    <cellStyle name="Normal 6 13 3 3 4" xfId="30919"/>
    <cellStyle name="Normal 6 13 3 4" xfId="12247"/>
    <cellStyle name="Normal 6 13 3 4 2" xfId="24449"/>
    <cellStyle name="Normal 6 13 3 4 2 2" xfId="48746"/>
    <cellStyle name="Normal 6 13 3 4 3" xfId="36544"/>
    <cellStyle name="Normal 6 13 3 5" xfId="15006"/>
    <cellStyle name="Normal 6 13 3 5 2" xfId="39303"/>
    <cellStyle name="Normal 6 13 3 6" xfId="26994"/>
    <cellStyle name="Normal 6 13 4" xfId="12239"/>
    <cellStyle name="Normal 6 13 4 2" xfId="24441"/>
    <cellStyle name="Normal 6 13 4 2 2" xfId="48738"/>
    <cellStyle name="Normal 6 13 4 3" xfId="36536"/>
    <cellStyle name="Normal 6 13 5" xfId="13834"/>
    <cellStyle name="Normal 6 13 5 2" xfId="25822"/>
    <cellStyle name="Normal 6 13 5 2 2" xfId="50119"/>
    <cellStyle name="Normal 6 13 5 3" xfId="38131"/>
    <cellStyle name="Normal 6 13 6" xfId="51933"/>
    <cellStyle name="Normal 6 13 7" xfId="51938"/>
    <cellStyle name="Normal 6 14" xfId="1095"/>
    <cellStyle name="Normal 6 15" xfId="1724"/>
    <cellStyle name="Normal 6 15 2" xfId="1764"/>
    <cellStyle name="Normal 6 16" xfId="1751"/>
    <cellStyle name="Normal 6 2" xfId="159"/>
    <cellStyle name="Normal 6 2 10" xfId="650"/>
    <cellStyle name="Normal 6 2 10 2" xfId="2151"/>
    <cellStyle name="Normal 6 2 10 2 10" xfId="52671"/>
    <cellStyle name="Normal 6 2 10 2 2" xfId="3317"/>
    <cellStyle name="Normal 6 2 10 2 2 2" xfId="5658"/>
    <cellStyle name="Normal 6 2 10 2 2 2 2" xfId="12254"/>
    <cellStyle name="Normal 6 2 10 2 2 2 2 2" xfId="24456"/>
    <cellStyle name="Normal 6 2 10 2 2 2 2 2 2" xfId="48753"/>
    <cellStyle name="Normal 6 2 10 2 2 2 2 3" xfId="36551"/>
    <cellStyle name="Normal 6 2 10 2 2 2 3" xfId="17860"/>
    <cellStyle name="Normal 6 2 10 2 2 2 3 2" xfId="42157"/>
    <cellStyle name="Normal 6 2 10 2 2 2 4" xfId="29955"/>
    <cellStyle name="Normal 6 2 10 2 2 3" xfId="7355"/>
    <cellStyle name="Normal 6 2 10 2 2 3 2" xfId="12255"/>
    <cellStyle name="Normal 6 2 10 2 2 3 2 2" xfId="24457"/>
    <cellStyle name="Normal 6 2 10 2 2 3 2 2 2" xfId="48754"/>
    <cellStyle name="Normal 6 2 10 2 2 3 2 3" xfId="36552"/>
    <cellStyle name="Normal 6 2 10 2 2 3 3" xfId="19557"/>
    <cellStyle name="Normal 6 2 10 2 2 3 3 2" xfId="43854"/>
    <cellStyle name="Normal 6 2 10 2 2 3 4" xfId="31652"/>
    <cellStyle name="Normal 6 2 10 2 2 4" xfId="12253"/>
    <cellStyle name="Normal 6 2 10 2 2 4 2" xfId="24455"/>
    <cellStyle name="Normal 6 2 10 2 2 4 2 2" xfId="48752"/>
    <cellStyle name="Normal 6 2 10 2 2 4 3" xfId="36550"/>
    <cellStyle name="Normal 6 2 10 2 2 5" xfId="15632"/>
    <cellStyle name="Normal 6 2 10 2 2 5 2" xfId="39929"/>
    <cellStyle name="Normal 6 2 10 2 2 6" xfId="27620"/>
    <cellStyle name="Normal 6 2 10 2 3" xfId="3849"/>
    <cellStyle name="Normal 6 2 10 2 3 2" xfId="12256"/>
    <cellStyle name="Normal 6 2 10 2 3 2 2" xfId="24458"/>
    <cellStyle name="Normal 6 2 10 2 3 2 2 2" xfId="48755"/>
    <cellStyle name="Normal 6 2 10 2 3 2 3" xfId="36553"/>
    <cellStyle name="Normal 6 2 10 2 3 3" xfId="16160"/>
    <cellStyle name="Normal 6 2 10 2 3 3 2" xfId="40457"/>
    <cellStyle name="Normal 6 2 10 2 3 4" xfId="28148"/>
    <cellStyle name="Normal 6 2 10 2 4" xfId="4489"/>
    <cellStyle name="Normal 6 2 10 2 4 2" xfId="12257"/>
    <cellStyle name="Normal 6 2 10 2 4 2 2" xfId="24459"/>
    <cellStyle name="Normal 6 2 10 2 4 2 2 2" xfId="48756"/>
    <cellStyle name="Normal 6 2 10 2 4 2 3" xfId="36554"/>
    <cellStyle name="Normal 6 2 10 2 4 3" xfId="16691"/>
    <cellStyle name="Normal 6 2 10 2 4 3 2" xfId="40988"/>
    <cellStyle name="Normal 6 2 10 2 4 4" xfId="28786"/>
    <cellStyle name="Normal 6 2 10 2 5" xfId="6186"/>
    <cellStyle name="Normal 6 2 10 2 5 2" xfId="12258"/>
    <cellStyle name="Normal 6 2 10 2 5 2 2" xfId="24460"/>
    <cellStyle name="Normal 6 2 10 2 5 2 2 2" xfId="48757"/>
    <cellStyle name="Normal 6 2 10 2 5 2 3" xfId="36555"/>
    <cellStyle name="Normal 6 2 10 2 5 3" xfId="18388"/>
    <cellStyle name="Normal 6 2 10 2 5 3 2" xfId="42685"/>
    <cellStyle name="Normal 6 2 10 2 5 4" xfId="30483"/>
    <cellStyle name="Normal 6 2 10 2 6" xfId="12252"/>
    <cellStyle name="Normal 6 2 10 2 6 2" xfId="24454"/>
    <cellStyle name="Normal 6 2 10 2 6 2 2" xfId="48751"/>
    <cellStyle name="Normal 6 2 10 2 6 3" xfId="36549"/>
    <cellStyle name="Normal 6 2 10 2 7" xfId="14463"/>
    <cellStyle name="Normal 6 2 10 2 7 2" xfId="38760"/>
    <cellStyle name="Normal 6 2 10 2 8" xfId="26451"/>
    <cellStyle name="Normal 6 2 10 2 9" xfId="50859"/>
    <cellStyle name="Normal 6 2 10 3" xfId="2679"/>
    <cellStyle name="Normal 6 2 10 3 2" xfId="5127"/>
    <cellStyle name="Normal 6 2 10 3 2 2" xfId="12260"/>
    <cellStyle name="Normal 6 2 10 3 2 2 2" xfId="24462"/>
    <cellStyle name="Normal 6 2 10 3 2 2 2 2" xfId="48759"/>
    <cellStyle name="Normal 6 2 10 3 2 2 3" xfId="36557"/>
    <cellStyle name="Normal 6 2 10 3 2 3" xfId="17329"/>
    <cellStyle name="Normal 6 2 10 3 2 3 2" xfId="41626"/>
    <cellStyle name="Normal 6 2 10 3 2 4" xfId="29424"/>
    <cellStyle name="Normal 6 2 10 3 3" xfId="6717"/>
    <cellStyle name="Normal 6 2 10 3 3 2" xfId="12261"/>
    <cellStyle name="Normal 6 2 10 3 3 2 2" xfId="24463"/>
    <cellStyle name="Normal 6 2 10 3 3 2 2 2" xfId="48760"/>
    <cellStyle name="Normal 6 2 10 3 3 2 3" xfId="36558"/>
    <cellStyle name="Normal 6 2 10 3 3 3" xfId="18919"/>
    <cellStyle name="Normal 6 2 10 3 3 3 2" xfId="43216"/>
    <cellStyle name="Normal 6 2 10 3 3 4" xfId="31014"/>
    <cellStyle name="Normal 6 2 10 3 4" xfId="12259"/>
    <cellStyle name="Normal 6 2 10 3 4 2" xfId="24461"/>
    <cellStyle name="Normal 6 2 10 3 4 2 2" xfId="48758"/>
    <cellStyle name="Normal 6 2 10 3 4 3" xfId="36556"/>
    <cellStyle name="Normal 6 2 10 3 5" xfId="15101"/>
    <cellStyle name="Normal 6 2 10 3 5 2" xfId="39398"/>
    <cellStyle name="Normal 6 2 10 3 6" xfId="27089"/>
    <cellStyle name="Normal 6 2 10 4" xfId="12251"/>
    <cellStyle name="Normal 6 2 10 4 2" xfId="24453"/>
    <cellStyle name="Normal 6 2 10 4 2 2" xfId="48750"/>
    <cellStyle name="Normal 6 2 10 4 3" xfId="36548"/>
    <cellStyle name="Normal 6 2 10 5" xfId="13929"/>
    <cellStyle name="Normal 6 2 10 5 2" xfId="25917"/>
    <cellStyle name="Normal 6 2 10 5 2 2" xfId="50214"/>
    <cellStyle name="Normal 6 2 10 5 3" xfId="38226"/>
    <cellStyle name="Normal 6 2 10 6" xfId="51655"/>
    <cellStyle name="Normal 6 2 10 7" xfId="52033"/>
    <cellStyle name="Normal 6 2 11" xfId="1732"/>
    <cellStyle name="Normal 6 2 11 10" xfId="52582"/>
    <cellStyle name="Normal 6 2 11 11" xfId="2062"/>
    <cellStyle name="Normal 6 2 11 2" xfId="1766"/>
    <cellStyle name="Normal 6 2 11 2 2" xfId="5569"/>
    <cellStyle name="Normal 6 2 11 2 2 2" xfId="12264"/>
    <cellStyle name="Normal 6 2 11 2 2 2 2" xfId="24466"/>
    <cellStyle name="Normal 6 2 11 2 2 2 2 2" xfId="48763"/>
    <cellStyle name="Normal 6 2 11 2 2 2 3" xfId="36561"/>
    <cellStyle name="Normal 6 2 11 2 2 3" xfId="17771"/>
    <cellStyle name="Normal 6 2 11 2 2 3 2" xfId="42068"/>
    <cellStyle name="Normal 6 2 11 2 2 4" xfId="29866"/>
    <cellStyle name="Normal 6 2 11 2 3" xfId="7266"/>
    <cellStyle name="Normal 6 2 11 2 3 2" xfId="12265"/>
    <cellStyle name="Normal 6 2 11 2 3 2 2" xfId="24467"/>
    <cellStyle name="Normal 6 2 11 2 3 2 2 2" xfId="48764"/>
    <cellStyle name="Normal 6 2 11 2 3 2 3" xfId="36562"/>
    <cellStyle name="Normal 6 2 11 2 3 3" xfId="19468"/>
    <cellStyle name="Normal 6 2 11 2 3 3 2" xfId="43765"/>
    <cellStyle name="Normal 6 2 11 2 3 4" xfId="31563"/>
    <cellStyle name="Normal 6 2 11 2 4" xfId="12263"/>
    <cellStyle name="Normal 6 2 11 2 4 2" xfId="24465"/>
    <cellStyle name="Normal 6 2 11 2 4 2 2" xfId="48762"/>
    <cellStyle name="Normal 6 2 11 2 4 3" xfId="36560"/>
    <cellStyle name="Normal 6 2 11 2 5" xfId="15543"/>
    <cellStyle name="Normal 6 2 11 2 5 2" xfId="39840"/>
    <cellStyle name="Normal 6 2 11 2 6" xfId="27531"/>
    <cellStyle name="Normal 6 2 11 2 7" xfId="3228"/>
    <cellStyle name="Normal 6 2 11 3" xfId="3760"/>
    <cellStyle name="Normal 6 2 11 3 2" xfId="12266"/>
    <cellStyle name="Normal 6 2 11 3 2 2" xfId="24468"/>
    <cellStyle name="Normal 6 2 11 3 2 2 2" xfId="48765"/>
    <cellStyle name="Normal 6 2 11 3 2 3" xfId="36563"/>
    <cellStyle name="Normal 6 2 11 3 3" xfId="16071"/>
    <cellStyle name="Normal 6 2 11 3 3 2" xfId="40368"/>
    <cellStyle name="Normal 6 2 11 3 4" xfId="28059"/>
    <cellStyle name="Normal 6 2 11 4" xfId="4400"/>
    <cellStyle name="Normal 6 2 11 4 2" xfId="12267"/>
    <cellStyle name="Normal 6 2 11 4 2 2" xfId="24469"/>
    <cellStyle name="Normal 6 2 11 4 2 2 2" xfId="48766"/>
    <cellStyle name="Normal 6 2 11 4 2 3" xfId="36564"/>
    <cellStyle name="Normal 6 2 11 4 3" xfId="16602"/>
    <cellStyle name="Normal 6 2 11 4 3 2" xfId="40899"/>
    <cellStyle name="Normal 6 2 11 4 4" xfId="28697"/>
    <cellStyle name="Normal 6 2 11 5" xfId="6097"/>
    <cellStyle name="Normal 6 2 11 5 2" xfId="12268"/>
    <cellStyle name="Normal 6 2 11 5 2 2" xfId="24470"/>
    <cellStyle name="Normal 6 2 11 5 2 2 2" xfId="48767"/>
    <cellStyle name="Normal 6 2 11 5 2 3" xfId="36565"/>
    <cellStyle name="Normal 6 2 11 5 3" xfId="18299"/>
    <cellStyle name="Normal 6 2 11 5 3 2" xfId="42596"/>
    <cellStyle name="Normal 6 2 11 5 4" xfId="30394"/>
    <cellStyle name="Normal 6 2 11 6" xfId="12262"/>
    <cellStyle name="Normal 6 2 11 6 2" xfId="24464"/>
    <cellStyle name="Normal 6 2 11 6 2 2" xfId="48761"/>
    <cellStyle name="Normal 6 2 11 6 3" xfId="36559"/>
    <cellStyle name="Normal 6 2 11 7" xfId="14374"/>
    <cellStyle name="Normal 6 2 11 7 2" xfId="38671"/>
    <cellStyle name="Normal 6 2 11 8" xfId="26362"/>
    <cellStyle name="Normal 6 2 11 9" xfId="50770"/>
    <cellStyle name="Normal 6 2 12" xfId="1939"/>
    <cellStyle name="Normal 6 2 12 2" xfId="5038"/>
    <cellStyle name="Normal 6 2 12 2 2" xfId="12270"/>
    <cellStyle name="Normal 6 2 12 2 2 2" xfId="24472"/>
    <cellStyle name="Normal 6 2 12 2 2 2 2" xfId="48769"/>
    <cellStyle name="Normal 6 2 12 2 2 3" xfId="36567"/>
    <cellStyle name="Normal 6 2 12 2 3" xfId="17240"/>
    <cellStyle name="Normal 6 2 12 2 3 2" xfId="41537"/>
    <cellStyle name="Normal 6 2 12 2 4" xfId="29335"/>
    <cellStyle name="Normal 6 2 12 3" xfId="6628"/>
    <cellStyle name="Normal 6 2 12 3 2" xfId="12271"/>
    <cellStyle name="Normal 6 2 12 3 2 2" xfId="24473"/>
    <cellStyle name="Normal 6 2 12 3 2 2 2" xfId="48770"/>
    <cellStyle name="Normal 6 2 12 3 2 3" xfId="36568"/>
    <cellStyle name="Normal 6 2 12 3 3" xfId="18830"/>
    <cellStyle name="Normal 6 2 12 3 3 2" xfId="43127"/>
    <cellStyle name="Normal 6 2 12 3 4" xfId="30925"/>
    <cellStyle name="Normal 6 2 12 4" xfId="12269"/>
    <cellStyle name="Normal 6 2 12 4 2" xfId="24471"/>
    <cellStyle name="Normal 6 2 12 4 2 2" xfId="48768"/>
    <cellStyle name="Normal 6 2 12 4 3" xfId="36566"/>
    <cellStyle name="Normal 6 2 12 5" xfId="15012"/>
    <cellStyle name="Normal 6 2 12 5 2" xfId="39309"/>
    <cellStyle name="Normal 6 2 12 6" xfId="27000"/>
    <cellStyle name="Normal 6 2 12 7" xfId="2590"/>
    <cellStyle name="Normal 6 2 13" xfId="12250"/>
    <cellStyle name="Normal 6 2 13 2" xfId="24452"/>
    <cellStyle name="Normal 6 2 13 2 2" xfId="48749"/>
    <cellStyle name="Normal 6 2 13 3" xfId="36547"/>
    <cellStyle name="Normal 6 2 14" xfId="13840"/>
    <cellStyle name="Normal 6 2 14 2" xfId="25828"/>
    <cellStyle name="Normal 6 2 14 2 2" xfId="50125"/>
    <cellStyle name="Normal 6 2 14 3" xfId="38137"/>
    <cellStyle name="Normal 6 2 15" xfId="51931"/>
    <cellStyle name="Normal 6 2 16" xfId="51944"/>
    <cellStyle name="Normal 6 2 2" xfId="188"/>
    <cellStyle name="Normal 6 2 2 10" xfId="768"/>
    <cellStyle name="Normal 6 2 2 10 2" xfId="1013"/>
    <cellStyle name="Normal 6 2 2 10 2 2" xfId="2506"/>
    <cellStyle name="Normal 6 2 2 10 2 2 10" xfId="53026"/>
    <cellStyle name="Normal 6 2 2 10 2 2 2" xfId="3672"/>
    <cellStyle name="Normal 6 2 2 10 2 2 2 2" xfId="6013"/>
    <cellStyle name="Normal 6 2 2 10 2 2 2 2 2" xfId="12277"/>
    <cellStyle name="Normal 6 2 2 10 2 2 2 2 2 2" xfId="24479"/>
    <cellStyle name="Normal 6 2 2 10 2 2 2 2 2 2 2" xfId="48776"/>
    <cellStyle name="Normal 6 2 2 10 2 2 2 2 2 3" xfId="36574"/>
    <cellStyle name="Normal 6 2 2 10 2 2 2 2 3" xfId="18215"/>
    <cellStyle name="Normal 6 2 2 10 2 2 2 2 3 2" xfId="42512"/>
    <cellStyle name="Normal 6 2 2 10 2 2 2 2 4" xfId="30310"/>
    <cellStyle name="Normal 6 2 2 10 2 2 2 3" xfId="7710"/>
    <cellStyle name="Normal 6 2 2 10 2 2 2 3 2" xfId="12278"/>
    <cellStyle name="Normal 6 2 2 10 2 2 2 3 2 2" xfId="24480"/>
    <cellStyle name="Normal 6 2 2 10 2 2 2 3 2 2 2" xfId="48777"/>
    <cellStyle name="Normal 6 2 2 10 2 2 2 3 2 3" xfId="36575"/>
    <cellStyle name="Normal 6 2 2 10 2 2 2 3 3" xfId="19912"/>
    <cellStyle name="Normal 6 2 2 10 2 2 2 3 3 2" xfId="44209"/>
    <cellStyle name="Normal 6 2 2 10 2 2 2 3 4" xfId="32007"/>
    <cellStyle name="Normal 6 2 2 10 2 2 2 4" xfId="12276"/>
    <cellStyle name="Normal 6 2 2 10 2 2 2 4 2" xfId="24478"/>
    <cellStyle name="Normal 6 2 2 10 2 2 2 4 2 2" xfId="48775"/>
    <cellStyle name="Normal 6 2 2 10 2 2 2 4 3" xfId="36573"/>
    <cellStyle name="Normal 6 2 2 10 2 2 2 5" xfId="15987"/>
    <cellStyle name="Normal 6 2 2 10 2 2 2 5 2" xfId="40284"/>
    <cellStyle name="Normal 6 2 2 10 2 2 2 6" xfId="27975"/>
    <cellStyle name="Normal 6 2 2 10 2 2 3" xfId="4204"/>
    <cellStyle name="Normal 6 2 2 10 2 2 3 2" xfId="12279"/>
    <cellStyle name="Normal 6 2 2 10 2 2 3 2 2" xfId="24481"/>
    <cellStyle name="Normal 6 2 2 10 2 2 3 2 2 2" xfId="48778"/>
    <cellStyle name="Normal 6 2 2 10 2 2 3 2 3" xfId="36576"/>
    <cellStyle name="Normal 6 2 2 10 2 2 3 3" xfId="16515"/>
    <cellStyle name="Normal 6 2 2 10 2 2 3 3 2" xfId="40812"/>
    <cellStyle name="Normal 6 2 2 10 2 2 3 4" xfId="28503"/>
    <cellStyle name="Normal 6 2 2 10 2 2 4" xfId="4844"/>
    <cellStyle name="Normal 6 2 2 10 2 2 4 2" xfId="12280"/>
    <cellStyle name="Normal 6 2 2 10 2 2 4 2 2" xfId="24482"/>
    <cellStyle name="Normal 6 2 2 10 2 2 4 2 2 2" xfId="48779"/>
    <cellStyle name="Normal 6 2 2 10 2 2 4 2 3" xfId="36577"/>
    <cellStyle name="Normal 6 2 2 10 2 2 4 3" xfId="17046"/>
    <cellStyle name="Normal 6 2 2 10 2 2 4 3 2" xfId="41343"/>
    <cellStyle name="Normal 6 2 2 10 2 2 4 4" xfId="29141"/>
    <cellStyle name="Normal 6 2 2 10 2 2 5" xfId="6541"/>
    <cellStyle name="Normal 6 2 2 10 2 2 5 2" xfId="12281"/>
    <cellStyle name="Normal 6 2 2 10 2 2 5 2 2" xfId="24483"/>
    <cellStyle name="Normal 6 2 2 10 2 2 5 2 2 2" xfId="48780"/>
    <cellStyle name="Normal 6 2 2 10 2 2 5 2 3" xfId="36578"/>
    <cellStyle name="Normal 6 2 2 10 2 2 5 3" xfId="18743"/>
    <cellStyle name="Normal 6 2 2 10 2 2 5 3 2" xfId="43040"/>
    <cellStyle name="Normal 6 2 2 10 2 2 5 4" xfId="30838"/>
    <cellStyle name="Normal 6 2 2 10 2 2 6" xfId="12275"/>
    <cellStyle name="Normal 6 2 2 10 2 2 6 2" xfId="24477"/>
    <cellStyle name="Normal 6 2 2 10 2 2 6 2 2" xfId="48774"/>
    <cellStyle name="Normal 6 2 2 10 2 2 6 3" xfId="36572"/>
    <cellStyle name="Normal 6 2 2 10 2 2 7" xfId="14818"/>
    <cellStyle name="Normal 6 2 2 10 2 2 7 2" xfId="39115"/>
    <cellStyle name="Normal 6 2 2 10 2 2 8" xfId="26806"/>
    <cellStyle name="Normal 6 2 2 10 2 2 9" xfId="51214"/>
    <cellStyle name="Normal 6 2 2 10 2 3" xfId="3034"/>
    <cellStyle name="Normal 6 2 2 10 2 3 2" xfId="5482"/>
    <cellStyle name="Normal 6 2 2 10 2 3 2 2" xfId="12283"/>
    <cellStyle name="Normal 6 2 2 10 2 3 2 2 2" xfId="24485"/>
    <cellStyle name="Normal 6 2 2 10 2 3 2 2 2 2" xfId="48782"/>
    <cellStyle name="Normal 6 2 2 10 2 3 2 2 3" xfId="36580"/>
    <cellStyle name="Normal 6 2 2 10 2 3 2 3" xfId="17684"/>
    <cellStyle name="Normal 6 2 2 10 2 3 2 3 2" xfId="41981"/>
    <cellStyle name="Normal 6 2 2 10 2 3 2 4" xfId="29779"/>
    <cellStyle name="Normal 6 2 2 10 2 3 3" xfId="7072"/>
    <cellStyle name="Normal 6 2 2 10 2 3 3 2" xfId="12284"/>
    <cellStyle name="Normal 6 2 2 10 2 3 3 2 2" xfId="24486"/>
    <cellStyle name="Normal 6 2 2 10 2 3 3 2 2 2" xfId="48783"/>
    <cellStyle name="Normal 6 2 2 10 2 3 3 2 3" xfId="36581"/>
    <cellStyle name="Normal 6 2 2 10 2 3 3 3" xfId="19274"/>
    <cellStyle name="Normal 6 2 2 10 2 3 3 3 2" xfId="43571"/>
    <cellStyle name="Normal 6 2 2 10 2 3 3 4" xfId="31369"/>
    <cellStyle name="Normal 6 2 2 10 2 3 4" xfId="12282"/>
    <cellStyle name="Normal 6 2 2 10 2 3 4 2" xfId="24484"/>
    <cellStyle name="Normal 6 2 2 10 2 3 4 2 2" xfId="48781"/>
    <cellStyle name="Normal 6 2 2 10 2 3 4 3" xfId="36579"/>
    <cellStyle name="Normal 6 2 2 10 2 3 5" xfId="15456"/>
    <cellStyle name="Normal 6 2 2 10 2 3 5 2" xfId="39753"/>
    <cellStyle name="Normal 6 2 2 10 2 3 6" xfId="27444"/>
    <cellStyle name="Normal 6 2 2 10 2 4" xfId="12274"/>
    <cellStyle name="Normal 6 2 2 10 2 4 2" xfId="24476"/>
    <cellStyle name="Normal 6 2 2 10 2 4 2 2" xfId="48773"/>
    <cellStyle name="Normal 6 2 2 10 2 4 3" xfId="36571"/>
    <cellStyle name="Normal 6 2 2 10 2 5" xfId="14284"/>
    <cellStyle name="Normal 6 2 2 10 2 5 2" xfId="26272"/>
    <cellStyle name="Normal 6 2 2 10 2 5 2 2" xfId="50569"/>
    <cellStyle name="Normal 6 2 2 10 2 5 3" xfId="38581"/>
    <cellStyle name="Normal 6 2 2 10 2 6" xfId="51844"/>
    <cellStyle name="Normal 6 2 2 10 2 7" xfId="52388"/>
    <cellStyle name="Normal 6 2 2 10 3" xfId="2266"/>
    <cellStyle name="Normal 6 2 2 10 3 10" xfId="52786"/>
    <cellStyle name="Normal 6 2 2 10 3 2" xfId="3432"/>
    <cellStyle name="Normal 6 2 2 10 3 2 2" xfId="5773"/>
    <cellStyle name="Normal 6 2 2 10 3 2 2 2" xfId="12287"/>
    <cellStyle name="Normal 6 2 2 10 3 2 2 2 2" xfId="24489"/>
    <cellStyle name="Normal 6 2 2 10 3 2 2 2 2 2" xfId="48786"/>
    <cellStyle name="Normal 6 2 2 10 3 2 2 2 3" xfId="36584"/>
    <cellStyle name="Normal 6 2 2 10 3 2 2 3" xfId="17975"/>
    <cellStyle name="Normal 6 2 2 10 3 2 2 3 2" xfId="42272"/>
    <cellStyle name="Normal 6 2 2 10 3 2 2 4" xfId="30070"/>
    <cellStyle name="Normal 6 2 2 10 3 2 3" xfId="7470"/>
    <cellStyle name="Normal 6 2 2 10 3 2 3 2" xfId="12288"/>
    <cellStyle name="Normal 6 2 2 10 3 2 3 2 2" xfId="24490"/>
    <cellStyle name="Normal 6 2 2 10 3 2 3 2 2 2" xfId="48787"/>
    <cellStyle name="Normal 6 2 2 10 3 2 3 2 3" xfId="36585"/>
    <cellStyle name="Normal 6 2 2 10 3 2 3 3" xfId="19672"/>
    <cellStyle name="Normal 6 2 2 10 3 2 3 3 2" xfId="43969"/>
    <cellStyle name="Normal 6 2 2 10 3 2 3 4" xfId="31767"/>
    <cellStyle name="Normal 6 2 2 10 3 2 4" xfId="12286"/>
    <cellStyle name="Normal 6 2 2 10 3 2 4 2" xfId="24488"/>
    <cellStyle name="Normal 6 2 2 10 3 2 4 2 2" xfId="48785"/>
    <cellStyle name="Normal 6 2 2 10 3 2 4 3" xfId="36583"/>
    <cellStyle name="Normal 6 2 2 10 3 2 5" xfId="15747"/>
    <cellStyle name="Normal 6 2 2 10 3 2 5 2" xfId="40044"/>
    <cellStyle name="Normal 6 2 2 10 3 2 6" xfId="27735"/>
    <cellStyle name="Normal 6 2 2 10 3 3" xfId="3964"/>
    <cellStyle name="Normal 6 2 2 10 3 3 2" xfId="12289"/>
    <cellStyle name="Normal 6 2 2 10 3 3 2 2" xfId="24491"/>
    <cellStyle name="Normal 6 2 2 10 3 3 2 2 2" xfId="48788"/>
    <cellStyle name="Normal 6 2 2 10 3 3 2 3" xfId="36586"/>
    <cellStyle name="Normal 6 2 2 10 3 3 3" xfId="16275"/>
    <cellStyle name="Normal 6 2 2 10 3 3 3 2" xfId="40572"/>
    <cellStyle name="Normal 6 2 2 10 3 3 4" xfId="28263"/>
    <cellStyle name="Normal 6 2 2 10 3 4" xfId="4604"/>
    <cellStyle name="Normal 6 2 2 10 3 4 2" xfId="12290"/>
    <cellStyle name="Normal 6 2 2 10 3 4 2 2" xfId="24492"/>
    <cellStyle name="Normal 6 2 2 10 3 4 2 2 2" xfId="48789"/>
    <cellStyle name="Normal 6 2 2 10 3 4 2 3" xfId="36587"/>
    <cellStyle name="Normal 6 2 2 10 3 4 3" xfId="16806"/>
    <cellStyle name="Normal 6 2 2 10 3 4 3 2" xfId="41103"/>
    <cellStyle name="Normal 6 2 2 10 3 4 4" xfId="28901"/>
    <cellStyle name="Normal 6 2 2 10 3 5" xfId="6301"/>
    <cellStyle name="Normal 6 2 2 10 3 5 2" xfId="12291"/>
    <cellStyle name="Normal 6 2 2 10 3 5 2 2" xfId="24493"/>
    <cellStyle name="Normal 6 2 2 10 3 5 2 2 2" xfId="48790"/>
    <cellStyle name="Normal 6 2 2 10 3 5 2 3" xfId="36588"/>
    <cellStyle name="Normal 6 2 2 10 3 5 3" xfId="18503"/>
    <cellStyle name="Normal 6 2 2 10 3 5 3 2" xfId="42800"/>
    <cellStyle name="Normal 6 2 2 10 3 5 4" xfId="30598"/>
    <cellStyle name="Normal 6 2 2 10 3 6" xfId="12285"/>
    <cellStyle name="Normal 6 2 2 10 3 6 2" xfId="24487"/>
    <cellStyle name="Normal 6 2 2 10 3 6 2 2" xfId="48784"/>
    <cellStyle name="Normal 6 2 2 10 3 6 3" xfId="36582"/>
    <cellStyle name="Normal 6 2 2 10 3 7" xfId="14578"/>
    <cellStyle name="Normal 6 2 2 10 3 7 2" xfId="38875"/>
    <cellStyle name="Normal 6 2 2 10 3 8" xfId="26566"/>
    <cellStyle name="Normal 6 2 2 10 3 9" xfId="50974"/>
    <cellStyle name="Normal 6 2 2 10 4" xfId="2794"/>
    <cellStyle name="Normal 6 2 2 10 4 2" xfId="5242"/>
    <cellStyle name="Normal 6 2 2 10 4 2 2" xfId="12293"/>
    <cellStyle name="Normal 6 2 2 10 4 2 2 2" xfId="24495"/>
    <cellStyle name="Normal 6 2 2 10 4 2 2 2 2" xfId="48792"/>
    <cellStyle name="Normal 6 2 2 10 4 2 2 3" xfId="36590"/>
    <cellStyle name="Normal 6 2 2 10 4 2 3" xfId="17444"/>
    <cellStyle name="Normal 6 2 2 10 4 2 3 2" xfId="41741"/>
    <cellStyle name="Normal 6 2 2 10 4 2 4" xfId="29539"/>
    <cellStyle name="Normal 6 2 2 10 4 3" xfId="6832"/>
    <cellStyle name="Normal 6 2 2 10 4 3 2" xfId="12294"/>
    <cellStyle name="Normal 6 2 2 10 4 3 2 2" xfId="24496"/>
    <cellStyle name="Normal 6 2 2 10 4 3 2 2 2" xfId="48793"/>
    <cellStyle name="Normal 6 2 2 10 4 3 2 3" xfId="36591"/>
    <cellStyle name="Normal 6 2 2 10 4 3 3" xfId="19034"/>
    <cellStyle name="Normal 6 2 2 10 4 3 3 2" xfId="43331"/>
    <cellStyle name="Normal 6 2 2 10 4 3 4" xfId="31129"/>
    <cellStyle name="Normal 6 2 2 10 4 4" xfId="12292"/>
    <cellStyle name="Normal 6 2 2 10 4 4 2" xfId="24494"/>
    <cellStyle name="Normal 6 2 2 10 4 4 2 2" xfId="48791"/>
    <cellStyle name="Normal 6 2 2 10 4 4 3" xfId="36589"/>
    <cellStyle name="Normal 6 2 2 10 4 5" xfId="15216"/>
    <cellStyle name="Normal 6 2 2 10 4 5 2" xfId="39513"/>
    <cellStyle name="Normal 6 2 2 10 4 6" xfId="27204"/>
    <cellStyle name="Normal 6 2 2 10 5" xfId="12273"/>
    <cellStyle name="Normal 6 2 2 10 5 2" xfId="24475"/>
    <cellStyle name="Normal 6 2 2 10 5 2 2" xfId="48772"/>
    <cellStyle name="Normal 6 2 2 10 5 3" xfId="36570"/>
    <cellStyle name="Normal 6 2 2 10 6" xfId="14044"/>
    <cellStyle name="Normal 6 2 2 10 6 2" xfId="26032"/>
    <cellStyle name="Normal 6 2 2 10 6 2 2" xfId="50329"/>
    <cellStyle name="Normal 6 2 2 10 6 3" xfId="38341"/>
    <cellStyle name="Normal 6 2 2 10 7" xfId="51552"/>
    <cellStyle name="Normal 6 2 2 10 8" xfId="52148"/>
    <cellStyle name="Normal 6 2 2 11" xfId="647"/>
    <cellStyle name="Normal 6 2 2 11 2" xfId="2148"/>
    <cellStyle name="Normal 6 2 2 11 2 10" xfId="52668"/>
    <cellStyle name="Normal 6 2 2 11 2 2" xfId="3314"/>
    <cellStyle name="Normal 6 2 2 11 2 2 2" xfId="5655"/>
    <cellStyle name="Normal 6 2 2 11 2 2 2 2" xfId="12298"/>
    <cellStyle name="Normal 6 2 2 11 2 2 2 2 2" xfId="24500"/>
    <cellStyle name="Normal 6 2 2 11 2 2 2 2 2 2" xfId="48797"/>
    <cellStyle name="Normal 6 2 2 11 2 2 2 2 3" xfId="36595"/>
    <cellStyle name="Normal 6 2 2 11 2 2 2 3" xfId="17857"/>
    <cellStyle name="Normal 6 2 2 11 2 2 2 3 2" xfId="42154"/>
    <cellStyle name="Normal 6 2 2 11 2 2 2 4" xfId="29952"/>
    <cellStyle name="Normal 6 2 2 11 2 2 3" xfId="7352"/>
    <cellStyle name="Normal 6 2 2 11 2 2 3 2" xfId="12299"/>
    <cellStyle name="Normal 6 2 2 11 2 2 3 2 2" xfId="24501"/>
    <cellStyle name="Normal 6 2 2 11 2 2 3 2 2 2" xfId="48798"/>
    <cellStyle name="Normal 6 2 2 11 2 2 3 2 3" xfId="36596"/>
    <cellStyle name="Normal 6 2 2 11 2 2 3 3" xfId="19554"/>
    <cellStyle name="Normal 6 2 2 11 2 2 3 3 2" xfId="43851"/>
    <cellStyle name="Normal 6 2 2 11 2 2 3 4" xfId="31649"/>
    <cellStyle name="Normal 6 2 2 11 2 2 4" xfId="12297"/>
    <cellStyle name="Normal 6 2 2 11 2 2 4 2" xfId="24499"/>
    <cellStyle name="Normal 6 2 2 11 2 2 4 2 2" xfId="48796"/>
    <cellStyle name="Normal 6 2 2 11 2 2 4 3" xfId="36594"/>
    <cellStyle name="Normal 6 2 2 11 2 2 5" xfId="15629"/>
    <cellStyle name="Normal 6 2 2 11 2 2 5 2" xfId="39926"/>
    <cellStyle name="Normal 6 2 2 11 2 2 6" xfId="27617"/>
    <cellStyle name="Normal 6 2 2 11 2 3" xfId="3846"/>
    <cellStyle name="Normal 6 2 2 11 2 3 2" xfId="12300"/>
    <cellStyle name="Normal 6 2 2 11 2 3 2 2" xfId="24502"/>
    <cellStyle name="Normal 6 2 2 11 2 3 2 2 2" xfId="48799"/>
    <cellStyle name="Normal 6 2 2 11 2 3 2 3" xfId="36597"/>
    <cellStyle name="Normal 6 2 2 11 2 3 3" xfId="16157"/>
    <cellStyle name="Normal 6 2 2 11 2 3 3 2" xfId="40454"/>
    <cellStyle name="Normal 6 2 2 11 2 3 4" xfId="28145"/>
    <cellStyle name="Normal 6 2 2 11 2 4" xfId="4486"/>
    <cellStyle name="Normal 6 2 2 11 2 4 2" xfId="12301"/>
    <cellStyle name="Normal 6 2 2 11 2 4 2 2" xfId="24503"/>
    <cellStyle name="Normal 6 2 2 11 2 4 2 2 2" xfId="48800"/>
    <cellStyle name="Normal 6 2 2 11 2 4 2 3" xfId="36598"/>
    <cellStyle name="Normal 6 2 2 11 2 4 3" xfId="16688"/>
    <cellStyle name="Normal 6 2 2 11 2 4 3 2" xfId="40985"/>
    <cellStyle name="Normal 6 2 2 11 2 4 4" xfId="28783"/>
    <cellStyle name="Normal 6 2 2 11 2 5" xfId="6183"/>
    <cellStyle name="Normal 6 2 2 11 2 5 2" xfId="12302"/>
    <cellStyle name="Normal 6 2 2 11 2 5 2 2" xfId="24504"/>
    <cellStyle name="Normal 6 2 2 11 2 5 2 2 2" xfId="48801"/>
    <cellStyle name="Normal 6 2 2 11 2 5 2 3" xfId="36599"/>
    <cellStyle name="Normal 6 2 2 11 2 5 3" xfId="18385"/>
    <cellStyle name="Normal 6 2 2 11 2 5 3 2" xfId="42682"/>
    <cellStyle name="Normal 6 2 2 11 2 5 4" xfId="30480"/>
    <cellStyle name="Normal 6 2 2 11 2 6" xfId="12296"/>
    <cellStyle name="Normal 6 2 2 11 2 6 2" xfId="24498"/>
    <cellStyle name="Normal 6 2 2 11 2 6 2 2" xfId="48795"/>
    <cellStyle name="Normal 6 2 2 11 2 6 3" xfId="36593"/>
    <cellStyle name="Normal 6 2 2 11 2 7" xfId="14460"/>
    <cellStyle name="Normal 6 2 2 11 2 7 2" xfId="38757"/>
    <cellStyle name="Normal 6 2 2 11 2 8" xfId="26448"/>
    <cellStyle name="Normal 6 2 2 11 2 9" xfId="50856"/>
    <cellStyle name="Normal 6 2 2 11 3" xfId="2676"/>
    <cellStyle name="Normal 6 2 2 11 3 2" xfId="5124"/>
    <cellStyle name="Normal 6 2 2 11 3 2 2" xfId="12304"/>
    <cellStyle name="Normal 6 2 2 11 3 2 2 2" xfId="24506"/>
    <cellStyle name="Normal 6 2 2 11 3 2 2 2 2" xfId="48803"/>
    <cellStyle name="Normal 6 2 2 11 3 2 2 3" xfId="36601"/>
    <cellStyle name="Normal 6 2 2 11 3 2 3" xfId="17326"/>
    <cellStyle name="Normal 6 2 2 11 3 2 3 2" xfId="41623"/>
    <cellStyle name="Normal 6 2 2 11 3 2 4" xfId="29421"/>
    <cellStyle name="Normal 6 2 2 11 3 3" xfId="6714"/>
    <cellStyle name="Normal 6 2 2 11 3 3 2" xfId="12305"/>
    <cellStyle name="Normal 6 2 2 11 3 3 2 2" xfId="24507"/>
    <cellStyle name="Normal 6 2 2 11 3 3 2 2 2" xfId="48804"/>
    <cellStyle name="Normal 6 2 2 11 3 3 2 3" xfId="36602"/>
    <cellStyle name="Normal 6 2 2 11 3 3 3" xfId="18916"/>
    <cellStyle name="Normal 6 2 2 11 3 3 3 2" xfId="43213"/>
    <cellStyle name="Normal 6 2 2 11 3 3 4" xfId="31011"/>
    <cellStyle name="Normal 6 2 2 11 3 4" xfId="12303"/>
    <cellStyle name="Normal 6 2 2 11 3 4 2" xfId="24505"/>
    <cellStyle name="Normal 6 2 2 11 3 4 2 2" xfId="48802"/>
    <cellStyle name="Normal 6 2 2 11 3 4 3" xfId="36600"/>
    <cellStyle name="Normal 6 2 2 11 3 5" xfId="15098"/>
    <cellStyle name="Normal 6 2 2 11 3 5 2" xfId="39395"/>
    <cellStyle name="Normal 6 2 2 11 3 6" xfId="27086"/>
    <cellStyle name="Normal 6 2 2 11 4" xfId="12295"/>
    <cellStyle name="Normal 6 2 2 11 4 2" xfId="24497"/>
    <cellStyle name="Normal 6 2 2 11 4 2 2" xfId="48794"/>
    <cellStyle name="Normal 6 2 2 11 4 3" xfId="36592"/>
    <cellStyle name="Normal 6 2 2 11 5" xfId="13926"/>
    <cellStyle name="Normal 6 2 2 11 5 2" xfId="25914"/>
    <cellStyle name="Normal 6 2 2 11 5 2 2" xfId="50211"/>
    <cellStyle name="Normal 6 2 2 11 5 3" xfId="38223"/>
    <cellStyle name="Normal 6 2 2 11 6" xfId="51414"/>
    <cellStyle name="Normal 6 2 2 11 7" xfId="52030"/>
    <cellStyle name="Normal 6 2 2 12" xfId="1770"/>
    <cellStyle name="Normal 6 2 2 12 10" xfId="52594"/>
    <cellStyle name="Normal 6 2 2 12 11" xfId="2074"/>
    <cellStyle name="Normal 6 2 2 12 2" xfId="3240"/>
    <cellStyle name="Normal 6 2 2 12 2 2" xfId="5581"/>
    <cellStyle name="Normal 6 2 2 12 2 2 2" xfId="12308"/>
    <cellStyle name="Normal 6 2 2 12 2 2 2 2" xfId="24510"/>
    <cellStyle name="Normal 6 2 2 12 2 2 2 2 2" xfId="48807"/>
    <cellStyle name="Normal 6 2 2 12 2 2 2 3" xfId="36605"/>
    <cellStyle name="Normal 6 2 2 12 2 2 3" xfId="17783"/>
    <cellStyle name="Normal 6 2 2 12 2 2 3 2" xfId="42080"/>
    <cellStyle name="Normal 6 2 2 12 2 2 4" xfId="29878"/>
    <cellStyle name="Normal 6 2 2 12 2 3" xfId="7278"/>
    <cellStyle name="Normal 6 2 2 12 2 3 2" xfId="12309"/>
    <cellStyle name="Normal 6 2 2 12 2 3 2 2" xfId="24511"/>
    <cellStyle name="Normal 6 2 2 12 2 3 2 2 2" xfId="48808"/>
    <cellStyle name="Normal 6 2 2 12 2 3 2 3" xfId="36606"/>
    <cellStyle name="Normal 6 2 2 12 2 3 3" xfId="19480"/>
    <cellStyle name="Normal 6 2 2 12 2 3 3 2" xfId="43777"/>
    <cellStyle name="Normal 6 2 2 12 2 3 4" xfId="31575"/>
    <cellStyle name="Normal 6 2 2 12 2 4" xfId="12307"/>
    <cellStyle name="Normal 6 2 2 12 2 4 2" xfId="24509"/>
    <cellStyle name="Normal 6 2 2 12 2 4 2 2" xfId="48806"/>
    <cellStyle name="Normal 6 2 2 12 2 4 3" xfId="36604"/>
    <cellStyle name="Normal 6 2 2 12 2 5" xfId="15555"/>
    <cellStyle name="Normal 6 2 2 12 2 5 2" xfId="39852"/>
    <cellStyle name="Normal 6 2 2 12 2 6" xfId="27543"/>
    <cellStyle name="Normal 6 2 2 12 3" xfId="3772"/>
    <cellStyle name="Normal 6 2 2 12 3 2" xfId="12310"/>
    <cellStyle name="Normal 6 2 2 12 3 2 2" xfId="24512"/>
    <cellStyle name="Normal 6 2 2 12 3 2 2 2" xfId="48809"/>
    <cellStyle name="Normal 6 2 2 12 3 2 3" xfId="36607"/>
    <cellStyle name="Normal 6 2 2 12 3 3" xfId="16083"/>
    <cellStyle name="Normal 6 2 2 12 3 3 2" xfId="40380"/>
    <cellStyle name="Normal 6 2 2 12 3 4" xfId="28071"/>
    <cellStyle name="Normal 6 2 2 12 4" xfId="4412"/>
    <cellStyle name="Normal 6 2 2 12 4 2" xfId="12311"/>
    <cellStyle name="Normal 6 2 2 12 4 2 2" xfId="24513"/>
    <cellStyle name="Normal 6 2 2 12 4 2 2 2" xfId="48810"/>
    <cellStyle name="Normal 6 2 2 12 4 2 3" xfId="36608"/>
    <cellStyle name="Normal 6 2 2 12 4 3" xfId="16614"/>
    <cellStyle name="Normal 6 2 2 12 4 3 2" xfId="40911"/>
    <cellStyle name="Normal 6 2 2 12 4 4" xfId="28709"/>
    <cellStyle name="Normal 6 2 2 12 5" xfId="6109"/>
    <cellStyle name="Normal 6 2 2 12 5 2" xfId="12312"/>
    <cellStyle name="Normal 6 2 2 12 5 2 2" xfId="24514"/>
    <cellStyle name="Normal 6 2 2 12 5 2 2 2" xfId="48811"/>
    <cellStyle name="Normal 6 2 2 12 5 2 3" xfId="36609"/>
    <cellStyle name="Normal 6 2 2 12 5 3" xfId="18311"/>
    <cellStyle name="Normal 6 2 2 12 5 3 2" xfId="42608"/>
    <cellStyle name="Normal 6 2 2 12 5 4" xfId="30406"/>
    <cellStyle name="Normal 6 2 2 12 6" xfId="12306"/>
    <cellStyle name="Normal 6 2 2 12 6 2" xfId="24508"/>
    <cellStyle name="Normal 6 2 2 12 6 2 2" xfId="48805"/>
    <cellStyle name="Normal 6 2 2 12 6 3" xfId="36603"/>
    <cellStyle name="Normal 6 2 2 12 7" xfId="14386"/>
    <cellStyle name="Normal 6 2 2 12 7 2" xfId="38683"/>
    <cellStyle name="Normal 6 2 2 12 8" xfId="26374"/>
    <cellStyle name="Normal 6 2 2 12 9" xfId="50782"/>
    <cellStyle name="Normal 6 2 2 13" xfId="2602"/>
    <cellStyle name="Normal 6 2 2 13 2" xfId="5050"/>
    <cellStyle name="Normal 6 2 2 13 2 2" xfId="12314"/>
    <cellStyle name="Normal 6 2 2 13 2 2 2" xfId="24516"/>
    <cellStyle name="Normal 6 2 2 13 2 2 2 2" xfId="48813"/>
    <cellStyle name="Normal 6 2 2 13 2 2 3" xfId="36611"/>
    <cellStyle name="Normal 6 2 2 13 2 3" xfId="17252"/>
    <cellStyle name="Normal 6 2 2 13 2 3 2" xfId="41549"/>
    <cellStyle name="Normal 6 2 2 13 2 4" xfId="29347"/>
    <cellStyle name="Normal 6 2 2 13 3" xfId="6640"/>
    <cellStyle name="Normal 6 2 2 13 3 2" xfId="12315"/>
    <cellStyle name="Normal 6 2 2 13 3 2 2" xfId="24517"/>
    <cellStyle name="Normal 6 2 2 13 3 2 2 2" xfId="48814"/>
    <cellStyle name="Normal 6 2 2 13 3 2 3" xfId="36612"/>
    <cellStyle name="Normal 6 2 2 13 3 3" xfId="18842"/>
    <cellStyle name="Normal 6 2 2 13 3 3 2" xfId="43139"/>
    <cellStyle name="Normal 6 2 2 13 3 4" xfId="30937"/>
    <cellStyle name="Normal 6 2 2 13 4" xfId="12313"/>
    <cellStyle name="Normal 6 2 2 13 4 2" xfId="24515"/>
    <cellStyle name="Normal 6 2 2 13 4 2 2" xfId="48812"/>
    <cellStyle name="Normal 6 2 2 13 4 3" xfId="36610"/>
    <cellStyle name="Normal 6 2 2 13 5" xfId="15024"/>
    <cellStyle name="Normal 6 2 2 13 5 2" xfId="39321"/>
    <cellStyle name="Normal 6 2 2 13 6" xfId="27012"/>
    <cellStyle name="Normal 6 2 2 14" xfId="12272"/>
    <cellStyle name="Normal 6 2 2 14 2" xfId="24474"/>
    <cellStyle name="Normal 6 2 2 14 2 2" xfId="48771"/>
    <cellStyle name="Normal 6 2 2 14 3" xfId="36569"/>
    <cellStyle name="Normal 6 2 2 15" xfId="13852"/>
    <cellStyle name="Normal 6 2 2 15 2" xfId="25840"/>
    <cellStyle name="Normal 6 2 2 15 2 2" xfId="50137"/>
    <cellStyle name="Normal 6 2 2 15 3" xfId="38149"/>
    <cellStyle name="Normal 6 2 2 16" xfId="51923"/>
    <cellStyle name="Normal 6 2 2 17" xfId="51956"/>
    <cellStyle name="Normal 6 2 2 2" xfId="300"/>
    <cellStyle name="Normal 6 2 2 2 2" xfId="301"/>
    <cellStyle name="Normal 6 2 2 2 3" xfId="419"/>
    <cellStyle name="Normal 6 2 2 2 4" xfId="1774"/>
    <cellStyle name="Normal 6 2 2 3" xfId="302"/>
    <cellStyle name="Normal 6 2 2 3 2" xfId="437"/>
    <cellStyle name="Normal 6 2 2 3 2 2" xfId="1161"/>
    <cellStyle name="Normal 6 2 2 3 3" xfId="465"/>
    <cellStyle name="Normal 6 2 2 3 3 2" xfId="1189"/>
    <cellStyle name="Normal 6 2 2 3 4" xfId="495"/>
    <cellStyle name="Normal 6 2 2 3 4 2" xfId="1219"/>
    <cellStyle name="Normal 6 2 2 3 5" xfId="525"/>
    <cellStyle name="Normal 6 2 2 3 5 2" xfId="1249"/>
    <cellStyle name="Normal 6 2 2 3 6" xfId="1132"/>
    <cellStyle name="Normal 6 2 2 3 7" xfId="1927"/>
    <cellStyle name="Normal 6 2 2 4" xfId="195"/>
    <cellStyle name="Normal 6 2 2 4 2" xfId="1896"/>
    <cellStyle name="Normal 6 2 2 5" xfId="303"/>
    <cellStyle name="Normal 6 2 2 6" xfId="420"/>
    <cellStyle name="Normal 6 2 2 7" xfId="194"/>
    <cellStyle name="Normal 6 2 2 8" xfId="597"/>
    <cellStyle name="Normal 6 2 2 8 10" xfId="51538"/>
    <cellStyle name="Normal 6 2 2 8 11" xfId="51980"/>
    <cellStyle name="Normal 6 2 2 8 2" xfId="645"/>
    <cellStyle name="Normal 6 2 2 8 2 10" xfId="52028"/>
    <cellStyle name="Normal 6 2 2 8 2 2" xfId="840"/>
    <cellStyle name="Normal 6 2 2 8 2 2 2" xfId="1085"/>
    <cellStyle name="Normal 6 2 2 8 2 2 2 2" xfId="2578"/>
    <cellStyle name="Normal 6 2 2 8 2 2 2 2 10" xfId="53098"/>
    <cellStyle name="Normal 6 2 2 8 2 2 2 2 2" xfId="3744"/>
    <cellStyle name="Normal 6 2 2 8 2 2 2 2 2 2" xfId="6085"/>
    <cellStyle name="Normal 6 2 2 8 2 2 2 2 2 2 2" xfId="12322"/>
    <cellStyle name="Normal 6 2 2 8 2 2 2 2 2 2 2 2" xfId="24524"/>
    <cellStyle name="Normal 6 2 2 8 2 2 2 2 2 2 2 2 2" xfId="48821"/>
    <cellStyle name="Normal 6 2 2 8 2 2 2 2 2 2 2 3" xfId="36619"/>
    <cellStyle name="Normal 6 2 2 8 2 2 2 2 2 2 3" xfId="18287"/>
    <cellStyle name="Normal 6 2 2 8 2 2 2 2 2 2 3 2" xfId="42584"/>
    <cellStyle name="Normal 6 2 2 8 2 2 2 2 2 2 4" xfId="30382"/>
    <cellStyle name="Normal 6 2 2 8 2 2 2 2 2 3" xfId="7782"/>
    <cellStyle name="Normal 6 2 2 8 2 2 2 2 2 3 2" xfId="12323"/>
    <cellStyle name="Normal 6 2 2 8 2 2 2 2 2 3 2 2" xfId="24525"/>
    <cellStyle name="Normal 6 2 2 8 2 2 2 2 2 3 2 2 2" xfId="48822"/>
    <cellStyle name="Normal 6 2 2 8 2 2 2 2 2 3 2 3" xfId="36620"/>
    <cellStyle name="Normal 6 2 2 8 2 2 2 2 2 3 3" xfId="19984"/>
    <cellStyle name="Normal 6 2 2 8 2 2 2 2 2 3 3 2" xfId="44281"/>
    <cellStyle name="Normal 6 2 2 8 2 2 2 2 2 3 4" xfId="32079"/>
    <cellStyle name="Normal 6 2 2 8 2 2 2 2 2 4" xfId="12321"/>
    <cellStyle name="Normal 6 2 2 8 2 2 2 2 2 4 2" xfId="24523"/>
    <cellStyle name="Normal 6 2 2 8 2 2 2 2 2 4 2 2" xfId="48820"/>
    <cellStyle name="Normal 6 2 2 8 2 2 2 2 2 4 3" xfId="36618"/>
    <cellStyle name="Normal 6 2 2 8 2 2 2 2 2 5" xfId="16059"/>
    <cellStyle name="Normal 6 2 2 8 2 2 2 2 2 5 2" xfId="40356"/>
    <cellStyle name="Normal 6 2 2 8 2 2 2 2 2 6" xfId="28047"/>
    <cellStyle name="Normal 6 2 2 8 2 2 2 2 3" xfId="4276"/>
    <cellStyle name="Normal 6 2 2 8 2 2 2 2 3 2" xfId="12324"/>
    <cellStyle name="Normal 6 2 2 8 2 2 2 2 3 2 2" xfId="24526"/>
    <cellStyle name="Normal 6 2 2 8 2 2 2 2 3 2 2 2" xfId="48823"/>
    <cellStyle name="Normal 6 2 2 8 2 2 2 2 3 2 3" xfId="36621"/>
    <cellStyle name="Normal 6 2 2 8 2 2 2 2 3 3" xfId="16587"/>
    <cellStyle name="Normal 6 2 2 8 2 2 2 2 3 3 2" xfId="40884"/>
    <cellStyle name="Normal 6 2 2 8 2 2 2 2 3 4" xfId="28575"/>
    <cellStyle name="Normal 6 2 2 8 2 2 2 2 4" xfId="4916"/>
    <cellStyle name="Normal 6 2 2 8 2 2 2 2 4 2" xfId="12325"/>
    <cellStyle name="Normal 6 2 2 8 2 2 2 2 4 2 2" xfId="24527"/>
    <cellStyle name="Normal 6 2 2 8 2 2 2 2 4 2 2 2" xfId="48824"/>
    <cellStyle name="Normal 6 2 2 8 2 2 2 2 4 2 3" xfId="36622"/>
    <cellStyle name="Normal 6 2 2 8 2 2 2 2 4 3" xfId="17118"/>
    <cellStyle name="Normal 6 2 2 8 2 2 2 2 4 3 2" xfId="41415"/>
    <cellStyle name="Normal 6 2 2 8 2 2 2 2 4 4" xfId="29213"/>
    <cellStyle name="Normal 6 2 2 8 2 2 2 2 5" xfId="6613"/>
    <cellStyle name="Normal 6 2 2 8 2 2 2 2 5 2" xfId="12326"/>
    <cellStyle name="Normal 6 2 2 8 2 2 2 2 5 2 2" xfId="24528"/>
    <cellStyle name="Normal 6 2 2 8 2 2 2 2 5 2 2 2" xfId="48825"/>
    <cellStyle name="Normal 6 2 2 8 2 2 2 2 5 2 3" xfId="36623"/>
    <cellStyle name="Normal 6 2 2 8 2 2 2 2 5 3" xfId="18815"/>
    <cellStyle name="Normal 6 2 2 8 2 2 2 2 5 3 2" xfId="43112"/>
    <cellStyle name="Normal 6 2 2 8 2 2 2 2 5 4" xfId="30910"/>
    <cellStyle name="Normal 6 2 2 8 2 2 2 2 6" xfId="12320"/>
    <cellStyle name="Normal 6 2 2 8 2 2 2 2 6 2" xfId="24522"/>
    <cellStyle name="Normal 6 2 2 8 2 2 2 2 6 2 2" xfId="48819"/>
    <cellStyle name="Normal 6 2 2 8 2 2 2 2 6 3" xfId="36617"/>
    <cellStyle name="Normal 6 2 2 8 2 2 2 2 7" xfId="14890"/>
    <cellStyle name="Normal 6 2 2 8 2 2 2 2 7 2" xfId="39187"/>
    <cellStyle name="Normal 6 2 2 8 2 2 2 2 8" xfId="26878"/>
    <cellStyle name="Normal 6 2 2 8 2 2 2 2 9" xfId="51286"/>
    <cellStyle name="Normal 6 2 2 8 2 2 2 3" xfId="3106"/>
    <cellStyle name="Normal 6 2 2 8 2 2 2 3 2" xfId="5554"/>
    <cellStyle name="Normal 6 2 2 8 2 2 2 3 2 2" xfId="12328"/>
    <cellStyle name="Normal 6 2 2 8 2 2 2 3 2 2 2" xfId="24530"/>
    <cellStyle name="Normal 6 2 2 8 2 2 2 3 2 2 2 2" xfId="48827"/>
    <cellStyle name="Normal 6 2 2 8 2 2 2 3 2 2 3" xfId="36625"/>
    <cellStyle name="Normal 6 2 2 8 2 2 2 3 2 3" xfId="17756"/>
    <cellStyle name="Normal 6 2 2 8 2 2 2 3 2 3 2" xfId="42053"/>
    <cellStyle name="Normal 6 2 2 8 2 2 2 3 2 4" xfId="29851"/>
    <cellStyle name="Normal 6 2 2 8 2 2 2 3 3" xfId="7144"/>
    <cellStyle name="Normal 6 2 2 8 2 2 2 3 3 2" xfId="12329"/>
    <cellStyle name="Normal 6 2 2 8 2 2 2 3 3 2 2" xfId="24531"/>
    <cellStyle name="Normal 6 2 2 8 2 2 2 3 3 2 2 2" xfId="48828"/>
    <cellStyle name="Normal 6 2 2 8 2 2 2 3 3 2 3" xfId="36626"/>
    <cellStyle name="Normal 6 2 2 8 2 2 2 3 3 3" xfId="19346"/>
    <cellStyle name="Normal 6 2 2 8 2 2 2 3 3 3 2" xfId="43643"/>
    <cellStyle name="Normal 6 2 2 8 2 2 2 3 3 4" xfId="31441"/>
    <cellStyle name="Normal 6 2 2 8 2 2 2 3 4" xfId="12327"/>
    <cellStyle name="Normal 6 2 2 8 2 2 2 3 4 2" xfId="24529"/>
    <cellStyle name="Normal 6 2 2 8 2 2 2 3 4 2 2" xfId="48826"/>
    <cellStyle name="Normal 6 2 2 8 2 2 2 3 4 3" xfId="36624"/>
    <cellStyle name="Normal 6 2 2 8 2 2 2 3 5" xfId="15528"/>
    <cellStyle name="Normal 6 2 2 8 2 2 2 3 5 2" xfId="39825"/>
    <cellStyle name="Normal 6 2 2 8 2 2 2 3 6" xfId="27516"/>
    <cellStyle name="Normal 6 2 2 8 2 2 2 4" xfId="12319"/>
    <cellStyle name="Normal 6 2 2 8 2 2 2 4 2" xfId="24521"/>
    <cellStyle name="Normal 6 2 2 8 2 2 2 4 2 2" xfId="48818"/>
    <cellStyle name="Normal 6 2 2 8 2 2 2 4 3" xfId="36616"/>
    <cellStyle name="Normal 6 2 2 8 2 2 2 5" xfId="14356"/>
    <cellStyle name="Normal 6 2 2 8 2 2 2 5 2" xfId="26344"/>
    <cellStyle name="Normal 6 2 2 8 2 2 2 5 2 2" xfId="50641"/>
    <cellStyle name="Normal 6 2 2 8 2 2 2 5 3" xfId="38653"/>
    <cellStyle name="Normal 6 2 2 8 2 2 2 6" xfId="51632"/>
    <cellStyle name="Normal 6 2 2 8 2 2 2 7" xfId="52460"/>
    <cellStyle name="Normal 6 2 2 8 2 2 3" xfId="2338"/>
    <cellStyle name="Normal 6 2 2 8 2 2 3 10" xfId="52858"/>
    <cellStyle name="Normal 6 2 2 8 2 2 3 2" xfId="3504"/>
    <cellStyle name="Normal 6 2 2 8 2 2 3 2 2" xfId="5845"/>
    <cellStyle name="Normal 6 2 2 8 2 2 3 2 2 2" xfId="12332"/>
    <cellStyle name="Normal 6 2 2 8 2 2 3 2 2 2 2" xfId="24534"/>
    <cellStyle name="Normal 6 2 2 8 2 2 3 2 2 2 2 2" xfId="48831"/>
    <cellStyle name="Normal 6 2 2 8 2 2 3 2 2 2 3" xfId="36629"/>
    <cellStyle name="Normal 6 2 2 8 2 2 3 2 2 3" xfId="18047"/>
    <cellStyle name="Normal 6 2 2 8 2 2 3 2 2 3 2" xfId="42344"/>
    <cellStyle name="Normal 6 2 2 8 2 2 3 2 2 4" xfId="30142"/>
    <cellStyle name="Normal 6 2 2 8 2 2 3 2 3" xfId="7542"/>
    <cellStyle name="Normal 6 2 2 8 2 2 3 2 3 2" xfId="12333"/>
    <cellStyle name="Normal 6 2 2 8 2 2 3 2 3 2 2" xfId="24535"/>
    <cellStyle name="Normal 6 2 2 8 2 2 3 2 3 2 2 2" xfId="48832"/>
    <cellStyle name="Normal 6 2 2 8 2 2 3 2 3 2 3" xfId="36630"/>
    <cellStyle name="Normal 6 2 2 8 2 2 3 2 3 3" xfId="19744"/>
    <cellStyle name="Normal 6 2 2 8 2 2 3 2 3 3 2" xfId="44041"/>
    <cellStyle name="Normal 6 2 2 8 2 2 3 2 3 4" xfId="31839"/>
    <cellStyle name="Normal 6 2 2 8 2 2 3 2 4" xfId="12331"/>
    <cellStyle name="Normal 6 2 2 8 2 2 3 2 4 2" xfId="24533"/>
    <cellStyle name="Normal 6 2 2 8 2 2 3 2 4 2 2" xfId="48830"/>
    <cellStyle name="Normal 6 2 2 8 2 2 3 2 4 3" xfId="36628"/>
    <cellStyle name="Normal 6 2 2 8 2 2 3 2 5" xfId="15819"/>
    <cellStyle name="Normal 6 2 2 8 2 2 3 2 5 2" xfId="40116"/>
    <cellStyle name="Normal 6 2 2 8 2 2 3 2 6" xfId="27807"/>
    <cellStyle name="Normal 6 2 2 8 2 2 3 3" xfId="4036"/>
    <cellStyle name="Normal 6 2 2 8 2 2 3 3 2" xfId="12334"/>
    <cellStyle name="Normal 6 2 2 8 2 2 3 3 2 2" xfId="24536"/>
    <cellStyle name="Normal 6 2 2 8 2 2 3 3 2 2 2" xfId="48833"/>
    <cellStyle name="Normal 6 2 2 8 2 2 3 3 2 3" xfId="36631"/>
    <cellStyle name="Normal 6 2 2 8 2 2 3 3 3" xfId="16347"/>
    <cellStyle name="Normal 6 2 2 8 2 2 3 3 3 2" xfId="40644"/>
    <cellStyle name="Normal 6 2 2 8 2 2 3 3 4" xfId="28335"/>
    <cellStyle name="Normal 6 2 2 8 2 2 3 4" xfId="4676"/>
    <cellStyle name="Normal 6 2 2 8 2 2 3 4 2" xfId="12335"/>
    <cellStyle name="Normal 6 2 2 8 2 2 3 4 2 2" xfId="24537"/>
    <cellStyle name="Normal 6 2 2 8 2 2 3 4 2 2 2" xfId="48834"/>
    <cellStyle name="Normal 6 2 2 8 2 2 3 4 2 3" xfId="36632"/>
    <cellStyle name="Normal 6 2 2 8 2 2 3 4 3" xfId="16878"/>
    <cellStyle name="Normal 6 2 2 8 2 2 3 4 3 2" xfId="41175"/>
    <cellStyle name="Normal 6 2 2 8 2 2 3 4 4" xfId="28973"/>
    <cellStyle name="Normal 6 2 2 8 2 2 3 5" xfId="6373"/>
    <cellStyle name="Normal 6 2 2 8 2 2 3 5 2" xfId="12336"/>
    <cellStyle name="Normal 6 2 2 8 2 2 3 5 2 2" xfId="24538"/>
    <cellStyle name="Normal 6 2 2 8 2 2 3 5 2 2 2" xfId="48835"/>
    <cellStyle name="Normal 6 2 2 8 2 2 3 5 2 3" xfId="36633"/>
    <cellStyle name="Normal 6 2 2 8 2 2 3 5 3" xfId="18575"/>
    <cellStyle name="Normal 6 2 2 8 2 2 3 5 3 2" xfId="42872"/>
    <cellStyle name="Normal 6 2 2 8 2 2 3 5 4" xfId="30670"/>
    <cellStyle name="Normal 6 2 2 8 2 2 3 6" xfId="12330"/>
    <cellStyle name="Normal 6 2 2 8 2 2 3 6 2" xfId="24532"/>
    <cellStyle name="Normal 6 2 2 8 2 2 3 6 2 2" xfId="48829"/>
    <cellStyle name="Normal 6 2 2 8 2 2 3 6 3" xfId="36627"/>
    <cellStyle name="Normal 6 2 2 8 2 2 3 7" xfId="14650"/>
    <cellStyle name="Normal 6 2 2 8 2 2 3 7 2" xfId="38947"/>
    <cellStyle name="Normal 6 2 2 8 2 2 3 8" xfId="26638"/>
    <cellStyle name="Normal 6 2 2 8 2 2 3 9" xfId="51046"/>
    <cellStyle name="Normal 6 2 2 8 2 2 4" xfId="2866"/>
    <cellStyle name="Normal 6 2 2 8 2 2 4 2" xfId="5314"/>
    <cellStyle name="Normal 6 2 2 8 2 2 4 2 2" xfId="12338"/>
    <cellStyle name="Normal 6 2 2 8 2 2 4 2 2 2" xfId="24540"/>
    <cellStyle name="Normal 6 2 2 8 2 2 4 2 2 2 2" xfId="48837"/>
    <cellStyle name="Normal 6 2 2 8 2 2 4 2 2 3" xfId="36635"/>
    <cellStyle name="Normal 6 2 2 8 2 2 4 2 3" xfId="17516"/>
    <cellStyle name="Normal 6 2 2 8 2 2 4 2 3 2" xfId="41813"/>
    <cellStyle name="Normal 6 2 2 8 2 2 4 2 4" xfId="29611"/>
    <cellStyle name="Normal 6 2 2 8 2 2 4 3" xfId="6904"/>
    <cellStyle name="Normal 6 2 2 8 2 2 4 3 2" xfId="12339"/>
    <cellStyle name="Normal 6 2 2 8 2 2 4 3 2 2" xfId="24541"/>
    <cellStyle name="Normal 6 2 2 8 2 2 4 3 2 2 2" xfId="48838"/>
    <cellStyle name="Normal 6 2 2 8 2 2 4 3 2 3" xfId="36636"/>
    <cellStyle name="Normal 6 2 2 8 2 2 4 3 3" xfId="19106"/>
    <cellStyle name="Normal 6 2 2 8 2 2 4 3 3 2" xfId="43403"/>
    <cellStyle name="Normal 6 2 2 8 2 2 4 3 4" xfId="31201"/>
    <cellStyle name="Normal 6 2 2 8 2 2 4 4" xfId="12337"/>
    <cellStyle name="Normal 6 2 2 8 2 2 4 4 2" xfId="24539"/>
    <cellStyle name="Normal 6 2 2 8 2 2 4 4 2 2" xfId="48836"/>
    <cellStyle name="Normal 6 2 2 8 2 2 4 4 3" xfId="36634"/>
    <cellStyle name="Normal 6 2 2 8 2 2 4 5" xfId="15288"/>
    <cellStyle name="Normal 6 2 2 8 2 2 4 5 2" xfId="39585"/>
    <cellStyle name="Normal 6 2 2 8 2 2 4 6" xfId="27276"/>
    <cellStyle name="Normal 6 2 2 8 2 2 5" xfId="12318"/>
    <cellStyle name="Normal 6 2 2 8 2 2 5 2" xfId="24520"/>
    <cellStyle name="Normal 6 2 2 8 2 2 5 2 2" xfId="48817"/>
    <cellStyle name="Normal 6 2 2 8 2 2 5 3" xfId="36615"/>
    <cellStyle name="Normal 6 2 2 8 2 2 6" xfId="14116"/>
    <cellStyle name="Normal 6 2 2 8 2 2 6 2" xfId="26104"/>
    <cellStyle name="Normal 6 2 2 8 2 2 6 2 2" xfId="50401"/>
    <cellStyle name="Normal 6 2 2 8 2 2 6 3" xfId="38413"/>
    <cellStyle name="Normal 6 2 2 8 2 2 7" xfId="51736"/>
    <cellStyle name="Normal 6 2 2 8 2 2 8" xfId="52220"/>
    <cellStyle name="Normal 6 2 2 8 2 3" xfId="742"/>
    <cellStyle name="Normal 6 2 2 8 2 3 2" xfId="989"/>
    <cellStyle name="Normal 6 2 2 8 2 3 2 2" xfId="2482"/>
    <cellStyle name="Normal 6 2 2 8 2 3 2 2 10" xfId="53002"/>
    <cellStyle name="Normal 6 2 2 8 2 3 2 2 2" xfId="3648"/>
    <cellStyle name="Normal 6 2 2 8 2 3 2 2 2 2" xfId="5989"/>
    <cellStyle name="Normal 6 2 2 8 2 3 2 2 2 2 2" xfId="12344"/>
    <cellStyle name="Normal 6 2 2 8 2 3 2 2 2 2 2 2" xfId="24546"/>
    <cellStyle name="Normal 6 2 2 8 2 3 2 2 2 2 2 2 2" xfId="48843"/>
    <cellStyle name="Normal 6 2 2 8 2 3 2 2 2 2 2 3" xfId="36641"/>
    <cellStyle name="Normal 6 2 2 8 2 3 2 2 2 2 3" xfId="18191"/>
    <cellStyle name="Normal 6 2 2 8 2 3 2 2 2 2 3 2" xfId="42488"/>
    <cellStyle name="Normal 6 2 2 8 2 3 2 2 2 2 4" xfId="30286"/>
    <cellStyle name="Normal 6 2 2 8 2 3 2 2 2 3" xfId="7686"/>
    <cellStyle name="Normal 6 2 2 8 2 3 2 2 2 3 2" xfId="12345"/>
    <cellStyle name="Normal 6 2 2 8 2 3 2 2 2 3 2 2" xfId="24547"/>
    <cellStyle name="Normal 6 2 2 8 2 3 2 2 2 3 2 2 2" xfId="48844"/>
    <cellStyle name="Normal 6 2 2 8 2 3 2 2 2 3 2 3" xfId="36642"/>
    <cellStyle name="Normal 6 2 2 8 2 3 2 2 2 3 3" xfId="19888"/>
    <cellStyle name="Normal 6 2 2 8 2 3 2 2 2 3 3 2" xfId="44185"/>
    <cellStyle name="Normal 6 2 2 8 2 3 2 2 2 3 4" xfId="31983"/>
    <cellStyle name="Normal 6 2 2 8 2 3 2 2 2 4" xfId="12343"/>
    <cellStyle name="Normal 6 2 2 8 2 3 2 2 2 4 2" xfId="24545"/>
    <cellStyle name="Normal 6 2 2 8 2 3 2 2 2 4 2 2" xfId="48842"/>
    <cellStyle name="Normal 6 2 2 8 2 3 2 2 2 4 3" xfId="36640"/>
    <cellStyle name="Normal 6 2 2 8 2 3 2 2 2 5" xfId="15963"/>
    <cellStyle name="Normal 6 2 2 8 2 3 2 2 2 5 2" xfId="40260"/>
    <cellStyle name="Normal 6 2 2 8 2 3 2 2 2 6" xfId="27951"/>
    <cellStyle name="Normal 6 2 2 8 2 3 2 2 3" xfId="4180"/>
    <cellStyle name="Normal 6 2 2 8 2 3 2 2 3 2" xfId="12346"/>
    <cellStyle name="Normal 6 2 2 8 2 3 2 2 3 2 2" xfId="24548"/>
    <cellStyle name="Normal 6 2 2 8 2 3 2 2 3 2 2 2" xfId="48845"/>
    <cellStyle name="Normal 6 2 2 8 2 3 2 2 3 2 3" xfId="36643"/>
    <cellStyle name="Normal 6 2 2 8 2 3 2 2 3 3" xfId="16491"/>
    <cellStyle name="Normal 6 2 2 8 2 3 2 2 3 3 2" xfId="40788"/>
    <cellStyle name="Normal 6 2 2 8 2 3 2 2 3 4" xfId="28479"/>
    <cellStyle name="Normal 6 2 2 8 2 3 2 2 4" xfId="4820"/>
    <cellStyle name="Normal 6 2 2 8 2 3 2 2 4 2" xfId="12347"/>
    <cellStyle name="Normal 6 2 2 8 2 3 2 2 4 2 2" xfId="24549"/>
    <cellStyle name="Normal 6 2 2 8 2 3 2 2 4 2 2 2" xfId="48846"/>
    <cellStyle name="Normal 6 2 2 8 2 3 2 2 4 2 3" xfId="36644"/>
    <cellStyle name="Normal 6 2 2 8 2 3 2 2 4 3" xfId="17022"/>
    <cellStyle name="Normal 6 2 2 8 2 3 2 2 4 3 2" xfId="41319"/>
    <cellStyle name="Normal 6 2 2 8 2 3 2 2 4 4" xfId="29117"/>
    <cellStyle name="Normal 6 2 2 8 2 3 2 2 5" xfId="6517"/>
    <cellStyle name="Normal 6 2 2 8 2 3 2 2 5 2" xfId="12348"/>
    <cellStyle name="Normal 6 2 2 8 2 3 2 2 5 2 2" xfId="24550"/>
    <cellStyle name="Normal 6 2 2 8 2 3 2 2 5 2 2 2" xfId="48847"/>
    <cellStyle name="Normal 6 2 2 8 2 3 2 2 5 2 3" xfId="36645"/>
    <cellStyle name="Normal 6 2 2 8 2 3 2 2 5 3" xfId="18719"/>
    <cellStyle name="Normal 6 2 2 8 2 3 2 2 5 3 2" xfId="43016"/>
    <cellStyle name="Normal 6 2 2 8 2 3 2 2 5 4" xfId="30814"/>
    <cellStyle name="Normal 6 2 2 8 2 3 2 2 6" xfId="12342"/>
    <cellStyle name="Normal 6 2 2 8 2 3 2 2 6 2" xfId="24544"/>
    <cellStyle name="Normal 6 2 2 8 2 3 2 2 6 2 2" xfId="48841"/>
    <cellStyle name="Normal 6 2 2 8 2 3 2 2 6 3" xfId="36639"/>
    <cellStyle name="Normal 6 2 2 8 2 3 2 2 7" xfId="14794"/>
    <cellStyle name="Normal 6 2 2 8 2 3 2 2 7 2" xfId="39091"/>
    <cellStyle name="Normal 6 2 2 8 2 3 2 2 8" xfId="26782"/>
    <cellStyle name="Normal 6 2 2 8 2 3 2 2 9" xfId="51190"/>
    <cellStyle name="Normal 6 2 2 8 2 3 2 3" xfId="3010"/>
    <cellStyle name="Normal 6 2 2 8 2 3 2 3 2" xfId="5458"/>
    <cellStyle name="Normal 6 2 2 8 2 3 2 3 2 2" xfId="12350"/>
    <cellStyle name="Normal 6 2 2 8 2 3 2 3 2 2 2" xfId="24552"/>
    <cellStyle name="Normal 6 2 2 8 2 3 2 3 2 2 2 2" xfId="48849"/>
    <cellStyle name="Normal 6 2 2 8 2 3 2 3 2 2 3" xfId="36647"/>
    <cellStyle name="Normal 6 2 2 8 2 3 2 3 2 3" xfId="17660"/>
    <cellStyle name="Normal 6 2 2 8 2 3 2 3 2 3 2" xfId="41957"/>
    <cellStyle name="Normal 6 2 2 8 2 3 2 3 2 4" xfId="29755"/>
    <cellStyle name="Normal 6 2 2 8 2 3 2 3 3" xfId="7048"/>
    <cellStyle name="Normal 6 2 2 8 2 3 2 3 3 2" xfId="12351"/>
    <cellStyle name="Normal 6 2 2 8 2 3 2 3 3 2 2" xfId="24553"/>
    <cellStyle name="Normal 6 2 2 8 2 3 2 3 3 2 2 2" xfId="48850"/>
    <cellStyle name="Normal 6 2 2 8 2 3 2 3 3 2 3" xfId="36648"/>
    <cellStyle name="Normal 6 2 2 8 2 3 2 3 3 3" xfId="19250"/>
    <cellStyle name="Normal 6 2 2 8 2 3 2 3 3 3 2" xfId="43547"/>
    <cellStyle name="Normal 6 2 2 8 2 3 2 3 3 4" xfId="31345"/>
    <cellStyle name="Normal 6 2 2 8 2 3 2 3 4" xfId="12349"/>
    <cellStyle name="Normal 6 2 2 8 2 3 2 3 4 2" xfId="24551"/>
    <cellStyle name="Normal 6 2 2 8 2 3 2 3 4 2 2" xfId="48848"/>
    <cellStyle name="Normal 6 2 2 8 2 3 2 3 4 3" xfId="36646"/>
    <cellStyle name="Normal 6 2 2 8 2 3 2 3 5" xfId="15432"/>
    <cellStyle name="Normal 6 2 2 8 2 3 2 3 5 2" xfId="39729"/>
    <cellStyle name="Normal 6 2 2 8 2 3 2 3 6" xfId="27420"/>
    <cellStyle name="Normal 6 2 2 8 2 3 2 4" xfId="12341"/>
    <cellStyle name="Normal 6 2 2 8 2 3 2 4 2" xfId="24543"/>
    <cellStyle name="Normal 6 2 2 8 2 3 2 4 2 2" xfId="48840"/>
    <cellStyle name="Normal 6 2 2 8 2 3 2 4 3" xfId="36638"/>
    <cellStyle name="Normal 6 2 2 8 2 3 2 5" xfId="14260"/>
    <cellStyle name="Normal 6 2 2 8 2 3 2 5 2" xfId="26248"/>
    <cellStyle name="Normal 6 2 2 8 2 3 2 5 2 2" xfId="50545"/>
    <cellStyle name="Normal 6 2 2 8 2 3 2 5 3" xfId="38557"/>
    <cellStyle name="Normal 6 2 2 8 2 3 2 6" xfId="51607"/>
    <cellStyle name="Normal 6 2 2 8 2 3 2 7" xfId="52364"/>
    <cellStyle name="Normal 6 2 2 8 2 3 3" xfId="2242"/>
    <cellStyle name="Normal 6 2 2 8 2 3 3 10" xfId="52762"/>
    <cellStyle name="Normal 6 2 2 8 2 3 3 2" xfId="3408"/>
    <cellStyle name="Normal 6 2 2 8 2 3 3 2 2" xfId="5749"/>
    <cellStyle name="Normal 6 2 2 8 2 3 3 2 2 2" xfId="12354"/>
    <cellStyle name="Normal 6 2 2 8 2 3 3 2 2 2 2" xfId="24556"/>
    <cellStyle name="Normal 6 2 2 8 2 3 3 2 2 2 2 2" xfId="48853"/>
    <cellStyle name="Normal 6 2 2 8 2 3 3 2 2 2 3" xfId="36651"/>
    <cellStyle name="Normal 6 2 2 8 2 3 3 2 2 3" xfId="17951"/>
    <cellStyle name="Normal 6 2 2 8 2 3 3 2 2 3 2" xfId="42248"/>
    <cellStyle name="Normal 6 2 2 8 2 3 3 2 2 4" xfId="30046"/>
    <cellStyle name="Normal 6 2 2 8 2 3 3 2 3" xfId="7446"/>
    <cellStyle name="Normal 6 2 2 8 2 3 3 2 3 2" xfId="12355"/>
    <cellStyle name="Normal 6 2 2 8 2 3 3 2 3 2 2" xfId="24557"/>
    <cellStyle name="Normal 6 2 2 8 2 3 3 2 3 2 2 2" xfId="48854"/>
    <cellStyle name="Normal 6 2 2 8 2 3 3 2 3 2 3" xfId="36652"/>
    <cellStyle name="Normal 6 2 2 8 2 3 3 2 3 3" xfId="19648"/>
    <cellStyle name="Normal 6 2 2 8 2 3 3 2 3 3 2" xfId="43945"/>
    <cellStyle name="Normal 6 2 2 8 2 3 3 2 3 4" xfId="31743"/>
    <cellStyle name="Normal 6 2 2 8 2 3 3 2 4" xfId="12353"/>
    <cellStyle name="Normal 6 2 2 8 2 3 3 2 4 2" xfId="24555"/>
    <cellStyle name="Normal 6 2 2 8 2 3 3 2 4 2 2" xfId="48852"/>
    <cellStyle name="Normal 6 2 2 8 2 3 3 2 4 3" xfId="36650"/>
    <cellStyle name="Normal 6 2 2 8 2 3 3 2 5" xfId="15723"/>
    <cellStyle name="Normal 6 2 2 8 2 3 3 2 5 2" xfId="40020"/>
    <cellStyle name="Normal 6 2 2 8 2 3 3 2 6" xfId="27711"/>
    <cellStyle name="Normal 6 2 2 8 2 3 3 3" xfId="3940"/>
    <cellStyle name="Normal 6 2 2 8 2 3 3 3 2" xfId="12356"/>
    <cellStyle name="Normal 6 2 2 8 2 3 3 3 2 2" xfId="24558"/>
    <cellStyle name="Normal 6 2 2 8 2 3 3 3 2 2 2" xfId="48855"/>
    <cellStyle name="Normal 6 2 2 8 2 3 3 3 2 3" xfId="36653"/>
    <cellStyle name="Normal 6 2 2 8 2 3 3 3 3" xfId="16251"/>
    <cellStyle name="Normal 6 2 2 8 2 3 3 3 3 2" xfId="40548"/>
    <cellStyle name="Normal 6 2 2 8 2 3 3 3 4" xfId="28239"/>
    <cellStyle name="Normal 6 2 2 8 2 3 3 4" xfId="4580"/>
    <cellStyle name="Normal 6 2 2 8 2 3 3 4 2" xfId="12357"/>
    <cellStyle name="Normal 6 2 2 8 2 3 3 4 2 2" xfId="24559"/>
    <cellStyle name="Normal 6 2 2 8 2 3 3 4 2 2 2" xfId="48856"/>
    <cellStyle name="Normal 6 2 2 8 2 3 3 4 2 3" xfId="36654"/>
    <cellStyle name="Normal 6 2 2 8 2 3 3 4 3" xfId="16782"/>
    <cellStyle name="Normal 6 2 2 8 2 3 3 4 3 2" xfId="41079"/>
    <cellStyle name="Normal 6 2 2 8 2 3 3 4 4" xfId="28877"/>
    <cellStyle name="Normal 6 2 2 8 2 3 3 5" xfId="6277"/>
    <cellStyle name="Normal 6 2 2 8 2 3 3 5 2" xfId="12358"/>
    <cellStyle name="Normal 6 2 2 8 2 3 3 5 2 2" xfId="24560"/>
    <cellStyle name="Normal 6 2 2 8 2 3 3 5 2 2 2" xfId="48857"/>
    <cellStyle name="Normal 6 2 2 8 2 3 3 5 2 3" xfId="36655"/>
    <cellStyle name="Normal 6 2 2 8 2 3 3 5 3" xfId="18479"/>
    <cellStyle name="Normal 6 2 2 8 2 3 3 5 3 2" xfId="42776"/>
    <cellStyle name="Normal 6 2 2 8 2 3 3 5 4" xfId="30574"/>
    <cellStyle name="Normal 6 2 2 8 2 3 3 6" xfId="12352"/>
    <cellStyle name="Normal 6 2 2 8 2 3 3 6 2" xfId="24554"/>
    <cellStyle name="Normal 6 2 2 8 2 3 3 6 2 2" xfId="48851"/>
    <cellStyle name="Normal 6 2 2 8 2 3 3 6 3" xfId="36649"/>
    <cellStyle name="Normal 6 2 2 8 2 3 3 7" xfId="14554"/>
    <cellStyle name="Normal 6 2 2 8 2 3 3 7 2" xfId="38851"/>
    <cellStyle name="Normal 6 2 2 8 2 3 3 8" xfId="26542"/>
    <cellStyle name="Normal 6 2 2 8 2 3 3 9" xfId="50950"/>
    <cellStyle name="Normal 6 2 2 8 2 3 4" xfId="2770"/>
    <cellStyle name="Normal 6 2 2 8 2 3 4 2" xfId="5218"/>
    <cellStyle name="Normal 6 2 2 8 2 3 4 2 2" xfId="12360"/>
    <cellStyle name="Normal 6 2 2 8 2 3 4 2 2 2" xfId="24562"/>
    <cellStyle name="Normal 6 2 2 8 2 3 4 2 2 2 2" xfId="48859"/>
    <cellStyle name="Normal 6 2 2 8 2 3 4 2 2 3" xfId="36657"/>
    <cellStyle name="Normal 6 2 2 8 2 3 4 2 3" xfId="17420"/>
    <cellStyle name="Normal 6 2 2 8 2 3 4 2 3 2" xfId="41717"/>
    <cellStyle name="Normal 6 2 2 8 2 3 4 2 4" xfId="29515"/>
    <cellStyle name="Normal 6 2 2 8 2 3 4 3" xfId="6808"/>
    <cellStyle name="Normal 6 2 2 8 2 3 4 3 2" xfId="12361"/>
    <cellStyle name="Normal 6 2 2 8 2 3 4 3 2 2" xfId="24563"/>
    <cellStyle name="Normal 6 2 2 8 2 3 4 3 2 2 2" xfId="48860"/>
    <cellStyle name="Normal 6 2 2 8 2 3 4 3 2 3" xfId="36658"/>
    <cellStyle name="Normal 6 2 2 8 2 3 4 3 3" xfId="19010"/>
    <cellStyle name="Normal 6 2 2 8 2 3 4 3 3 2" xfId="43307"/>
    <cellStyle name="Normal 6 2 2 8 2 3 4 3 4" xfId="31105"/>
    <cellStyle name="Normal 6 2 2 8 2 3 4 4" xfId="12359"/>
    <cellStyle name="Normal 6 2 2 8 2 3 4 4 2" xfId="24561"/>
    <cellStyle name="Normal 6 2 2 8 2 3 4 4 2 2" xfId="48858"/>
    <cellStyle name="Normal 6 2 2 8 2 3 4 4 3" xfId="36656"/>
    <cellStyle name="Normal 6 2 2 8 2 3 4 5" xfId="15192"/>
    <cellStyle name="Normal 6 2 2 8 2 3 4 5 2" xfId="39489"/>
    <cellStyle name="Normal 6 2 2 8 2 3 4 6" xfId="27180"/>
    <cellStyle name="Normal 6 2 2 8 2 3 5" xfId="12340"/>
    <cellStyle name="Normal 6 2 2 8 2 3 5 2" xfId="24542"/>
    <cellStyle name="Normal 6 2 2 8 2 3 5 2 2" xfId="48839"/>
    <cellStyle name="Normal 6 2 2 8 2 3 5 3" xfId="36637"/>
    <cellStyle name="Normal 6 2 2 8 2 3 6" xfId="14020"/>
    <cellStyle name="Normal 6 2 2 8 2 3 6 2" xfId="26008"/>
    <cellStyle name="Normal 6 2 2 8 2 3 6 2 2" xfId="50305"/>
    <cellStyle name="Normal 6 2 2 8 2 3 6 3" xfId="38317"/>
    <cellStyle name="Normal 6 2 2 8 2 3 7" xfId="51590"/>
    <cellStyle name="Normal 6 2 2 8 2 3 8" xfId="52124"/>
    <cellStyle name="Normal 6 2 2 8 2 4" xfId="917"/>
    <cellStyle name="Normal 6 2 2 8 2 4 2" xfId="2410"/>
    <cellStyle name="Normal 6 2 2 8 2 4 2 10" xfId="52930"/>
    <cellStyle name="Normal 6 2 2 8 2 4 2 2" xfId="3576"/>
    <cellStyle name="Normal 6 2 2 8 2 4 2 2 2" xfId="5917"/>
    <cellStyle name="Normal 6 2 2 8 2 4 2 2 2 2" xfId="12365"/>
    <cellStyle name="Normal 6 2 2 8 2 4 2 2 2 2 2" xfId="24567"/>
    <cellStyle name="Normal 6 2 2 8 2 4 2 2 2 2 2 2" xfId="48864"/>
    <cellStyle name="Normal 6 2 2 8 2 4 2 2 2 2 3" xfId="36662"/>
    <cellStyle name="Normal 6 2 2 8 2 4 2 2 2 3" xfId="18119"/>
    <cellStyle name="Normal 6 2 2 8 2 4 2 2 2 3 2" xfId="42416"/>
    <cellStyle name="Normal 6 2 2 8 2 4 2 2 2 4" xfId="30214"/>
    <cellStyle name="Normal 6 2 2 8 2 4 2 2 3" xfId="7614"/>
    <cellStyle name="Normal 6 2 2 8 2 4 2 2 3 2" xfId="12366"/>
    <cellStyle name="Normal 6 2 2 8 2 4 2 2 3 2 2" xfId="24568"/>
    <cellStyle name="Normal 6 2 2 8 2 4 2 2 3 2 2 2" xfId="48865"/>
    <cellStyle name="Normal 6 2 2 8 2 4 2 2 3 2 3" xfId="36663"/>
    <cellStyle name="Normal 6 2 2 8 2 4 2 2 3 3" xfId="19816"/>
    <cellStyle name="Normal 6 2 2 8 2 4 2 2 3 3 2" xfId="44113"/>
    <cellStyle name="Normal 6 2 2 8 2 4 2 2 3 4" xfId="31911"/>
    <cellStyle name="Normal 6 2 2 8 2 4 2 2 4" xfId="12364"/>
    <cellStyle name="Normal 6 2 2 8 2 4 2 2 4 2" xfId="24566"/>
    <cellStyle name="Normal 6 2 2 8 2 4 2 2 4 2 2" xfId="48863"/>
    <cellStyle name="Normal 6 2 2 8 2 4 2 2 4 3" xfId="36661"/>
    <cellStyle name="Normal 6 2 2 8 2 4 2 2 5" xfId="15891"/>
    <cellStyle name="Normal 6 2 2 8 2 4 2 2 5 2" xfId="40188"/>
    <cellStyle name="Normal 6 2 2 8 2 4 2 2 6" xfId="27879"/>
    <cellStyle name="Normal 6 2 2 8 2 4 2 3" xfId="4108"/>
    <cellStyle name="Normal 6 2 2 8 2 4 2 3 2" xfId="12367"/>
    <cellStyle name="Normal 6 2 2 8 2 4 2 3 2 2" xfId="24569"/>
    <cellStyle name="Normal 6 2 2 8 2 4 2 3 2 2 2" xfId="48866"/>
    <cellStyle name="Normal 6 2 2 8 2 4 2 3 2 3" xfId="36664"/>
    <cellStyle name="Normal 6 2 2 8 2 4 2 3 3" xfId="16419"/>
    <cellStyle name="Normal 6 2 2 8 2 4 2 3 3 2" xfId="40716"/>
    <cellStyle name="Normal 6 2 2 8 2 4 2 3 4" xfId="28407"/>
    <cellStyle name="Normal 6 2 2 8 2 4 2 4" xfId="4748"/>
    <cellStyle name="Normal 6 2 2 8 2 4 2 4 2" xfId="12368"/>
    <cellStyle name="Normal 6 2 2 8 2 4 2 4 2 2" xfId="24570"/>
    <cellStyle name="Normal 6 2 2 8 2 4 2 4 2 2 2" xfId="48867"/>
    <cellStyle name="Normal 6 2 2 8 2 4 2 4 2 3" xfId="36665"/>
    <cellStyle name="Normal 6 2 2 8 2 4 2 4 3" xfId="16950"/>
    <cellStyle name="Normal 6 2 2 8 2 4 2 4 3 2" xfId="41247"/>
    <cellStyle name="Normal 6 2 2 8 2 4 2 4 4" xfId="29045"/>
    <cellStyle name="Normal 6 2 2 8 2 4 2 5" xfId="6445"/>
    <cellStyle name="Normal 6 2 2 8 2 4 2 5 2" xfId="12369"/>
    <cellStyle name="Normal 6 2 2 8 2 4 2 5 2 2" xfId="24571"/>
    <cellStyle name="Normal 6 2 2 8 2 4 2 5 2 2 2" xfId="48868"/>
    <cellStyle name="Normal 6 2 2 8 2 4 2 5 2 3" xfId="36666"/>
    <cellStyle name="Normal 6 2 2 8 2 4 2 5 3" xfId="18647"/>
    <cellStyle name="Normal 6 2 2 8 2 4 2 5 3 2" xfId="42944"/>
    <cellStyle name="Normal 6 2 2 8 2 4 2 5 4" xfId="30742"/>
    <cellStyle name="Normal 6 2 2 8 2 4 2 6" xfId="12363"/>
    <cellStyle name="Normal 6 2 2 8 2 4 2 6 2" xfId="24565"/>
    <cellStyle name="Normal 6 2 2 8 2 4 2 6 2 2" xfId="48862"/>
    <cellStyle name="Normal 6 2 2 8 2 4 2 6 3" xfId="36660"/>
    <cellStyle name="Normal 6 2 2 8 2 4 2 7" xfId="14722"/>
    <cellStyle name="Normal 6 2 2 8 2 4 2 7 2" xfId="39019"/>
    <cellStyle name="Normal 6 2 2 8 2 4 2 8" xfId="26710"/>
    <cellStyle name="Normal 6 2 2 8 2 4 2 9" xfId="51118"/>
    <cellStyle name="Normal 6 2 2 8 2 4 3" xfId="2938"/>
    <cellStyle name="Normal 6 2 2 8 2 4 3 2" xfId="5386"/>
    <cellStyle name="Normal 6 2 2 8 2 4 3 2 2" xfId="12371"/>
    <cellStyle name="Normal 6 2 2 8 2 4 3 2 2 2" xfId="24573"/>
    <cellStyle name="Normal 6 2 2 8 2 4 3 2 2 2 2" xfId="48870"/>
    <cellStyle name="Normal 6 2 2 8 2 4 3 2 2 3" xfId="36668"/>
    <cellStyle name="Normal 6 2 2 8 2 4 3 2 3" xfId="17588"/>
    <cellStyle name="Normal 6 2 2 8 2 4 3 2 3 2" xfId="41885"/>
    <cellStyle name="Normal 6 2 2 8 2 4 3 2 4" xfId="29683"/>
    <cellStyle name="Normal 6 2 2 8 2 4 3 3" xfId="6976"/>
    <cellStyle name="Normal 6 2 2 8 2 4 3 3 2" xfId="12372"/>
    <cellStyle name="Normal 6 2 2 8 2 4 3 3 2 2" xfId="24574"/>
    <cellStyle name="Normal 6 2 2 8 2 4 3 3 2 2 2" xfId="48871"/>
    <cellStyle name="Normal 6 2 2 8 2 4 3 3 2 3" xfId="36669"/>
    <cellStyle name="Normal 6 2 2 8 2 4 3 3 3" xfId="19178"/>
    <cellStyle name="Normal 6 2 2 8 2 4 3 3 3 2" xfId="43475"/>
    <cellStyle name="Normal 6 2 2 8 2 4 3 3 4" xfId="31273"/>
    <cellStyle name="Normal 6 2 2 8 2 4 3 4" xfId="12370"/>
    <cellStyle name="Normal 6 2 2 8 2 4 3 4 2" xfId="24572"/>
    <cellStyle name="Normal 6 2 2 8 2 4 3 4 2 2" xfId="48869"/>
    <cellStyle name="Normal 6 2 2 8 2 4 3 4 3" xfId="36667"/>
    <cellStyle name="Normal 6 2 2 8 2 4 3 5" xfId="15360"/>
    <cellStyle name="Normal 6 2 2 8 2 4 3 5 2" xfId="39657"/>
    <cellStyle name="Normal 6 2 2 8 2 4 3 6" xfId="27348"/>
    <cellStyle name="Normal 6 2 2 8 2 4 4" xfId="12362"/>
    <cellStyle name="Normal 6 2 2 8 2 4 4 2" xfId="24564"/>
    <cellStyle name="Normal 6 2 2 8 2 4 4 2 2" xfId="48861"/>
    <cellStyle name="Normal 6 2 2 8 2 4 4 3" xfId="36659"/>
    <cellStyle name="Normal 6 2 2 8 2 4 5" xfId="14188"/>
    <cellStyle name="Normal 6 2 2 8 2 4 5 2" xfId="26176"/>
    <cellStyle name="Normal 6 2 2 8 2 4 5 2 2" xfId="50473"/>
    <cellStyle name="Normal 6 2 2 8 2 4 5 3" xfId="38485"/>
    <cellStyle name="Normal 6 2 2 8 2 4 6" xfId="51869"/>
    <cellStyle name="Normal 6 2 2 8 2 4 7" xfId="52292"/>
    <cellStyle name="Normal 6 2 2 8 2 5" xfId="2146"/>
    <cellStyle name="Normal 6 2 2 8 2 5 10" xfId="52666"/>
    <cellStyle name="Normal 6 2 2 8 2 5 2" xfId="3312"/>
    <cellStyle name="Normal 6 2 2 8 2 5 2 2" xfId="5653"/>
    <cellStyle name="Normal 6 2 2 8 2 5 2 2 2" xfId="12375"/>
    <cellStyle name="Normal 6 2 2 8 2 5 2 2 2 2" xfId="24577"/>
    <cellStyle name="Normal 6 2 2 8 2 5 2 2 2 2 2" xfId="48874"/>
    <cellStyle name="Normal 6 2 2 8 2 5 2 2 2 3" xfId="36672"/>
    <cellStyle name="Normal 6 2 2 8 2 5 2 2 3" xfId="17855"/>
    <cellStyle name="Normal 6 2 2 8 2 5 2 2 3 2" xfId="42152"/>
    <cellStyle name="Normal 6 2 2 8 2 5 2 2 4" xfId="29950"/>
    <cellStyle name="Normal 6 2 2 8 2 5 2 3" xfId="7350"/>
    <cellStyle name="Normal 6 2 2 8 2 5 2 3 2" xfId="12376"/>
    <cellStyle name="Normal 6 2 2 8 2 5 2 3 2 2" xfId="24578"/>
    <cellStyle name="Normal 6 2 2 8 2 5 2 3 2 2 2" xfId="48875"/>
    <cellStyle name="Normal 6 2 2 8 2 5 2 3 2 3" xfId="36673"/>
    <cellStyle name="Normal 6 2 2 8 2 5 2 3 3" xfId="19552"/>
    <cellStyle name="Normal 6 2 2 8 2 5 2 3 3 2" xfId="43849"/>
    <cellStyle name="Normal 6 2 2 8 2 5 2 3 4" xfId="31647"/>
    <cellStyle name="Normal 6 2 2 8 2 5 2 4" xfId="12374"/>
    <cellStyle name="Normal 6 2 2 8 2 5 2 4 2" xfId="24576"/>
    <cellStyle name="Normal 6 2 2 8 2 5 2 4 2 2" xfId="48873"/>
    <cellStyle name="Normal 6 2 2 8 2 5 2 4 3" xfId="36671"/>
    <cellStyle name="Normal 6 2 2 8 2 5 2 5" xfId="15627"/>
    <cellStyle name="Normal 6 2 2 8 2 5 2 5 2" xfId="39924"/>
    <cellStyle name="Normal 6 2 2 8 2 5 2 6" xfId="27615"/>
    <cellStyle name="Normal 6 2 2 8 2 5 3" xfId="3844"/>
    <cellStyle name="Normal 6 2 2 8 2 5 3 2" xfId="12377"/>
    <cellStyle name="Normal 6 2 2 8 2 5 3 2 2" xfId="24579"/>
    <cellStyle name="Normal 6 2 2 8 2 5 3 2 2 2" xfId="48876"/>
    <cellStyle name="Normal 6 2 2 8 2 5 3 2 3" xfId="36674"/>
    <cellStyle name="Normal 6 2 2 8 2 5 3 3" xfId="16155"/>
    <cellStyle name="Normal 6 2 2 8 2 5 3 3 2" xfId="40452"/>
    <cellStyle name="Normal 6 2 2 8 2 5 3 4" xfId="28143"/>
    <cellStyle name="Normal 6 2 2 8 2 5 4" xfId="4484"/>
    <cellStyle name="Normal 6 2 2 8 2 5 4 2" xfId="12378"/>
    <cellStyle name="Normal 6 2 2 8 2 5 4 2 2" xfId="24580"/>
    <cellStyle name="Normal 6 2 2 8 2 5 4 2 2 2" xfId="48877"/>
    <cellStyle name="Normal 6 2 2 8 2 5 4 2 3" xfId="36675"/>
    <cellStyle name="Normal 6 2 2 8 2 5 4 3" xfId="16686"/>
    <cellStyle name="Normal 6 2 2 8 2 5 4 3 2" xfId="40983"/>
    <cellStyle name="Normal 6 2 2 8 2 5 4 4" xfId="28781"/>
    <cellStyle name="Normal 6 2 2 8 2 5 5" xfId="6181"/>
    <cellStyle name="Normal 6 2 2 8 2 5 5 2" xfId="12379"/>
    <cellStyle name="Normal 6 2 2 8 2 5 5 2 2" xfId="24581"/>
    <cellStyle name="Normal 6 2 2 8 2 5 5 2 2 2" xfId="48878"/>
    <cellStyle name="Normal 6 2 2 8 2 5 5 2 3" xfId="36676"/>
    <cellStyle name="Normal 6 2 2 8 2 5 5 3" xfId="18383"/>
    <cellStyle name="Normal 6 2 2 8 2 5 5 3 2" xfId="42680"/>
    <cellStyle name="Normal 6 2 2 8 2 5 5 4" xfId="30478"/>
    <cellStyle name="Normal 6 2 2 8 2 5 6" xfId="12373"/>
    <cellStyle name="Normal 6 2 2 8 2 5 6 2" xfId="24575"/>
    <cellStyle name="Normal 6 2 2 8 2 5 6 2 2" xfId="48872"/>
    <cellStyle name="Normal 6 2 2 8 2 5 6 3" xfId="36670"/>
    <cellStyle name="Normal 6 2 2 8 2 5 7" xfId="14458"/>
    <cellStyle name="Normal 6 2 2 8 2 5 7 2" xfId="38755"/>
    <cellStyle name="Normal 6 2 2 8 2 5 8" xfId="26446"/>
    <cellStyle name="Normal 6 2 2 8 2 5 9" xfId="50854"/>
    <cellStyle name="Normal 6 2 2 8 2 6" xfId="2674"/>
    <cellStyle name="Normal 6 2 2 8 2 6 2" xfId="5122"/>
    <cellStyle name="Normal 6 2 2 8 2 6 2 2" xfId="12381"/>
    <cellStyle name="Normal 6 2 2 8 2 6 2 2 2" xfId="24583"/>
    <cellStyle name="Normal 6 2 2 8 2 6 2 2 2 2" xfId="48880"/>
    <cellStyle name="Normal 6 2 2 8 2 6 2 2 3" xfId="36678"/>
    <cellStyle name="Normal 6 2 2 8 2 6 2 3" xfId="17324"/>
    <cellStyle name="Normal 6 2 2 8 2 6 2 3 2" xfId="41621"/>
    <cellStyle name="Normal 6 2 2 8 2 6 2 4" xfId="29419"/>
    <cellStyle name="Normal 6 2 2 8 2 6 3" xfId="6712"/>
    <cellStyle name="Normal 6 2 2 8 2 6 3 2" xfId="12382"/>
    <cellStyle name="Normal 6 2 2 8 2 6 3 2 2" xfId="24584"/>
    <cellStyle name="Normal 6 2 2 8 2 6 3 2 2 2" xfId="48881"/>
    <cellStyle name="Normal 6 2 2 8 2 6 3 2 3" xfId="36679"/>
    <cellStyle name="Normal 6 2 2 8 2 6 3 3" xfId="18914"/>
    <cellStyle name="Normal 6 2 2 8 2 6 3 3 2" xfId="43211"/>
    <cellStyle name="Normal 6 2 2 8 2 6 3 4" xfId="31009"/>
    <cellStyle name="Normal 6 2 2 8 2 6 4" xfId="12380"/>
    <cellStyle name="Normal 6 2 2 8 2 6 4 2" xfId="24582"/>
    <cellStyle name="Normal 6 2 2 8 2 6 4 2 2" xfId="48879"/>
    <cellStyle name="Normal 6 2 2 8 2 6 4 3" xfId="36677"/>
    <cellStyle name="Normal 6 2 2 8 2 6 5" xfId="15096"/>
    <cellStyle name="Normal 6 2 2 8 2 6 5 2" xfId="39393"/>
    <cellStyle name="Normal 6 2 2 8 2 6 6" xfId="27084"/>
    <cellStyle name="Normal 6 2 2 8 2 7" xfId="12317"/>
    <cellStyle name="Normal 6 2 2 8 2 7 2" xfId="24519"/>
    <cellStyle name="Normal 6 2 2 8 2 7 2 2" xfId="48816"/>
    <cellStyle name="Normal 6 2 2 8 2 7 3" xfId="36614"/>
    <cellStyle name="Normal 6 2 2 8 2 8" xfId="13924"/>
    <cellStyle name="Normal 6 2 2 8 2 8 2" xfId="25912"/>
    <cellStyle name="Normal 6 2 2 8 2 8 2 2" xfId="50209"/>
    <cellStyle name="Normal 6 2 2 8 2 8 3" xfId="38221"/>
    <cellStyle name="Normal 6 2 2 8 2 9" xfId="51421"/>
    <cellStyle name="Normal 6 2 2 8 3" xfId="792"/>
    <cellStyle name="Normal 6 2 2 8 3 2" xfId="1037"/>
    <cellStyle name="Normal 6 2 2 8 3 2 2" xfId="2530"/>
    <cellStyle name="Normal 6 2 2 8 3 2 2 10" xfId="53050"/>
    <cellStyle name="Normal 6 2 2 8 3 2 2 2" xfId="3696"/>
    <cellStyle name="Normal 6 2 2 8 3 2 2 2 2" xfId="6037"/>
    <cellStyle name="Normal 6 2 2 8 3 2 2 2 2 2" xfId="12387"/>
    <cellStyle name="Normal 6 2 2 8 3 2 2 2 2 2 2" xfId="24589"/>
    <cellStyle name="Normal 6 2 2 8 3 2 2 2 2 2 2 2" xfId="48886"/>
    <cellStyle name="Normal 6 2 2 8 3 2 2 2 2 2 3" xfId="36684"/>
    <cellStyle name="Normal 6 2 2 8 3 2 2 2 2 3" xfId="18239"/>
    <cellStyle name="Normal 6 2 2 8 3 2 2 2 2 3 2" xfId="42536"/>
    <cellStyle name="Normal 6 2 2 8 3 2 2 2 2 4" xfId="30334"/>
    <cellStyle name="Normal 6 2 2 8 3 2 2 2 3" xfId="7734"/>
    <cellStyle name="Normal 6 2 2 8 3 2 2 2 3 2" xfId="12388"/>
    <cellStyle name="Normal 6 2 2 8 3 2 2 2 3 2 2" xfId="24590"/>
    <cellStyle name="Normal 6 2 2 8 3 2 2 2 3 2 2 2" xfId="48887"/>
    <cellStyle name="Normal 6 2 2 8 3 2 2 2 3 2 3" xfId="36685"/>
    <cellStyle name="Normal 6 2 2 8 3 2 2 2 3 3" xfId="19936"/>
    <cellStyle name="Normal 6 2 2 8 3 2 2 2 3 3 2" xfId="44233"/>
    <cellStyle name="Normal 6 2 2 8 3 2 2 2 3 4" xfId="32031"/>
    <cellStyle name="Normal 6 2 2 8 3 2 2 2 4" xfId="12386"/>
    <cellStyle name="Normal 6 2 2 8 3 2 2 2 4 2" xfId="24588"/>
    <cellStyle name="Normal 6 2 2 8 3 2 2 2 4 2 2" xfId="48885"/>
    <cellStyle name="Normal 6 2 2 8 3 2 2 2 4 3" xfId="36683"/>
    <cellStyle name="Normal 6 2 2 8 3 2 2 2 5" xfId="16011"/>
    <cellStyle name="Normal 6 2 2 8 3 2 2 2 5 2" xfId="40308"/>
    <cellStyle name="Normal 6 2 2 8 3 2 2 2 6" xfId="27999"/>
    <cellStyle name="Normal 6 2 2 8 3 2 2 3" xfId="4228"/>
    <cellStyle name="Normal 6 2 2 8 3 2 2 3 2" xfId="12389"/>
    <cellStyle name="Normal 6 2 2 8 3 2 2 3 2 2" xfId="24591"/>
    <cellStyle name="Normal 6 2 2 8 3 2 2 3 2 2 2" xfId="48888"/>
    <cellStyle name="Normal 6 2 2 8 3 2 2 3 2 3" xfId="36686"/>
    <cellStyle name="Normal 6 2 2 8 3 2 2 3 3" xfId="16539"/>
    <cellStyle name="Normal 6 2 2 8 3 2 2 3 3 2" xfId="40836"/>
    <cellStyle name="Normal 6 2 2 8 3 2 2 3 4" xfId="28527"/>
    <cellStyle name="Normal 6 2 2 8 3 2 2 4" xfId="4868"/>
    <cellStyle name="Normal 6 2 2 8 3 2 2 4 2" xfId="12390"/>
    <cellStyle name="Normal 6 2 2 8 3 2 2 4 2 2" xfId="24592"/>
    <cellStyle name="Normal 6 2 2 8 3 2 2 4 2 2 2" xfId="48889"/>
    <cellStyle name="Normal 6 2 2 8 3 2 2 4 2 3" xfId="36687"/>
    <cellStyle name="Normal 6 2 2 8 3 2 2 4 3" xfId="17070"/>
    <cellStyle name="Normal 6 2 2 8 3 2 2 4 3 2" xfId="41367"/>
    <cellStyle name="Normal 6 2 2 8 3 2 2 4 4" xfId="29165"/>
    <cellStyle name="Normal 6 2 2 8 3 2 2 5" xfId="6565"/>
    <cellStyle name="Normal 6 2 2 8 3 2 2 5 2" xfId="12391"/>
    <cellStyle name="Normal 6 2 2 8 3 2 2 5 2 2" xfId="24593"/>
    <cellStyle name="Normal 6 2 2 8 3 2 2 5 2 2 2" xfId="48890"/>
    <cellStyle name="Normal 6 2 2 8 3 2 2 5 2 3" xfId="36688"/>
    <cellStyle name="Normal 6 2 2 8 3 2 2 5 3" xfId="18767"/>
    <cellStyle name="Normal 6 2 2 8 3 2 2 5 3 2" xfId="43064"/>
    <cellStyle name="Normal 6 2 2 8 3 2 2 5 4" xfId="30862"/>
    <cellStyle name="Normal 6 2 2 8 3 2 2 6" xfId="12385"/>
    <cellStyle name="Normal 6 2 2 8 3 2 2 6 2" xfId="24587"/>
    <cellStyle name="Normal 6 2 2 8 3 2 2 6 2 2" xfId="48884"/>
    <cellStyle name="Normal 6 2 2 8 3 2 2 6 3" xfId="36682"/>
    <cellStyle name="Normal 6 2 2 8 3 2 2 7" xfId="14842"/>
    <cellStyle name="Normal 6 2 2 8 3 2 2 7 2" xfId="39139"/>
    <cellStyle name="Normal 6 2 2 8 3 2 2 8" xfId="26830"/>
    <cellStyle name="Normal 6 2 2 8 3 2 2 9" xfId="51238"/>
    <cellStyle name="Normal 6 2 2 8 3 2 3" xfId="3058"/>
    <cellStyle name="Normal 6 2 2 8 3 2 3 2" xfId="5506"/>
    <cellStyle name="Normal 6 2 2 8 3 2 3 2 2" xfId="12393"/>
    <cellStyle name="Normal 6 2 2 8 3 2 3 2 2 2" xfId="24595"/>
    <cellStyle name="Normal 6 2 2 8 3 2 3 2 2 2 2" xfId="48892"/>
    <cellStyle name="Normal 6 2 2 8 3 2 3 2 2 3" xfId="36690"/>
    <cellStyle name="Normal 6 2 2 8 3 2 3 2 3" xfId="17708"/>
    <cellStyle name="Normal 6 2 2 8 3 2 3 2 3 2" xfId="42005"/>
    <cellStyle name="Normal 6 2 2 8 3 2 3 2 4" xfId="29803"/>
    <cellStyle name="Normal 6 2 2 8 3 2 3 3" xfId="7096"/>
    <cellStyle name="Normal 6 2 2 8 3 2 3 3 2" xfId="12394"/>
    <cellStyle name="Normal 6 2 2 8 3 2 3 3 2 2" xfId="24596"/>
    <cellStyle name="Normal 6 2 2 8 3 2 3 3 2 2 2" xfId="48893"/>
    <cellStyle name="Normal 6 2 2 8 3 2 3 3 2 3" xfId="36691"/>
    <cellStyle name="Normal 6 2 2 8 3 2 3 3 3" xfId="19298"/>
    <cellStyle name="Normal 6 2 2 8 3 2 3 3 3 2" xfId="43595"/>
    <cellStyle name="Normal 6 2 2 8 3 2 3 3 4" xfId="31393"/>
    <cellStyle name="Normal 6 2 2 8 3 2 3 4" xfId="12392"/>
    <cellStyle name="Normal 6 2 2 8 3 2 3 4 2" xfId="24594"/>
    <cellStyle name="Normal 6 2 2 8 3 2 3 4 2 2" xfId="48891"/>
    <cellStyle name="Normal 6 2 2 8 3 2 3 4 3" xfId="36689"/>
    <cellStyle name="Normal 6 2 2 8 3 2 3 5" xfId="15480"/>
    <cellStyle name="Normal 6 2 2 8 3 2 3 5 2" xfId="39777"/>
    <cellStyle name="Normal 6 2 2 8 3 2 3 6" xfId="27468"/>
    <cellStyle name="Normal 6 2 2 8 3 2 4" xfId="12384"/>
    <cellStyle name="Normal 6 2 2 8 3 2 4 2" xfId="24586"/>
    <cellStyle name="Normal 6 2 2 8 3 2 4 2 2" xfId="48883"/>
    <cellStyle name="Normal 6 2 2 8 3 2 4 3" xfId="36681"/>
    <cellStyle name="Normal 6 2 2 8 3 2 5" xfId="14308"/>
    <cellStyle name="Normal 6 2 2 8 3 2 5 2" xfId="26296"/>
    <cellStyle name="Normal 6 2 2 8 3 2 5 2 2" xfId="50593"/>
    <cellStyle name="Normal 6 2 2 8 3 2 5 3" xfId="38605"/>
    <cellStyle name="Normal 6 2 2 8 3 2 6" xfId="51867"/>
    <cellStyle name="Normal 6 2 2 8 3 2 7" xfId="52412"/>
    <cellStyle name="Normal 6 2 2 8 3 3" xfId="2290"/>
    <cellStyle name="Normal 6 2 2 8 3 3 10" xfId="52810"/>
    <cellStyle name="Normal 6 2 2 8 3 3 2" xfId="3456"/>
    <cellStyle name="Normal 6 2 2 8 3 3 2 2" xfId="5797"/>
    <cellStyle name="Normal 6 2 2 8 3 3 2 2 2" xfId="12397"/>
    <cellStyle name="Normal 6 2 2 8 3 3 2 2 2 2" xfId="24599"/>
    <cellStyle name="Normal 6 2 2 8 3 3 2 2 2 2 2" xfId="48896"/>
    <cellStyle name="Normal 6 2 2 8 3 3 2 2 2 3" xfId="36694"/>
    <cellStyle name="Normal 6 2 2 8 3 3 2 2 3" xfId="17999"/>
    <cellStyle name="Normal 6 2 2 8 3 3 2 2 3 2" xfId="42296"/>
    <cellStyle name="Normal 6 2 2 8 3 3 2 2 4" xfId="30094"/>
    <cellStyle name="Normal 6 2 2 8 3 3 2 3" xfId="7494"/>
    <cellStyle name="Normal 6 2 2 8 3 3 2 3 2" xfId="12398"/>
    <cellStyle name="Normal 6 2 2 8 3 3 2 3 2 2" xfId="24600"/>
    <cellStyle name="Normal 6 2 2 8 3 3 2 3 2 2 2" xfId="48897"/>
    <cellStyle name="Normal 6 2 2 8 3 3 2 3 2 3" xfId="36695"/>
    <cellStyle name="Normal 6 2 2 8 3 3 2 3 3" xfId="19696"/>
    <cellStyle name="Normal 6 2 2 8 3 3 2 3 3 2" xfId="43993"/>
    <cellStyle name="Normal 6 2 2 8 3 3 2 3 4" xfId="31791"/>
    <cellStyle name="Normal 6 2 2 8 3 3 2 4" xfId="12396"/>
    <cellStyle name="Normal 6 2 2 8 3 3 2 4 2" xfId="24598"/>
    <cellStyle name="Normal 6 2 2 8 3 3 2 4 2 2" xfId="48895"/>
    <cellStyle name="Normal 6 2 2 8 3 3 2 4 3" xfId="36693"/>
    <cellStyle name="Normal 6 2 2 8 3 3 2 5" xfId="15771"/>
    <cellStyle name="Normal 6 2 2 8 3 3 2 5 2" xfId="40068"/>
    <cellStyle name="Normal 6 2 2 8 3 3 2 6" xfId="27759"/>
    <cellStyle name="Normal 6 2 2 8 3 3 3" xfId="3988"/>
    <cellStyle name="Normal 6 2 2 8 3 3 3 2" xfId="12399"/>
    <cellStyle name="Normal 6 2 2 8 3 3 3 2 2" xfId="24601"/>
    <cellStyle name="Normal 6 2 2 8 3 3 3 2 2 2" xfId="48898"/>
    <cellStyle name="Normal 6 2 2 8 3 3 3 2 3" xfId="36696"/>
    <cellStyle name="Normal 6 2 2 8 3 3 3 3" xfId="16299"/>
    <cellStyle name="Normal 6 2 2 8 3 3 3 3 2" xfId="40596"/>
    <cellStyle name="Normal 6 2 2 8 3 3 3 4" xfId="28287"/>
    <cellStyle name="Normal 6 2 2 8 3 3 4" xfId="4628"/>
    <cellStyle name="Normal 6 2 2 8 3 3 4 2" xfId="12400"/>
    <cellStyle name="Normal 6 2 2 8 3 3 4 2 2" xfId="24602"/>
    <cellStyle name="Normal 6 2 2 8 3 3 4 2 2 2" xfId="48899"/>
    <cellStyle name="Normal 6 2 2 8 3 3 4 2 3" xfId="36697"/>
    <cellStyle name="Normal 6 2 2 8 3 3 4 3" xfId="16830"/>
    <cellStyle name="Normal 6 2 2 8 3 3 4 3 2" xfId="41127"/>
    <cellStyle name="Normal 6 2 2 8 3 3 4 4" xfId="28925"/>
    <cellStyle name="Normal 6 2 2 8 3 3 5" xfId="6325"/>
    <cellStyle name="Normal 6 2 2 8 3 3 5 2" xfId="12401"/>
    <cellStyle name="Normal 6 2 2 8 3 3 5 2 2" xfId="24603"/>
    <cellStyle name="Normal 6 2 2 8 3 3 5 2 2 2" xfId="48900"/>
    <cellStyle name="Normal 6 2 2 8 3 3 5 2 3" xfId="36698"/>
    <cellStyle name="Normal 6 2 2 8 3 3 5 3" xfId="18527"/>
    <cellStyle name="Normal 6 2 2 8 3 3 5 3 2" xfId="42824"/>
    <cellStyle name="Normal 6 2 2 8 3 3 5 4" xfId="30622"/>
    <cellStyle name="Normal 6 2 2 8 3 3 6" xfId="12395"/>
    <cellStyle name="Normal 6 2 2 8 3 3 6 2" xfId="24597"/>
    <cellStyle name="Normal 6 2 2 8 3 3 6 2 2" xfId="48894"/>
    <cellStyle name="Normal 6 2 2 8 3 3 6 3" xfId="36692"/>
    <cellStyle name="Normal 6 2 2 8 3 3 7" xfId="14602"/>
    <cellStyle name="Normal 6 2 2 8 3 3 7 2" xfId="38899"/>
    <cellStyle name="Normal 6 2 2 8 3 3 8" xfId="26590"/>
    <cellStyle name="Normal 6 2 2 8 3 3 9" xfId="50998"/>
    <cellStyle name="Normal 6 2 2 8 3 4" xfId="2818"/>
    <cellStyle name="Normal 6 2 2 8 3 4 2" xfId="5266"/>
    <cellStyle name="Normal 6 2 2 8 3 4 2 2" xfId="12403"/>
    <cellStyle name="Normal 6 2 2 8 3 4 2 2 2" xfId="24605"/>
    <cellStyle name="Normal 6 2 2 8 3 4 2 2 2 2" xfId="48902"/>
    <cellStyle name="Normal 6 2 2 8 3 4 2 2 3" xfId="36700"/>
    <cellStyle name="Normal 6 2 2 8 3 4 2 3" xfId="17468"/>
    <cellStyle name="Normal 6 2 2 8 3 4 2 3 2" xfId="41765"/>
    <cellStyle name="Normal 6 2 2 8 3 4 2 4" xfId="29563"/>
    <cellStyle name="Normal 6 2 2 8 3 4 3" xfId="6856"/>
    <cellStyle name="Normal 6 2 2 8 3 4 3 2" xfId="12404"/>
    <cellStyle name="Normal 6 2 2 8 3 4 3 2 2" xfId="24606"/>
    <cellStyle name="Normal 6 2 2 8 3 4 3 2 2 2" xfId="48903"/>
    <cellStyle name="Normal 6 2 2 8 3 4 3 2 3" xfId="36701"/>
    <cellStyle name="Normal 6 2 2 8 3 4 3 3" xfId="19058"/>
    <cellStyle name="Normal 6 2 2 8 3 4 3 3 2" xfId="43355"/>
    <cellStyle name="Normal 6 2 2 8 3 4 3 4" xfId="31153"/>
    <cellStyle name="Normal 6 2 2 8 3 4 4" xfId="12402"/>
    <cellStyle name="Normal 6 2 2 8 3 4 4 2" xfId="24604"/>
    <cellStyle name="Normal 6 2 2 8 3 4 4 2 2" xfId="48901"/>
    <cellStyle name="Normal 6 2 2 8 3 4 4 3" xfId="36699"/>
    <cellStyle name="Normal 6 2 2 8 3 4 5" xfId="15240"/>
    <cellStyle name="Normal 6 2 2 8 3 4 5 2" xfId="39537"/>
    <cellStyle name="Normal 6 2 2 8 3 4 6" xfId="27228"/>
    <cellStyle name="Normal 6 2 2 8 3 5" xfId="12383"/>
    <cellStyle name="Normal 6 2 2 8 3 5 2" xfId="24585"/>
    <cellStyle name="Normal 6 2 2 8 3 5 2 2" xfId="48882"/>
    <cellStyle name="Normal 6 2 2 8 3 5 3" xfId="36680"/>
    <cellStyle name="Normal 6 2 2 8 3 6" xfId="14068"/>
    <cellStyle name="Normal 6 2 2 8 3 6 2" xfId="26056"/>
    <cellStyle name="Normal 6 2 2 8 3 6 2 2" xfId="50353"/>
    <cellStyle name="Normal 6 2 2 8 3 6 3" xfId="38365"/>
    <cellStyle name="Normal 6 2 2 8 3 7" xfId="51589"/>
    <cellStyle name="Normal 6 2 2 8 3 8" xfId="52172"/>
    <cellStyle name="Normal 6 2 2 8 4" xfId="694"/>
    <cellStyle name="Normal 6 2 2 8 4 2" xfId="941"/>
    <cellStyle name="Normal 6 2 2 8 4 2 2" xfId="2434"/>
    <cellStyle name="Normal 6 2 2 8 4 2 2 10" xfId="52954"/>
    <cellStyle name="Normal 6 2 2 8 4 2 2 2" xfId="3600"/>
    <cellStyle name="Normal 6 2 2 8 4 2 2 2 2" xfId="5941"/>
    <cellStyle name="Normal 6 2 2 8 4 2 2 2 2 2" xfId="12409"/>
    <cellStyle name="Normal 6 2 2 8 4 2 2 2 2 2 2" xfId="24611"/>
    <cellStyle name="Normal 6 2 2 8 4 2 2 2 2 2 2 2" xfId="48908"/>
    <cellStyle name="Normal 6 2 2 8 4 2 2 2 2 2 3" xfId="36706"/>
    <cellStyle name="Normal 6 2 2 8 4 2 2 2 2 3" xfId="18143"/>
    <cellStyle name="Normal 6 2 2 8 4 2 2 2 2 3 2" xfId="42440"/>
    <cellStyle name="Normal 6 2 2 8 4 2 2 2 2 4" xfId="30238"/>
    <cellStyle name="Normal 6 2 2 8 4 2 2 2 3" xfId="7638"/>
    <cellStyle name="Normal 6 2 2 8 4 2 2 2 3 2" xfId="12410"/>
    <cellStyle name="Normal 6 2 2 8 4 2 2 2 3 2 2" xfId="24612"/>
    <cellStyle name="Normal 6 2 2 8 4 2 2 2 3 2 2 2" xfId="48909"/>
    <cellStyle name="Normal 6 2 2 8 4 2 2 2 3 2 3" xfId="36707"/>
    <cellStyle name="Normal 6 2 2 8 4 2 2 2 3 3" xfId="19840"/>
    <cellStyle name="Normal 6 2 2 8 4 2 2 2 3 3 2" xfId="44137"/>
    <cellStyle name="Normal 6 2 2 8 4 2 2 2 3 4" xfId="31935"/>
    <cellStyle name="Normal 6 2 2 8 4 2 2 2 4" xfId="12408"/>
    <cellStyle name="Normal 6 2 2 8 4 2 2 2 4 2" xfId="24610"/>
    <cellStyle name="Normal 6 2 2 8 4 2 2 2 4 2 2" xfId="48907"/>
    <cellStyle name="Normal 6 2 2 8 4 2 2 2 4 3" xfId="36705"/>
    <cellStyle name="Normal 6 2 2 8 4 2 2 2 5" xfId="15915"/>
    <cellStyle name="Normal 6 2 2 8 4 2 2 2 5 2" xfId="40212"/>
    <cellStyle name="Normal 6 2 2 8 4 2 2 2 6" xfId="27903"/>
    <cellStyle name="Normal 6 2 2 8 4 2 2 3" xfId="4132"/>
    <cellStyle name="Normal 6 2 2 8 4 2 2 3 2" xfId="12411"/>
    <cellStyle name="Normal 6 2 2 8 4 2 2 3 2 2" xfId="24613"/>
    <cellStyle name="Normal 6 2 2 8 4 2 2 3 2 2 2" xfId="48910"/>
    <cellStyle name="Normal 6 2 2 8 4 2 2 3 2 3" xfId="36708"/>
    <cellStyle name="Normal 6 2 2 8 4 2 2 3 3" xfId="16443"/>
    <cellStyle name="Normal 6 2 2 8 4 2 2 3 3 2" xfId="40740"/>
    <cellStyle name="Normal 6 2 2 8 4 2 2 3 4" xfId="28431"/>
    <cellStyle name="Normal 6 2 2 8 4 2 2 4" xfId="4772"/>
    <cellStyle name="Normal 6 2 2 8 4 2 2 4 2" xfId="12412"/>
    <cellStyle name="Normal 6 2 2 8 4 2 2 4 2 2" xfId="24614"/>
    <cellStyle name="Normal 6 2 2 8 4 2 2 4 2 2 2" xfId="48911"/>
    <cellStyle name="Normal 6 2 2 8 4 2 2 4 2 3" xfId="36709"/>
    <cellStyle name="Normal 6 2 2 8 4 2 2 4 3" xfId="16974"/>
    <cellStyle name="Normal 6 2 2 8 4 2 2 4 3 2" xfId="41271"/>
    <cellStyle name="Normal 6 2 2 8 4 2 2 4 4" xfId="29069"/>
    <cellStyle name="Normal 6 2 2 8 4 2 2 5" xfId="6469"/>
    <cellStyle name="Normal 6 2 2 8 4 2 2 5 2" xfId="12413"/>
    <cellStyle name="Normal 6 2 2 8 4 2 2 5 2 2" xfId="24615"/>
    <cellStyle name="Normal 6 2 2 8 4 2 2 5 2 2 2" xfId="48912"/>
    <cellStyle name="Normal 6 2 2 8 4 2 2 5 2 3" xfId="36710"/>
    <cellStyle name="Normal 6 2 2 8 4 2 2 5 3" xfId="18671"/>
    <cellStyle name="Normal 6 2 2 8 4 2 2 5 3 2" xfId="42968"/>
    <cellStyle name="Normal 6 2 2 8 4 2 2 5 4" xfId="30766"/>
    <cellStyle name="Normal 6 2 2 8 4 2 2 6" xfId="12407"/>
    <cellStyle name="Normal 6 2 2 8 4 2 2 6 2" xfId="24609"/>
    <cellStyle name="Normal 6 2 2 8 4 2 2 6 2 2" xfId="48906"/>
    <cellStyle name="Normal 6 2 2 8 4 2 2 6 3" xfId="36704"/>
    <cellStyle name="Normal 6 2 2 8 4 2 2 7" xfId="14746"/>
    <cellStyle name="Normal 6 2 2 8 4 2 2 7 2" xfId="39043"/>
    <cellStyle name="Normal 6 2 2 8 4 2 2 8" xfId="26734"/>
    <cellStyle name="Normal 6 2 2 8 4 2 2 9" xfId="51142"/>
    <cellStyle name="Normal 6 2 2 8 4 2 3" xfId="2962"/>
    <cellStyle name="Normal 6 2 2 8 4 2 3 2" xfId="5410"/>
    <cellStyle name="Normal 6 2 2 8 4 2 3 2 2" xfId="12415"/>
    <cellStyle name="Normal 6 2 2 8 4 2 3 2 2 2" xfId="24617"/>
    <cellStyle name="Normal 6 2 2 8 4 2 3 2 2 2 2" xfId="48914"/>
    <cellStyle name="Normal 6 2 2 8 4 2 3 2 2 3" xfId="36712"/>
    <cellStyle name="Normal 6 2 2 8 4 2 3 2 3" xfId="17612"/>
    <cellStyle name="Normal 6 2 2 8 4 2 3 2 3 2" xfId="41909"/>
    <cellStyle name="Normal 6 2 2 8 4 2 3 2 4" xfId="29707"/>
    <cellStyle name="Normal 6 2 2 8 4 2 3 3" xfId="7000"/>
    <cellStyle name="Normal 6 2 2 8 4 2 3 3 2" xfId="12416"/>
    <cellStyle name="Normal 6 2 2 8 4 2 3 3 2 2" xfId="24618"/>
    <cellStyle name="Normal 6 2 2 8 4 2 3 3 2 2 2" xfId="48915"/>
    <cellStyle name="Normal 6 2 2 8 4 2 3 3 2 3" xfId="36713"/>
    <cellStyle name="Normal 6 2 2 8 4 2 3 3 3" xfId="19202"/>
    <cellStyle name="Normal 6 2 2 8 4 2 3 3 3 2" xfId="43499"/>
    <cellStyle name="Normal 6 2 2 8 4 2 3 3 4" xfId="31297"/>
    <cellStyle name="Normal 6 2 2 8 4 2 3 4" xfId="12414"/>
    <cellStyle name="Normal 6 2 2 8 4 2 3 4 2" xfId="24616"/>
    <cellStyle name="Normal 6 2 2 8 4 2 3 4 2 2" xfId="48913"/>
    <cellStyle name="Normal 6 2 2 8 4 2 3 4 3" xfId="36711"/>
    <cellStyle name="Normal 6 2 2 8 4 2 3 5" xfId="15384"/>
    <cellStyle name="Normal 6 2 2 8 4 2 3 5 2" xfId="39681"/>
    <cellStyle name="Normal 6 2 2 8 4 2 3 6" xfId="27372"/>
    <cellStyle name="Normal 6 2 2 8 4 2 4" xfId="12406"/>
    <cellStyle name="Normal 6 2 2 8 4 2 4 2" xfId="24608"/>
    <cellStyle name="Normal 6 2 2 8 4 2 4 2 2" xfId="48905"/>
    <cellStyle name="Normal 6 2 2 8 4 2 4 3" xfId="36703"/>
    <cellStyle name="Normal 6 2 2 8 4 2 5" xfId="14212"/>
    <cellStyle name="Normal 6 2 2 8 4 2 5 2" xfId="26200"/>
    <cellStyle name="Normal 6 2 2 8 4 2 5 2 2" xfId="50497"/>
    <cellStyle name="Normal 6 2 2 8 4 2 5 3" xfId="38509"/>
    <cellStyle name="Normal 6 2 2 8 4 2 6" xfId="51699"/>
    <cellStyle name="Normal 6 2 2 8 4 2 7" xfId="52316"/>
    <cellStyle name="Normal 6 2 2 8 4 3" xfId="2194"/>
    <cellStyle name="Normal 6 2 2 8 4 3 10" xfId="52714"/>
    <cellStyle name="Normal 6 2 2 8 4 3 2" xfId="3360"/>
    <cellStyle name="Normal 6 2 2 8 4 3 2 2" xfId="5701"/>
    <cellStyle name="Normal 6 2 2 8 4 3 2 2 2" xfId="12419"/>
    <cellStyle name="Normal 6 2 2 8 4 3 2 2 2 2" xfId="24621"/>
    <cellStyle name="Normal 6 2 2 8 4 3 2 2 2 2 2" xfId="48918"/>
    <cellStyle name="Normal 6 2 2 8 4 3 2 2 2 3" xfId="36716"/>
    <cellStyle name="Normal 6 2 2 8 4 3 2 2 3" xfId="17903"/>
    <cellStyle name="Normal 6 2 2 8 4 3 2 2 3 2" xfId="42200"/>
    <cellStyle name="Normal 6 2 2 8 4 3 2 2 4" xfId="29998"/>
    <cellStyle name="Normal 6 2 2 8 4 3 2 3" xfId="7398"/>
    <cellStyle name="Normal 6 2 2 8 4 3 2 3 2" xfId="12420"/>
    <cellStyle name="Normal 6 2 2 8 4 3 2 3 2 2" xfId="24622"/>
    <cellStyle name="Normal 6 2 2 8 4 3 2 3 2 2 2" xfId="48919"/>
    <cellStyle name="Normal 6 2 2 8 4 3 2 3 2 3" xfId="36717"/>
    <cellStyle name="Normal 6 2 2 8 4 3 2 3 3" xfId="19600"/>
    <cellStyle name="Normal 6 2 2 8 4 3 2 3 3 2" xfId="43897"/>
    <cellStyle name="Normal 6 2 2 8 4 3 2 3 4" xfId="31695"/>
    <cellStyle name="Normal 6 2 2 8 4 3 2 4" xfId="12418"/>
    <cellStyle name="Normal 6 2 2 8 4 3 2 4 2" xfId="24620"/>
    <cellStyle name="Normal 6 2 2 8 4 3 2 4 2 2" xfId="48917"/>
    <cellStyle name="Normal 6 2 2 8 4 3 2 4 3" xfId="36715"/>
    <cellStyle name="Normal 6 2 2 8 4 3 2 5" xfId="15675"/>
    <cellStyle name="Normal 6 2 2 8 4 3 2 5 2" xfId="39972"/>
    <cellStyle name="Normal 6 2 2 8 4 3 2 6" xfId="27663"/>
    <cellStyle name="Normal 6 2 2 8 4 3 3" xfId="3892"/>
    <cellStyle name="Normal 6 2 2 8 4 3 3 2" xfId="12421"/>
    <cellStyle name="Normal 6 2 2 8 4 3 3 2 2" xfId="24623"/>
    <cellStyle name="Normal 6 2 2 8 4 3 3 2 2 2" xfId="48920"/>
    <cellStyle name="Normal 6 2 2 8 4 3 3 2 3" xfId="36718"/>
    <cellStyle name="Normal 6 2 2 8 4 3 3 3" xfId="16203"/>
    <cellStyle name="Normal 6 2 2 8 4 3 3 3 2" xfId="40500"/>
    <cellStyle name="Normal 6 2 2 8 4 3 3 4" xfId="28191"/>
    <cellStyle name="Normal 6 2 2 8 4 3 4" xfId="4532"/>
    <cellStyle name="Normal 6 2 2 8 4 3 4 2" xfId="12422"/>
    <cellStyle name="Normal 6 2 2 8 4 3 4 2 2" xfId="24624"/>
    <cellStyle name="Normal 6 2 2 8 4 3 4 2 2 2" xfId="48921"/>
    <cellStyle name="Normal 6 2 2 8 4 3 4 2 3" xfId="36719"/>
    <cellStyle name="Normal 6 2 2 8 4 3 4 3" xfId="16734"/>
    <cellStyle name="Normal 6 2 2 8 4 3 4 3 2" xfId="41031"/>
    <cellStyle name="Normal 6 2 2 8 4 3 4 4" xfId="28829"/>
    <cellStyle name="Normal 6 2 2 8 4 3 5" xfId="6229"/>
    <cellStyle name="Normal 6 2 2 8 4 3 5 2" xfId="12423"/>
    <cellStyle name="Normal 6 2 2 8 4 3 5 2 2" xfId="24625"/>
    <cellStyle name="Normal 6 2 2 8 4 3 5 2 2 2" xfId="48922"/>
    <cellStyle name="Normal 6 2 2 8 4 3 5 2 3" xfId="36720"/>
    <cellStyle name="Normal 6 2 2 8 4 3 5 3" xfId="18431"/>
    <cellStyle name="Normal 6 2 2 8 4 3 5 3 2" xfId="42728"/>
    <cellStyle name="Normal 6 2 2 8 4 3 5 4" xfId="30526"/>
    <cellStyle name="Normal 6 2 2 8 4 3 6" xfId="12417"/>
    <cellStyle name="Normal 6 2 2 8 4 3 6 2" xfId="24619"/>
    <cellStyle name="Normal 6 2 2 8 4 3 6 2 2" xfId="48916"/>
    <cellStyle name="Normal 6 2 2 8 4 3 6 3" xfId="36714"/>
    <cellStyle name="Normal 6 2 2 8 4 3 7" xfId="14506"/>
    <cellStyle name="Normal 6 2 2 8 4 3 7 2" xfId="38803"/>
    <cellStyle name="Normal 6 2 2 8 4 3 8" xfId="26494"/>
    <cellStyle name="Normal 6 2 2 8 4 3 9" xfId="50902"/>
    <cellStyle name="Normal 6 2 2 8 4 4" xfId="2722"/>
    <cellStyle name="Normal 6 2 2 8 4 4 2" xfId="5170"/>
    <cellStyle name="Normal 6 2 2 8 4 4 2 2" xfId="12425"/>
    <cellStyle name="Normal 6 2 2 8 4 4 2 2 2" xfId="24627"/>
    <cellStyle name="Normal 6 2 2 8 4 4 2 2 2 2" xfId="48924"/>
    <cellStyle name="Normal 6 2 2 8 4 4 2 2 3" xfId="36722"/>
    <cellStyle name="Normal 6 2 2 8 4 4 2 3" xfId="17372"/>
    <cellStyle name="Normal 6 2 2 8 4 4 2 3 2" xfId="41669"/>
    <cellStyle name="Normal 6 2 2 8 4 4 2 4" xfId="29467"/>
    <cellStyle name="Normal 6 2 2 8 4 4 3" xfId="6760"/>
    <cellStyle name="Normal 6 2 2 8 4 4 3 2" xfId="12426"/>
    <cellStyle name="Normal 6 2 2 8 4 4 3 2 2" xfId="24628"/>
    <cellStyle name="Normal 6 2 2 8 4 4 3 2 2 2" xfId="48925"/>
    <cellStyle name="Normal 6 2 2 8 4 4 3 2 3" xfId="36723"/>
    <cellStyle name="Normal 6 2 2 8 4 4 3 3" xfId="18962"/>
    <cellStyle name="Normal 6 2 2 8 4 4 3 3 2" xfId="43259"/>
    <cellStyle name="Normal 6 2 2 8 4 4 3 4" xfId="31057"/>
    <cellStyle name="Normal 6 2 2 8 4 4 4" xfId="12424"/>
    <cellStyle name="Normal 6 2 2 8 4 4 4 2" xfId="24626"/>
    <cellStyle name="Normal 6 2 2 8 4 4 4 2 2" xfId="48923"/>
    <cellStyle name="Normal 6 2 2 8 4 4 4 3" xfId="36721"/>
    <cellStyle name="Normal 6 2 2 8 4 4 5" xfId="15144"/>
    <cellStyle name="Normal 6 2 2 8 4 4 5 2" xfId="39441"/>
    <cellStyle name="Normal 6 2 2 8 4 4 6" xfId="27132"/>
    <cellStyle name="Normal 6 2 2 8 4 5" xfId="12405"/>
    <cellStyle name="Normal 6 2 2 8 4 5 2" xfId="24607"/>
    <cellStyle name="Normal 6 2 2 8 4 5 2 2" xfId="48904"/>
    <cellStyle name="Normal 6 2 2 8 4 5 3" xfId="36702"/>
    <cellStyle name="Normal 6 2 2 8 4 6" xfId="13972"/>
    <cellStyle name="Normal 6 2 2 8 4 6 2" xfId="25960"/>
    <cellStyle name="Normal 6 2 2 8 4 6 2 2" xfId="50257"/>
    <cellStyle name="Normal 6 2 2 8 4 6 3" xfId="38269"/>
    <cellStyle name="Normal 6 2 2 8 4 7" xfId="51540"/>
    <cellStyle name="Normal 6 2 2 8 4 8" xfId="52076"/>
    <cellStyle name="Normal 6 2 2 8 5" xfId="869"/>
    <cellStyle name="Normal 6 2 2 8 5 2" xfId="2362"/>
    <cellStyle name="Normal 6 2 2 8 5 2 10" xfId="52882"/>
    <cellStyle name="Normal 6 2 2 8 5 2 2" xfId="3528"/>
    <cellStyle name="Normal 6 2 2 8 5 2 2 2" xfId="5869"/>
    <cellStyle name="Normal 6 2 2 8 5 2 2 2 2" xfId="12430"/>
    <cellStyle name="Normal 6 2 2 8 5 2 2 2 2 2" xfId="24632"/>
    <cellStyle name="Normal 6 2 2 8 5 2 2 2 2 2 2" xfId="48929"/>
    <cellStyle name="Normal 6 2 2 8 5 2 2 2 2 3" xfId="36727"/>
    <cellStyle name="Normal 6 2 2 8 5 2 2 2 3" xfId="18071"/>
    <cellStyle name="Normal 6 2 2 8 5 2 2 2 3 2" xfId="42368"/>
    <cellStyle name="Normal 6 2 2 8 5 2 2 2 4" xfId="30166"/>
    <cellStyle name="Normal 6 2 2 8 5 2 2 3" xfId="7566"/>
    <cellStyle name="Normal 6 2 2 8 5 2 2 3 2" xfId="12431"/>
    <cellStyle name="Normal 6 2 2 8 5 2 2 3 2 2" xfId="24633"/>
    <cellStyle name="Normal 6 2 2 8 5 2 2 3 2 2 2" xfId="48930"/>
    <cellStyle name="Normal 6 2 2 8 5 2 2 3 2 3" xfId="36728"/>
    <cellStyle name="Normal 6 2 2 8 5 2 2 3 3" xfId="19768"/>
    <cellStyle name="Normal 6 2 2 8 5 2 2 3 3 2" xfId="44065"/>
    <cellStyle name="Normal 6 2 2 8 5 2 2 3 4" xfId="31863"/>
    <cellStyle name="Normal 6 2 2 8 5 2 2 4" xfId="12429"/>
    <cellStyle name="Normal 6 2 2 8 5 2 2 4 2" xfId="24631"/>
    <cellStyle name="Normal 6 2 2 8 5 2 2 4 2 2" xfId="48928"/>
    <cellStyle name="Normal 6 2 2 8 5 2 2 4 3" xfId="36726"/>
    <cellStyle name="Normal 6 2 2 8 5 2 2 5" xfId="15843"/>
    <cellStyle name="Normal 6 2 2 8 5 2 2 5 2" xfId="40140"/>
    <cellStyle name="Normal 6 2 2 8 5 2 2 6" xfId="27831"/>
    <cellStyle name="Normal 6 2 2 8 5 2 3" xfId="4060"/>
    <cellStyle name="Normal 6 2 2 8 5 2 3 2" xfId="12432"/>
    <cellStyle name="Normal 6 2 2 8 5 2 3 2 2" xfId="24634"/>
    <cellStyle name="Normal 6 2 2 8 5 2 3 2 2 2" xfId="48931"/>
    <cellStyle name="Normal 6 2 2 8 5 2 3 2 3" xfId="36729"/>
    <cellStyle name="Normal 6 2 2 8 5 2 3 3" xfId="16371"/>
    <cellStyle name="Normal 6 2 2 8 5 2 3 3 2" xfId="40668"/>
    <cellStyle name="Normal 6 2 2 8 5 2 3 4" xfId="28359"/>
    <cellStyle name="Normal 6 2 2 8 5 2 4" xfId="4700"/>
    <cellStyle name="Normal 6 2 2 8 5 2 4 2" xfId="12433"/>
    <cellStyle name="Normal 6 2 2 8 5 2 4 2 2" xfId="24635"/>
    <cellStyle name="Normal 6 2 2 8 5 2 4 2 2 2" xfId="48932"/>
    <cellStyle name="Normal 6 2 2 8 5 2 4 2 3" xfId="36730"/>
    <cellStyle name="Normal 6 2 2 8 5 2 4 3" xfId="16902"/>
    <cellStyle name="Normal 6 2 2 8 5 2 4 3 2" xfId="41199"/>
    <cellStyle name="Normal 6 2 2 8 5 2 4 4" xfId="28997"/>
    <cellStyle name="Normal 6 2 2 8 5 2 5" xfId="6397"/>
    <cellStyle name="Normal 6 2 2 8 5 2 5 2" xfId="12434"/>
    <cellStyle name="Normal 6 2 2 8 5 2 5 2 2" xfId="24636"/>
    <cellStyle name="Normal 6 2 2 8 5 2 5 2 2 2" xfId="48933"/>
    <cellStyle name="Normal 6 2 2 8 5 2 5 2 3" xfId="36731"/>
    <cellStyle name="Normal 6 2 2 8 5 2 5 3" xfId="18599"/>
    <cellStyle name="Normal 6 2 2 8 5 2 5 3 2" xfId="42896"/>
    <cellStyle name="Normal 6 2 2 8 5 2 5 4" xfId="30694"/>
    <cellStyle name="Normal 6 2 2 8 5 2 6" xfId="12428"/>
    <cellStyle name="Normal 6 2 2 8 5 2 6 2" xfId="24630"/>
    <cellStyle name="Normal 6 2 2 8 5 2 6 2 2" xfId="48927"/>
    <cellStyle name="Normal 6 2 2 8 5 2 6 3" xfId="36725"/>
    <cellStyle name="Normal 6 2 2 8 5 2 7" xfId="14674"/>
    <cellStyle name="Normal 6 2 2 8 5 2 7 2" xfId="38971"/>
    <cellStyle name="Normal 6 2 2 8 5 2 8" xfId="26662"/>
    <cellStyle name="Normal 6 2 2 8 5 2 9" xfId="51070"/>
    <cellStyle name="Normal 6 2 2 8 5 3" xfId="2890"/>
    <cellStyle name="Normal 6 2 2 8 5 3 2" xfId="5338"/>
    <cellStyle name="Normal 6 2 2 8 5 3 2 2" xfId="12436"/>
    <cellStyle name="Normal 6 2 2 8 5 3 2 2 2" xfId="24638"/>
    <cellStyle name="Normal 6 2 2 8 5 3 2 2 2 2" xfId="48935"/>
    <cellStyle name="Normal 6 2 2 8 5 3 2 2 3" xfId="36733"/>
    <cellStyle name="Normal 6 2 2 8 5 3 2 3" xfId="17540"/>
    <cellStyle name="Normal 6 2 2 8 5 3 2 3 2" xfId="41837"/>
    <cellStyle name="Normal 6 2 2 8 5 3 2 4" xfId="29635"/>
    <cellStyle name="Normal 6 2 2 8 5 3 3" xfId="6928"/>
    <cellStyle name="Normal 6 2 2 8 5 3 3 2" xfId="12437"/>
    <cellStyle name="Normal 6 2 2 8 5 3 3 2 2" xfId="24639"/>
    <cellStyle name="Normal 6 2 2 8 5 3 3 2 2 2" xfId="48936"/>
    <cellStyle name="Normal 6 2 2 8 5 3 3 2 3" xfId="36734"/>
    <cellStyle name="Normal 6 2 2 8 5 3 3 3" xfId="19130"/>
    <cellStyle name="Normal 6 2 2 8 5 3 3 3 2" xfId="43427"/>
    <cellStyle name="Normal 6 2 2 8 5 3 3 4" xfId="31225"/>
    <cellStyle name="Normal 6 2 2 8 5 3 4" xfId="12435"/>
    <cellStyle name="Normal 6 2 2 8 5 3 4 2" xfId="24637"/>
    <cellStyle name="Normal 6 2 2 8 5 3 4 2 2" xfId="48934"/>
    <cellStyle name="Normal 6 2 2 8 5 3 4 3" xfId="36732"/>
    <cellStyle name="Normal 6 2 2 8 5 3 5" xfId="15312"/>
    <cellStyle name="Normal 6 2 2 8 5 3 5 2" xfId="39609"/>
    <cellStyle name="Normal 6 2 2 8 5 3 6" xfId="27300"/>
    <cellStyle name="Normal 6 2 2 8 5 4" xfId="12427"/>
    <cellStyle name="Normal 6 2 2 8 5 4 2" xfId="24629"/>
    <cellStyle name="Normal 6 2 2 8 5 4 2 2" xfId="48926"/>
    <cellStyle name="Normal 6 2 2 8 5 4 3" xfId="36724"/>
    <cellStyle name="Normal 6 2 2 8 5 5" xfId="14140"/>
    <cellStyle name="Normal 6 2 2 8 5 5 2" xfId="26128"/>
    <cellStyle name="Normal 6 2 2 8 5 5 2 2" xfId="50425"/>
    <cellStyle name="Normal 6 2 2 8 5 5 3" xfId="38437"/>
    <cellStyle name="Normal 6 2 2 8 5 6" xfId="51657"/>
    <cellStyle name="Normal 6 2 2 8 5 7" xfId="52244"/>
    <cellStyle name="Normal 6 2 2 8 6" xfId="2098"/>
    <cellStyle name="Normal 6 2 2 8 6 10" xfId="52618"/>
    <cellStyle name="Normal 6 2 2 8 6 2" xfId="3264"/>
    <cellStyle name="Normal 6 2 2 8 6 2 2" xfId="5605"/>
    <cellStyle name="Normal 6 2 2 8 6 2 2 2" xfId="12440"/>
    <cellStyle name="Normal 6 2 2 8 6 2 2 2 2" xfId="24642"/>
    <cellStyle name="Normal 6 2 2 8 6 2 2 2 2 2" xfId="48939"/>
    <cellStyle name="Normal 6 2 2 8 6 2 2 2 3" xfId="36737"/>
    <cellStyle name="Normal 6 2 2 8 6 2 2 3" xfId="17807"/>
    <cellStyle name="Normal 6 2 2 8 6 2 2 3 2" xfId="42104"/>
    <cellStyle name="Normal 6 2 2 8 6 2 2 4" xfId="29902"/>
    <cellStyle name="Normal 6 2 2 8 6 2 3" xfId="7302"/>
    <cellStyle name="Normal 6 2 2 8 6 2 3 2" xfId="12441"/>
    <cellStyle name="Normal 6 2 2 8 6 2 3 2 2" xfId="24643"/>
    <cellStyle name="Normal 6 2 2 8 6 2 3 2 2 2" xfId="48940"/>
    <cellStyle name="Normal 6 2 2 8 6 2 3 2 3" xfId="36738"/>
    <cellStyle name="Normal 6 2 2 8 6 2 3 3" xfId="19504"/>
    <cellStyle name="Normal 6 2 2 8 6 2 3 3 2" xfId="43801"/>
    <cellStyle name="Normal 6 2 2 8 6 2 3 4" xfId="31599"/>
    <cellStyle name="Normal 6 2 2 8 6 2 4" xfId="12439"/>
    <cellStyle name="Normal 6 2 2 8 6 2 4 2" xfId="24641"/>
    <cellStyle name="Normal 6 2 2 8 6 2 4 2 2" xfId="48938"/>
    <cellStyle name="Normal 6 2 2 8 6 2 4 3" xfId="36736"/>
    <cellStyle name="Normal 6 2 2 8 6 2 5" xfId="15579"/>
    <cellStyle name="Normal 6 2 2 8 6 2 5 2" xfId="39876"/>
    <cellStyle name="Normal 6 2 2 8 6 2 6" xfId="27567"/>
    <cellStyle name="Normal 6 2 2 8 6 3" xfId="3796"/>
    <cellStyle name="Normal 6 2 2 8 6 3 2" xfId="12442"/>
    <cellStyle name="Normal 6 2 2 8 6 3 2 2" xfId="24644"/>
    <cellStyle name="Normal 6 2 2 8 6 3 2 2 2" xfId="48941"/>
    <cellStyle name="Normal 6 2 2 8 6 3 2 3" xfId="36739"/>
    <cellStyle name="Normal 6 2 2 8 6 3 3" xfId="16107"/>
    <cellStyle name="Normal 6 2 2 8 6 3 3 2" xfId="40404"/>
    <cellStyle name="Normal 6 2 2 8 6 3 4" xfId="28095"/>
    <cellStyle name="Normal 6 2 2 8 6 4" xfId="4436"/>
    <cellStyle name="Normal 6 2 2 8 6 4 2" xfId="12443"/>
    <cellStyle name="Normal 6 2 2 8 6 4 2 2" xfId="24645"/>
    <cellStyle name="Normal 6 2 2 8 6 4 2 2 2" xfId="48942"/>
    <cellStyle name="Normal 6 2 2 8 6 4 2 3" xfId="36740"/>
    <cellStyle name="Normal 6 2 2 8 6 4 3" xfId="16638"/>
    <cellStyle name="Normal 6 2 2 8 6 4 3 2" xfId="40935"/>
    <cellStyle name="Normal 6 2 2 8 6 4 4" xfId="28733"/>
    <cellStyle name="Normal 6 2 2 8 6 5" xfId="6133"/>
    <cellStyle name="Normal 6 2 2 8 6 5 2" xfId="12444"/>
    <cellStyle name="Normal 6 2 2 8 6 5 2 2" xfId="24646"/>
    <cellStyle name="Normal 6 2 2 8 6 5 2 2 2" xfId="48943"/>
    <cellStyle name="Normal 6 2 2 8 6 5 2 3" xfId="36741"/>
    <cellStyle name="Normal 6 2 2 8 6 5 3" xfId="18335"/>
    <cellStyle name="Normal 6 2 2 8 6 5 3 2" xfId="42632"/>
    <cellStyle name="Normal 6 2 2 8 6 5 4" xfId="30430"/>
    <cellStyle name="Normal 6 2 2 8 6 6" xfId="12438"/>
    <cellStyle name="Normal 6 2 2 8 6 6 2" xfId="24640"/>
    <cellStyle name="Normal 6 2 2 8 6 6 2 2" xfId="48937"/>
    <cellStyle name="Normal 6 2 2 8 6 6 3" xfId="36735"/>
    <cellStyle name="Normal 6 2 2 8 6 7" xfId="14410"/>
    <cellStyle name="Normal 6 2 2 8 6 7 2" xfId="38707"/>
    <cellStyle name="Normal 6 2 2 8 6 8" xfId="26398"/>
    <cellStyle name="Normal 6 2 2 8 6 9" xfId="50806"/>
    <cellStyle name="Normal 6 2 2 8 7" xfId="2626"/>
    <cellStyle name="Normal 6 2 2 8 7 2" xfId="5074"/>
    <cellStyle name="Normal 6 2 2 8 7 2 2" xfId="12446"/>
    <cellStyle name="Normal 6 2 2 8 7 2 2 2" xfId="24648"/>
    <cellStyle name="Normal 6 2 2 8 7 2 2 2 2" xfId="48945"/>
    <cellStyle name="Normal 6 2 2 8 7 2 2 3" xfId="36743"/>
    <cellStyle name="Normal 6 2 2 8 7 2 3" xfId="17276"/>
    <cellStyle name="Normal 6 2 2 8 7 2 3 2" xfId="41573"/>
    <cellStyle name="Normal 6 2 2 8 7 2 4" xfId="29371"/>
    <cellStyle name="Normal 6 2 2 8 7 3" xfId="6664"/>
    <cellStyle name="Normal 6 2 2 8 7 3 2" xfId="12447"/>
    <cellStyle name="Normal 6 2 2 8 7 3 2 2" xfId="24649"/>
    <cellStyle name="Normal 6 2 2 8 7 3 2 2 2" xfId="48946"/>
    <cellStyle name="Normal 6 2 2 8 7 3 2 3" xfId="36744"/>
    <cellStyle name="Normal 6 2 2 8 7 3 3" xfId="18866"/>
    <cellStyle name="Normal 6 2 2 8 7 3 3 2" xfId="43163"/>
    <cellStyle name="Normal 6 2 2 8 7 3 4" xfId="30961"/>
    <cellStyle name="Normal 6 2 2 8 7 4" xfId="12445"/>
    <cellStyle name="Normal 6 2 2 8 7 4 2" xfId="24647"/>
    <cellStyle name="Normal 6 2 2 8 7 4 2 2" xfId="48944"/>
    <cellStyle name="Normal 6 2 2 8 7 4 3" xfId="36742"/>
    <cellStyle name="Normal 6 2 2 8 7 5" xfId="15048"/>
    <cellStyle name="Normal 6 2 2 8 7 5 2" xfId="39345"/>
    <cellStyle name="Normal 6 2 2 8 7 6" xfId="27036"/>
    <cellStyle name="Normal 6 2 2 8 8" xfId="12316"/>
    <cellStyle name="Normal 6 2 2 8 8 2" xfId="24518"/>
    <cellStyle name="Normal 6 2 2 8 8 2 2" xfId="48815"/>
    <cellStyle name="Normal 6 2 2 8 8 3" xfId="36613"/>
    <cellStyle name="Normal 6 2 2 8 9" xfId="13876"/>
    <cellStyle name="Normal 6 2 2 8 9 2" xfId="25864"/>
    <cellStyle name="Normal 6 2 2 8 9 2 2" xfId="50161"/>
    <cellStyle name="Normal 6 2 2 8 9 3" xfId="38173"/>
    <cellStyle name="Normal 6 2 2 9" xfId="621"/>
    <cellStyle name="Normal 6 2 2 9 10" xfId="52004"/>
    <cellStyle name="Normal 6 2 2 9 2" xfId="816"/>
    <cellStyle name="Normal 6 2 2 9 2 2" xfId="1061"/>
    <cellStyle name="Normal 6 2 2 9 2 2 2" xfId="2554"/>
    <cellStyle name="Normal 6 2 2 9 2 2 2 10" xfId="53074"/>
    <cellStyle name="Normal 6 2 2 9 2 2 2 2" xfId="3720"/>
    <cellStyle name="Normal 6 2 2 9 2 2 2 2 2" xfId="6061"/>
    <cellStyle name="Normal 6 2 2 9 2 2 2 2 2 2" xfId="12453"/>
    <cellStyle name="Normal 6 2 2 9 2 2 2 2 2 2 2" xfId="24655"/>
    <cellStyle name="Normal 6 2 2 9 2 2 2 2 2 2 2 2" xfId="48952"/>
    <cellStyle name="Normal 6 2 2 9 2 2 2 2 2 2 3" xfId="36750"/>
    <cellStyle name="Normal 6 2 2 9 2 2 2 2 2 3" xfId="18263"/>
    <cellStyle name="Normal 6 2 2 9 2 2 2 2 2 3 2" xfId="42560"/>
    <cellStyle name="Normal 6 2 2 9 2 2 2 2 2 4" xfId="30358"/>
    <cellStyle name="Normal 6 2 2 9 2 2 2 2 3" xfId="7758"/>
    <cellStyle name="Normal 6 2 2 9 2 2 2 2 3 2" xfId="12454"/>
    <cellStyle name="Normal 6 2 2 9 2 2 2 2 3 2 2" xfId="24656"/>
    <cellStyle name="Normal 6 2 2 9 2 2 2 2 3 2 2 2" xfId="48953"/>
    <cellStyle name="Normal 6 2 2 9 2 2 2 2 3 2 3" xfId="36751"/>
    <cellStyle name="Normal 6 2 2 9 2 2 2 2 3 3" xfId="19960"/>
    <cellStyle name="Normal 6 2 2 9 2 2 2 2 3 3 2" xfId="44257"/>
    <cellStyle name="Normal 6 2 2 9 2 2 2 2 3 4" xfId="32055"/>
    <cellStyle name="Normal 6 2 2 9 2 2 2 2 4" xfId="12452"/>
    <cellStyle name="Normal 6 2 2 9 2 2 2 2 4 2" xfId="24654"/>
    <cellStyle name="Normal 6 2 2 9 2 2 2 2 4 2 2" xfId="48951"/>
    <cellStyle name="Normal 6 2 2 9 2 2 2 2 4 3" xfId="36749"/>
    <cellStyle name="Normal 6 2 2 9 2 2 2 2 5" xfId="16035"/>
    <cellStyle name="Normal 6 2 2 9 2 2 2 2 5 2" xfId="40332"/>
    <cellStyle name="Normal 6 2 2 9 2 2 2 2 6" xfId="28023"/>
    <cellStyle name="Normal 6 2 2 9 2 2 2 3" xfId="4252"/>
    <cellStyle name="Normal 6 2 2 9 2 2 2 3 2" xfId="12455"/>
    <cellStyle name="Normal 6 2 2 9 2 2 2 3 2 2" xfId="24657"/>
    <cellStyle name="Normal 6 2 2 9 2 2 2 3 2 2 2" xfId="48954"/>
    <cellStyle name="Normal 6 2 2 9 2 2 2 3 2 3" xfId="36752"/>
    <cellStyle name="Normal 6 2 2 9 2 2 2 3 3" xfId="16563"/>
    <cellStyle name="Normal 6 2 2 9 2 2 2 3 3 2" xfId="40860"/>
    <cellStyle name="Normal 6 2 2 9 2 2 2 3 4" xfId="28551"/>
    <cellStyle name="Normal 6 2 2 9 2 2 2 4" xfId="4892"/>
    <cellStyle name="Normal 6 2 2 9 2 2 2 4 2" xfId="12456"/>
    <cellStyle name="Normal 6 2 2 9 2 2 2 4 2 2" xfId="24658"/>
    <cellStyle name="Normal 6 2 2 9 2 2 2 4 2 2 2" xfId="48955"/>
    <cellStyle name="Normal 6 2 2 9 2 2 2 4 2 3" xfId="36753"/>
    <cellStyle name="Normal 6 2 2 9 2 2 2 4 3" xfId="17094"/>
    <cellStyle name="Normal 6 2 2 9 2 2 2 4 3 2" xfId="41391"/>
    <cellStyle name="Normal 6 2 2 9 2 2 2 4 4" xfId="29189"/>
    <cellStyle name="Normal 6 2 2 9 2 2 2 5" xfId="6589"/>
    <cellStyle name="Normal 6 2 2 9 2 2 2 5 2" xfId="12457"/>
    <cellStyle name="Normal 6 2 2 9 2 2 2 5 2 2" xfId="24659"/>
    <cellStyle name="Normal 6 2 2 9 2 2 2 5 2 2 2" xfId="48956"/>
    <cellStyle name="Normal 6 2 2 9 2 2 2 5 2 3" xfId="36754"/>
    <cellStyle name="Normal 6 2 2 9 2 2 2 5 3" xfId="18791"/>
    <cellStyle name="Normal 6 2 2 9 2 2 2 5 3 2" xfId="43088"/>
    <cellStyle name="Normal 6 2 2 9 2 2 2 5 4" xfId="30886"/>
    <cellStyle name="Normal 6 2 2 9 2 2 2 6" xfId="12451"/>
    <cellStyle name="Normal 6 2 2 9 2 2 2 6 2" xfId="24653"/>
    <cellStyle name="Normal 6 2 2 9 2 2 2 6 2 2" xfId="48950"/>
    <cellStyle name="Normal 6 2 2 9 2 2 2 6 3" xfId="36748"/>
    <cellStyle name="Normal 6 2 2 9 2 2 2 7" xfId="14866"/>
    <cellStyle name="Normal 6 2 2 9 2 2 2 7 2" xfId="39163"/>
    <cellStyle name="Normal 6 2 2 9 2 2 2 8" xfId="26854"/>
    <cellStyle name="Normal 6 2 2 9 2 2 2 9" xfId="51262"/>
    <cellStyle name="Normal 6 2 2 9 2 2 3" xfId="3082"/>
    <cellStyle name="Normal 6 2 2 9 2 2 3 2" xfId="5530"/>
    <cellStyle name="Normal 6 2 2 9 2 2 3 2 2" xfId="12459"/>
    <cellStyle name="Normal 6 2 2 9 2 2 3 2 2 2" xfId="24661"/>
    <cellStyle name="Normal 6 2 2 9 2 2 3 2 2 2 2" xfId="48958"/>
    <cellStyle name="Normal 6 2 2 9 2 2 3 2 2 3" xfId="36756"/>
    <cellStyle name="Normal 6 2 2 9 2 2 3 2 3" xfId="17732"/>
    <cellStyle name="Normal 6 2 2 9 2 2 3 2 3 2" xfId="42029"/>
    <cellStyle name="Normal 6 2 2 9 2 2 3 2 4" xfId="29827"/>
    <cellStyle name="Normal 6 2 2 9 2 2 3 3" xfId="7120"/>
    <cellStyle name="Normal 6 2 2 9 2 2 3 3 2" xfId="12460"/>
    <cellStyle name="Normal 6 2 2 9 2 2 3 3 2 2" xfId="24662"/>
    <cellStyle name="Normal 6 2 2 9 2 2 3 3 2 2 2" xfId="48959"/>
    <cellStyle name="Normal 6 2 2 9 2 2 3 3 2 3" xfId="36757"/>
    <cellStyle name="Normal 6 2 2 9 2 2 3 3 3" xfId="19322"/>
    <cellStyle name="Normal 6 2 2 9 2 2 3 3 3 2" xfId="43619"/>
    <cellStyle name="Normal 6 2 2 9 2 2 3 3 4" xfId="31417"/>
    <cellStyle name="Normal 6 2 2 9 2 2 3 4" xfId="12458"/>
    <cellStyle name="Normal 6 2 2 9 2 2 3 4 2" xfId="24660"/>
    <cellStyle name="Normal 6 2 2 9 2 2 3 4 2 2" xfId="48957"/>
    <cellStyle name="Normal 6 2 2 9 2 2 3 4 3" xfId="36755"/>
    <cellStyle name="Normal 6 2 2 9 2 2 3 5" xfId="15504"/>
    <cellStyle name="Normal 6 2 2 9 2 2 3 5 2" xfId="39801"/>
    <cellStyle name="Normal 6 2 2 9 2 2 3 6" xfId="27492"/>
    <cellStyle name="Normal 6 2 2 9 2 2 4" xfId="12450"/>
    <cellStyle name="Normal 6 2 2 9 2 2 4 2" xfId="24652"/>
    <cellStyle name="Normal 6 2 2 9 2 2 4 2 2" xfId="48949"/>
    <cellStyle name="Normal 6 2 2 9 2 2 4 3" xfId="36747"/>
    <cellStyle name="Normal 6 2 2 9 2 2 5" xfId="14332"/>
    <cellStyle name="Normal 6 2 2 9 2 2 5 2" xfId="26320"/>
    <cellStyle name="Normal 6 2 2 9 2 2 5 2 2" xfId="50617"/>
    <cellStyle name="Normal 6 2 2 9 2 2 5 3" xfId="38629"/>
    <cellStyle name="Normal 6 2 2 9 2 2 6" xfId="51566"/>
    <cellStyle name="Normal 6 2 2 9 2 2 7" xfId="52436"/>
    <cellStyle name="Normal 6 2 2 9 2 3" xfId="2314"/>
    <cellStyle name="Normal 6 2 2 9 2 3 10" xfId="52834"/>
    <cellStyle name="Normal 6 2 2 9 2 3 2" xfId="3480"/>
    <cellStyle name="Normal 6 2 2 9 2 3 2 2" xfId="5821"/>
    <cellStyle name="Normal 6 2 2 9 2 3 2 2 2" xfId="12463"/>
    <cellStyle name="Normal 6 2 2 9 2 3 2 2 2 2" xfId="24665"/>
    <cellStyle name="Normal 6 2 2 9 2 3 2 2 2 2 2" xfId="48962"/>
    <cellStyle name="Normal 6 2 2 9 2 3 2 2 2 3" xfId="36760"/>
    <cellStyle name="Normal 6 2 2 9 2 3 2 2 3" xfId="18023"/>
    <cellStyle name="Normal 6 2 2 9 2 3 2 2 3 2" xfId="42320"/>
    <cellStyle name="Normal 6 2 2 9 2 3 2 2 4" xfId="30118"/>
    <cellStyle name="Normal 6 2 2 9 2 3 2 3" xfId="7518"/>
    <cellStyle name="Normal 6 2 2 9 2 3 2 3 2" xfId="12464"/>
    <cellStyle name="Normal 6 2 2 9 2 3 2 3 2 2" xfId="24666"/>
    <cellStyle name="Normal 6 2 2 9 2 3 2 3 2 2 2" xfId="48963"/>
    <cellStyle name="Normal 6 2 2 9 2 3 2 3 2 3" xfId="36761"/>
    <cellStyle name="Normal 6 2 2 9 2 3 2 3 3" xfId="19720"/>
    <cellStyle name="Normal 6 2 2 9 2 3 2 3 3 2" xfId="44017"/>
    <cellStyle name="Normal 6 2 2 9 2 3 2 3 4" xfId="31815"/>
    <cellStyle name="Normal 6 2 2 9 2 3 2 4" xfId="12462"/>
    <cellStyle name="Normal 6 2 2 9 2 3 2 4 2" xfId="24664"/>
    <cellStyle name="Normal 6 2 2 9 2 3 2 4 2 2" xfId="48961"/>
    <cellStyle name="Normal 6 2 2 9 2 3 2 4 3" xfId="36759"/>
    <cellStyle name="Normal 6 2 2 9 2 3 2 5" xfId="15795"/>
    <cellStyle name="Normal 6 2 2 9 2 3 2 5 2" xfId="40092"/>
    <cellStyle name="Normal 6 2 2 9 2 3 2 6" xfId="27783"/>
    <cellStyle name="Normal 6 2 2 9 2 3 3" xfId="4012"/>
    <cellStyle name="Normal 6 2 2 9 2 3 3 2" xfId="12465"/>
    <cellStyle name="Normal 6 2 2 9 2 3 3 2 2" xfId="24667"/>
    <cellStyle name="Normal 6 2 2 9 2 3 3 2 2 2" xfId="48964"/>
    <cellStyle name="Normal 6 2 2 9 2 3 3 2 3" xfId="36762"/>
    <cellStyle name="Normal 6 2 2 9 2 3 3 3" xfId="16323"/>
    <cellStyle name="Normal 6 2 2 9 2 3 3 3 2" xfId="40620"/>
    <cellStyle name="Normal 6 2 2 9 2 3 3 4" xfId="28311"/>
    <cellStyle name="Normal 6 2 2 9 2 3 4" xfId="4652"/>
    <cellStyle name="Normal 6 2 2 9 2 3 4 2" xfId="12466"/>
    <cellStyle name="Normal 6 2 2 9 2 3 4 2 2" xfId="24668"/>
    <cellStyle name="Normal 6 2 2 9 2 3 4 2 2 2" xfId="48965"/>
    <cellStyle name="Normal 6 2 2 9 2 3 4 2 3" xfId="36763"/>
    <cellStyle name="Normal 6 2 2 9 2 3 4 3" xfId="16854"/>
    <cellStyle name="Normal 6 2 2 9 2 3 4 3 2" xfId="41151"/>
    <cellStyle name="Normal 6 2 2 9 2 3 4 4" xfId="28949"/>
    <cellStyle name="Normal 6 2 2 9 2 3 5" xfId="6349"/>
    <cellStyle name="Normal 6 2 2 9 2 3 5 2" xfId="12467"/>
    <cellStyle name="Normal 6 2 2 9 2 3 5 2 2" xfId="24669"/>
    <cellStyle name="Normal 6 2 2 9 2 3 5 2 2 2" xfId="48966"/>
    <cellStyle name="Normal 6 2 2 9 2 3 5 2 3" xfId="36764"/>
    <cellStyle name="Normal 6 2 2 9 2 3 5 3" xfId="18551"/>
    <cellStyle name="Normal 6 2 2 9 2 3 5 3 2" xfId="42848"/>
    <cellStyle name="Normal 6 2 2 9 2 3 5 4" xfId="30646"/>
    <cellStyle name="Normal 6 2 2 9 2 3 6" xfId="12461"/>
    <cellStyle name="Normal 6 2 2 9 2 3 6 2" xfId="24663"/>
    <cellStyle name="Normal 6 2 2 9 2 3 6 2 2" xfId="48960"/>
    <cellStyle name="Normal 6 2 2 9 2 3 6 3" xfId="36758"/>
    <cellStyle name="Normal 6 2 2 9 2 3 7" xfId="14626"/>
    <cellStyle name="Normal 6 2 2 9 2 3 7 2" xfId="38923"/>
    <cellStyle name="Normal 6 2 2 9 2 3 8" xfId="26614"/>
    <cellStyle name="Normal 6 2 2 9 2 3 9" xfId="51022"/>
    <cellStyle name="Normal 6 2 2 9 2 4" xfId="2842"/>
    <cellStyle name="Normal 6 2 2 9 2 4 2" xfId="5290"/>
    <cellStyle name="Normal 6 2 2 9 2 4 2 2" xfId="12469"/>
    <cellStyle name="Normal 6 2 2 9 2 4 2 2 2" xfId="24671"/>
    <cellStyle name="Normal 6 2 2 9 2 4 2 2 2 2" xfId="48968"/>
    <cellStyle name="Normal 6 2 2 9 2 4 2 2 3" xfId="36766"/>
    <cellStyle name="Normal 6 2 2 9 2 4 2 3" xfId="17492"/>
    <cellStyle name="Normal 6 2 2 9 2 4 2 3 2" xfId="41789"/>
    <cellStyle name="Normal 6 2 2 9 2 4 2 4" xfId="29587"/>
    <cellStyle name="Normal 6 2 2 9 2 4 3" xfId="6880"/>
    <cellStyle name="Normal 6 2 2 9 2 4 3 2" xfId="12470"/>
    <cellStyle name="Normal 6 2 2 9 2 4 3 2 2" xfId="24672"/>
    <cellStyle name="Normal 6 2 2 9 2 4 3 2 2 2" xfId="48969"/>
    <cellStyle name="Normal 6 2 2 9 2 4 3 2 3" xfId="36767"/>
    <cellStyle name="Normal 6 2 2 9 2 4 3 3" xfId="19082"/>
    <cellStyle name="Normal 6 2 2 9 2 4 3 3 2" xfId="43379"/>
    <cellStyle name="Normal 6 2 2 9 2 4 3 4" xfId="31177"/>
    <cellStyle name="Normal 6 2 2 9 2 4 4" xfId="12468"/>
    <cellStyle name="Normal 6 2 2 9 2 4 4 2" xfId="24670"/>
    <cellStyle name="Normal 6 2 2 9 2 4 4 2 2" xfId="48967"/>
    <cellStyle name="Normal 6 2 2 9 2 4 4 3" xfId="36765"/>
    <cellStyle name="Normal 6 2 2 9 2 4 5" xfId="15264"/>
    <cellStyle name="Normal 6 2 2 9 2 4 5 2" xfId="39561"/>
    <cellStyle name="Normal 6 2 2 9 2 4 6" xfId="27252"/>
    <cellStyle name="Normal 6 2 2 9 2 5" xfId="12449"/>
    <cellStyle name="Normal 6 2 2 9 2 5 2" xfId="24651"/>
    <cellStyle name="Normal 6 2 2 9 2 5 2 2" xfId="48948"/>
    <cellStyle name="Normal 6 2 2 9 2 5 3" xfId="36746"/>
    <cellStyle name="Normal 6 2 2 9 2 6" xfId="14092"/>
    <cellStyle name="Normal 6 2 2 9 2 6 2" xfId="26080"/>
    <cellStyle name="Normal 6 2 2 9 2 6 2 2" xfId="50377"/>
    <cellStyle name="Normal 6 2 2 9 2 6 3" xfId="38389"/>
    <cellStyle name="Normal 6 2 2 9 2 7" xfId="51853"/>
    <cellStyle name="Normal 6 2 2 9 2 8" xfId="52196"/>
    <cellStyle name="Normal 6 2 2 9 3" xfId="718"/>
    <cellStyle name="Normal 6 2 2 9 3 2" xfId="965"/>
    <cellStyle name="Normal 6 2 2 9 3 2 2" xfId="2458"/>
    <cellStyle name="Normal 6 2 2 9 3 2 2 10" xfId="52978"/>
    <cellStyle name="Normal 6 2 2 9 3 2 2 2" xfId="3624"/>
    <cellStyle name="Normal 6 2 2 9 3 2 2 2 2" xfId="5965"/>
    <cellStyle name="Normal 6 2 2 9 3 2 2 2 2 2" xfId="12475"/>
    <cellStyle name="Normal 6 2 2 9 3 2 2 2 2 2 2" xfId="24677"/>
    <cellStyle name="Normal 6 2 2 9 3 2 2 2 2 2 2 2" xfId="48974"/>
    <cellStyle name="Normal 6 2 2 9 3 2 2 2 2 2 3" xfId="36772"/>
    <cellStyle name="Normal 6 2 2 9 3 2 2 2 2 3" xfId="18167"/>
    <cellStyle name="Normal 6 2 2 9 3 2 2 2 2 3 2" xfId="42464"/>
    <cellStyle name="Normal 6 2 2 9 3 2 2 2 2 4" xfId="30262"/>
    <cellStyle name="Normal 6 2 2 9 3 2 2 2 3" xfId="7662"/>
    <cellStyle name="Normal 6 2 2 9 3 2 2 2 3 2" xfId="12476"/>
    <cellStyle name="Normal 6 2 2 9 3 2 2 2 3 2 2" xfId="24678"/>
    <cellStyle name="Normal 6 2 2 9 3 2 2 2 3 2 2 2" xfId="48975"/>
    <cellStyle name="Normal 6 2 2 9 3 2 2 2 3 2 3" xfId="36773"/>
    <cellStyle name="Normal 6 2 2 9 3 2 2 2 3 3" xfId="19864"/>
    <cellStyle name="Normal 6 2 2 9 3 2 2 2 3 3 2" xfId="44161"/>
    <cellStyle name="Normal 6 2 2 9 3 2 2 2 3 4" xfId="31959"/>
    <cellStyle name="Normal 6 2 2 9 3 2 2 2 4" xfId="12474"/>
    <cellStyle name="Normal 6 2 2 9 3 2 2 2 4 2" xfId="24676"/>
    <cellStyle name="Normal 6 2 2 9 3 2 2 2 4 2 2" xfId="48973"/>
    <cellStyle name="Normal 6 2 2 9 3 2 2 2 4 3" xfId="36771"/>
    <cellStyle name="Normal 6 2 2 9 3 2 2 2 5" xfId="15939"/>
    <cellStyle name="Normal 6 2 2 9 3 2 2 2 5 2" xfId="40236"/>
    <cellStyle name="Normal 6 2 2 9 3 2 2 2 6" xfId="27927"/>
    <cellStyle name="Normal 6 2 2 9 3 2 2 3" xfId="4156"/>
    <cellStyle name="Normal 6 2 2 9 3 2 2 3 2" xfId="12477"/>
    <cellStyle name="Normal 6 2 2 9 3 2 2 3 2 2" xfId="24679"/>
    <cellStyle name="Normal 6 2 2 9 3 2 2 3 2 2 2" xfId="48976"/>
    <cellStyle name="Normal 6 2 2 9 3 2 2 3 2 3" xfId="36774"/>
    <cellStyle name="Normal 6 2 2 9 3 2 2 3 3" xfId="16467"/>
    <cellStyle name="Normal 6 2 2 9 3 2 2 3 3 2" xfId="40764"/>
    <cellStyle name="Normal 6 2 2 9 3 2 2 3 4" xfId="28455"/>
    <cellStyle name="Normal 6 2 2 9 3 2 2 4" xfId="4796"/>
    <cellStyle name="Normal 6 2 2 9 3 2 2 4 2" xfId="12478"/>
    <cellStyle name="Normal 6 2 2 9 3 2 2 4 2 2" xfId="24680"/>
    <cellStyle name="Normal 6 2 2 9 3 2 2 4 2 2 2" xfId="48977"/>
    <cellStyle name="Normal 6 2 2 9 3 2 2 4 2 3" xfId="36775"/>
    <cellStyle name="Normal 6 2 2 9 3 2 2 4 3" xfId="16998"/>
    <cellStyle name="Normal 6 2 2 9 3 2 2 4 3 2" xfId="41295"/>
    <cellStyle name="Normal 6 2 2 9 3 2 2 4 4" xfId="29093"/>
    <cellStyle name="Normal 6 2 2 9 3 2 2 5" xfId="6493"/>
    <cellStyle name="Normal 6 2 2 9 3 2 2 5 2" xfId="12479"/>
    <cellStyle name="Normal 6 2 2 9 3 2 2 5 2 2" xfId="24681"/>
    <cellStyle name="Normal 6 2 2 9 3 2 2 5 2 2 2" xfId="48978"/>
    <cellStyle name="Normal 6 2 2 9 3 2 2 5 2 3" xfId="36776"/>
    <cellStyle name="Normal 6 2 2 9 3 2 2 5 3" xfId="18695"/>
    <cellStyle name="Normal 6 2 2 9 3 2 2 5 3 2" xfId="42992"/>
    <cellStyle name="Normal 6 2 2 9 3 2 2 5 4" xfId="30790"/>
    <cellStyle name="Normal 6 2 2 9 3 2 2 6" xfId="12473"/>
    <cellStyle name="Normal 6 2 2 9 3 2 2 6 2" xfId="24675"/>
    <cellStyle name="Normal 6 2 2 9 3 2 2 6 2 2" xfId="48972"/>
    <cellStyle name="Normal 6 2 2 9 3 2 2 6 3" xfId="36770"/>
    <cellStyle name="Normal 6 2 2 9 3 2 2 7" xfId="14770"/>
    <cellStyle name="Normal 6 2 2 9 3 2 2 7 2" xfId="39067"/>
    <cellStyle name="Normal 6 2 2 9 3 2 2 8" xfId="26758"/>
    <cellStyle name="Normal 6 2 2 9 3 2 2 9" xfId="51166"/>
    <cellStyle name="Normal 6 2 2 9 3 2 3" xfId="2986"/>
    <cellStyle name="Normal 6 2 2 9 3 2 3 2" xfId="5434"/>
    <cellStyle name="Normal 6 2 2 9 3 2 3 2 2" xfId="12481"/>
    <cellStyle name="Normal 6 2 2 9 3 2 3 2 2 2" xfId="24683"/>
    <cellStyle name="Normal 6 2 2 9 3 2 3 2 2 2 2" xfId="48980"/>
    <cellStyle name="Normal 6 2 2 9 3 2 3 2 2 3" xfId="36778"/>
    <cellStyle name="Normal 6 2 2 9 3 2 3 2 3" xfId="17636"/>
    <cellStyle name="Normal 6 2 2 9 3 2 3 2 3 2" xfId="41933"/>
    <cellStyle name="Normal 6 2 2 9 3 2 3 2 4" xfId="29731"/>
    <cellStyle name="Normal 6 2 2 9 3 2 3 3" xfId="7024"/>
    <cellStyle name="Normal 6 2 2 9 3 2 3 3 2" xfId="12482"/>
    <cellStyle name="Normal 6 2 2 9 3 2 3 3 2 2" xfId="24684"/>
    <cellStyle name="Normal 6 2 2 9 3 2 3 3 2 2 2" xfId="48981"/>
    <cellStyle name="Normal 6 2 2 9 3 2 3 3 2 3" xfId="36779"/>
    <cellStyle name="Normal 6 2 2 9 3 2 3 3 3" xfId="19226"/>
    <cellStyle name="Normal 6 2 2 9 3 2 3 3 3 2" xfId="43523"/>
    <cellStyle name="Normal 6 2 2 9 3 2 3 3 4" xfId="31321"/>
    <cellStyle name="Normal 6 2 2 9 3 2 3 4" xfId="12480"/>
    <cellStyle name="Normal 6 2 2 9 3 2 3 4 2" xfId="24682"/>
    <cellStyle name="Normal 6 2 2 9 3 2 3 4 2 2" xfId="48979"/>
    <cellStyle name="Normal 6 2 2 9 3 2 3 4 3" xfId="36777"/>
    <cellStyle name="Normal 6 2 2 9 3 2 3 5" xfId="15408"/>
    <cellStyle name="Normal 6 2 2 9 3 2 3 5 2" xfId="39705"/>
    <cellStyle name="Normal 6 2 2 9 3 2 3 6" xfId="27396"/>
    <cellStyle name="Normal 6 2 2 9 3 2 4" xfId="12472"/>
    <cellStyle name="Normal 6 2 2 9 3 2 4 2" xfId="24674"/>
    <cellStyle name="Normal 6 2 2 9 3 2 4 2 2" xfId="48971"/>
    <cellStyle name="Normal 6 2 2 9 3 2 4 3" xfId="36769"/>
    <cellStyle name="Normal 6 2 2 9 3 2 5" xfId="14236"/>
    <cellStyle name="Normal 6 2 2 9 3 2 5 2" xfId="26224"/>
    <cellStyle name="Normal 6 2 2 9 3 2 5 2 2" xfId="50521"/>
    <cellStyle name="Normal 6 2 2 9 3 2 5 3" xfId="38533"/>
    <cellStyle name="Normal 6 2 2 9 3 2 6" xfId="51460"/>
    <cellStyle name="Normal 6 2 2 9 3 2 7" xfId="52340"/>
    <cellStyle name="Normal 6 2 2 9 3 3" xfId="2218"/>
    <cellStyle name="Normal 6 2 2 9 3 3 10" xfId="52738"/>
    <cellStyle name="Normal 6 2 2 9 3 3 2" xfId="3384"/>
    <cellStyle name="Normal 6 2 2 9 3 3 2 2" xfId="5725"/>
    <cellStyle name="Normal 6 2 2 9 3 3 2 2 2" xfId="12485"/>
    <cellStyle name="Normal 6 2 2 9 3 3 2 2 2 2" xfId="24687"/>
    <cellStyle name="Normal 6 2 2 9 3 3 2 2 2 2 2" xfId="48984"/>
    <cellStyle name="Normal 6 2 2 9 3 3 2 2 2 3" xfId="36782"/>
    <cellStyle name="Normal 6 2 2 9 3 3 2 2 3" xfId="17927"/>
    <cellStyle name="Normal 6 2 2 9 3 3 2 2 3 2" xfId="42224"/>
    <cellStyle name="Normal 6 2 2 9 3 3 2 2 4" xfId="30022"/>
    <cellStyle name="Normal 6 2 2 9 3 3 2 3" xfId="7422"/>
    <cellStyle name="Normal 6 2 2 9 3 3 2 3 2" xfId="12486"/>
    <cellStyle name="Normal 6 2 2 9 3 3 2 3 2 2" xfId="24688"/>
    <cellStyle name="Normal 6 2 2 9 3 3 2 3 2 2 2" xfId="48985"/>
    <cellStyle name="Normal 6 2 2 9 3 3 2 3 2 3" xfId="36783"/>
    <cellStyle name="Normal 6 2 2 9 3 3 2 3 3" xfId="19624"/>
    <cellStyle name="Normal 6 2 2 9 3 3 2 3 3 2" xfId="43921"/>
    <cellStyle name="Normal 6 2 2 9 3 3 2 3 4" xfId="31719"/>
    <cellStyle name="Normal 6 2 2 9 3 3 2 4" xfId="12484"/>
    <cellStyle name="Normal 6 2 2 9 3 3 2 4 2" xfId="24686"/>
    <cellStyle name="Normal 6 2 2 9 3 3 2 4 2 2" xfId="48983"/>
    <cellStyle name="Normal 6 2 2 9 3 3 2 4 3" xfId="36781"/>
    <cellStyle name="Normal 6 2 2 9 3 3 2 5" xfId="15699"/>
    <cellStyle name="Normal 6 2 2 9 3 3 2 5 2" xfId="39996"/>
    <cellStyle name="Normal 6 2 2 9 3 3 2 6" xfId="27687"/>
    <cellStyle name="Normal 6 2 2 9 3 3 3" xfId="3916"/>
    <cellStyle name="Normal 6 2 2 9 3 3 3 2" xfId="12487"/>
    <cellStyle name="Normal 6 2 2 9 3 3 3 2 2" xfId="24689"/>
    <cellStyle name="Normal 6 2 2 9 3 3 3 2 2 2" xfId="48986"/>
    <cellStyle name="Normal 6 2 2 9 3 3 3 2 3" xfId="36784"/>
    <cellStyle name="Normal 6 2 2 9 3 3 3 3" xfId="16227"/>
    <cellStyle name="Normal 6 2 2 9 3 3 3 3 2" xfId="40524"/>
    <cellStyle name="Normal 6 2 2 9 3 3 3 4" xfId="28215"/>
    <cellStyle name="Normal 6 2 2 9 3 3 4" xfId="4556"/>
    <cellStyle name="Normal 6 2 2 9 3 3 4 2" xfId="12488"/>
    <cellStyle name="Normal 6 2 2 9 3 3 4 2 2" xfId="24690"/>
    <cellStyle name="Normal 6 2 2 9 3 3 4 2 2 2" xfId="48987"/>
    <cellStyle name="Normal 6 2 2 9 3 3 4 2 3" xfId="36785"/>
    <cellStyle name="Normal 6 2 2 9 3 3 4 3" xfId="16758"/>
    <cellStyle name="Normal 6 2 2 9 3 3 4 3 2" xfId="41055"/>
    <cellStyle name="Normal 6 2 2 9 3 3 4 4" xfId="28853"/>
    <cellStyle name="Normal 6 2 2 9 3 3 5" xfId="6253"/>
    <cellStyle name="Normal 6 2 2 9 3 3 5 2" xfId="12489"/>
    <cellStyle name="Normal 6 2 2 9 3 3 5 2 2" xfId="24691"/>
    <cellStyle name="Normal 6 2 2 9 3 3 5 2 2 2" xfId="48988"/>
    <cellStyle name="Normal 6 2 2 9 3 3 5 2 3" xfId="36786"/>
    <cellStyle name="Normal 6 2 2 9 3 3 5 3" xfId="18455"/>
    <cellStyle name="Normal 6 2 2 9 3 3 5 3 2" xfId="42752"/>
    <cellStyle name="Normal 6 2 2 9 3 3 5 4" xfId="30550"/>
    <cellStyle name="Normal 6 2 2 9 3 3 6" xfId="12483"/>
    <cellStyle name="Normal 6 2 2 9 3 3 6 2" xfId="24685"/>
    <cellStyle name="Normal 6 2 2 9 3 3 6 2 2" xfId="48982"/>
    <cellStyle name="Normal 6 2 2 9 3 3 6 3" xfId="36780"/>
    <cellStyle name="Normal 6 2 2 9 3 3 7" xfId="14530"/>
    <cellStyle name="Normal 6 2 2 9 3 3 7 2" xfId="38827"/>
    <cellStyle name="Normal 6 2 2 9 3 3 8" xfId="26518"/>
    <cellStyle name="Normal 6 2 2 9 3 3 9" xfId="50926"/>
    <cellStyle name="Normal 6 2 2 9 3 4" xfId="2746"/>
    <cellStyle name="Normal 6 2 2 9 3 4 2" xfId="5194"/>
    <cellStyle name="Normal 6 2 2 9 3 4 2 2" xfId="12491"/>
    <cellStyle name="Normal 6 2 2 9 3 4 2 2 2" xfId="24693"/>
    <cellStyle name="Normal 6 2 2 9 3 4 2 2 2 2" xfId="48990"/>
    <cellStyle name="Normal 6 2 2 9 3 4 2 2 3" xfId="36788"/>
    <cellStyle name="Normal 6 2 2 9 3 4 2 3" xfId="17396"/>
    <cellStyle name="Normal 6 2 2 9 3 4 2 3 2" xfId="41693"/>
    <cellStyle name="Normal 6 2 2 9 3 4 2 4" xfId="29491"/>
    <cellStyle name="Normal 6 2 2 9 3 4 3" xfId="6784"/>
    <cellStyle name="Normal 6 2 2 9 3 4 3 2" xfId="12492"/>
    <cellStyle name="Normal 6 2 2 9 3 4 3 2 2" xfId="24694"/>
    <cellStyle name="Normal 6 2 2 9 3 4 3 2 2 2" xfId="48991"/>
    <cellStyle name="Normal 6 2 2 9 3 4 3 2 3" xfId="36789"/>
    <cellStyle name="Normal 6 2 2 9 3 4 3 3" xfId="18986"/>
    <cellStyle name="Normal 6 2 2 9 3 4 3 3 2" xfId="43283"/>
    <cellStyle name="Normal 6 2 2 9 3 4 3 4" xfId="31081"/>
    <cellStyle name="Normal 6 2 2 9 3 4 4" xfId="12490"/>
    <cellStyle name="Normal 6 2 2 9 3 4 4 2" xfId="24692"/>
    <cellStyle name="Normal 6 2 2 9 3 4 4 2 2" xfId="48989"/>
    <cellStyle name="Normal 6 2 2 9 3 4 4 3" xfId="36787"/>
    <cellStyle name="Normal 6 2 2 9 3 4 5" xfId="15168"/>
    <cellStyle name="Normal 6 2 2 9 3 4 5 2" xfId="39465"/>
    <cellStyle name="Normal 6 2 2 9 3 4 6" xfId="27156"/>
    <cellStyle name="Normal 6 2 2 9 3 5" xfId="12471"/>
    <cellStyle name="Normal 6 2 2 9 3 5 2" xfId="24673"/>
    <cellStyle name="Normal 6 2 2 9 3 5 2 2" xfId="48970"/>
    <cellStyle name="Normal 6 2 2 9 3 5 3" xfId="36768"/>
    <cellStyle name="Normal 6 2 2 9 3 6" xfId="13996"/>
    <cellStyle name="Normal 6 2 2 9 3 6 2" xfId="25984"/>
    <cellStyle name="Normal 6 2 2 9 3 6 2 2" xfId="50281"/>
    <cellStyle name="Normal 6 2 2 9 3 6 3" xfId="38293"/>
    <cellStyle name="Normal 6 2 2 9 3 7" xfId="51704"/>
    <cellStyle name="Normal 6 2 2 9 3 8" xfId="52100"/>
    <cellStyle name="Normal 6 2 2 9 4" xfId="893"/>
    <cellStyle name="Normal 6 2 2 9 4 2" xfId="2386"/>
    <cellStyle name="Normal 6 2 2 9 4 2 10" xfId="52906"/>
    <cellStyle name="Normal 6 2 2 9 4 2 2" xfId="3552"/>
    <cellStyle name="Normal 6 2 2 9 4 2 2 2" xfId="5893"/>
    <cellStyle name="Normal 6 2 2 9 4 2 2 2 2" xfId="12496"/>
    <cellStyle name="Normal 6 2 2 9 4 2 2 2 2 2" xfId="24698"/>
    <cellStyle name="Normal 6 2 2 9 4 2 2 2 2 2 2" xfId="48995"/>
    <cellStyle name="Normal 6 2 2 9 4 2 2 2 2 3" xfId="36793"/>
    <cellStyle name="Normal 6 2 2 9 4 2 2 2 3" xfId="18095"/>
    <cellStyle name="Normal 6 2 2 9 4 2 2 2 3 2" xfId="42392"/>
    <cellStyle name="Normal 6 2 2 9 4 2 2 2 4" xfId="30190"/>
    <cellStyle name="Normal 6 2 2 9 4 2 2 3" xfId="7590"/>
    <cellStyle name="Normal 6 2 2 9 4 2 2 3 2" xfId="12497"/>
    <cellStyle name="Normal 6 2 2 9 4 2 2 3 2 2" xfId="24699"/>
    <cellStyle name="Normal 6 2 2 9 4 2 2 3 2 2 2" xfId="48996"/>
    <cellStyle name="Normal 6 2 2 9 4 2 2 3 2 3" xfId="36794"/>
    <cellStyle name="Normal 6 2 2 9 4 2 2 3 3" xfId="19792"/>
    <cellStyle name="Normal 6 2 2 9 4 2 2 3 3 2" xfId="44089"/>
    <cellStyle name="Normal 6 2 2 9 4 2 2 3 4" xfId="31887"/>
    <cellStyle name="Normal 6 2 2 9 4 2 2 4" xfId="12495"/>
    <cellStyle name="Normal 6 2 2 9 4 2 2 4 2" xfId="24697"/>
    <cellStyle name="Normal 6 2 2 9 4 2 2 4 2 2" xfId="48994"/>
    <cellStyle name="Normal 6 2 2 9 4 2 2 4 3" xfId="36792"/>
    <cellStyle name="Normal 6 2 2 9 4 2 2 5" xfId="15867"/>
    <cellStyle name="Normal 6 2 2 9 4 2 2 5 2" xfId="40164"/>
    <cellStyle name="Normal 6 2 2 9 4 2 2 6" xfId="27855"/>
    <cellStyle name="Normal 6 2 2 9 4 2 3" xfId="4084"/>
    <cellStyle name="Normal 6 2 2 9 4 2 3 2" xfId="12498"/>
    <cellStyle name="Normal 6 2 2 9 4 2 3 2 2" xfId="24700"/>
    <cellStyle name="Normal 6 2 2 9 4 2 3 2 2 2" xfId="48997"/>
    <cellStyle name="Normal 6 2 2 9 4 2 3 2 3" xfId="36795"/>
    <cellStyle name="Normal 6 2 2 9 4 2 3 3" xfId="16395"/>
    <cellStyle name="Normal 6 2 2 9 4 2 3 3 2" xfId="40692"/>
    <cellStyle name="Normal 6 2 2 9 4 2 3 4" xfId="28383"/>
    <cellStyle name="Normal 6 2 2 9 4 2 4" xfId="4724"/>
    <cellStyle name="Normal 6 2 2 9 4 2 4 2" xfId="12499"/>
    <cellStyle name="Normal 6 2 2 9 4 2 4 2 2" xfId="24701"/>
    <cellStyle name="Normal 6 2 2 9 4 2 4 2 2 2" xfId="48998"/>
    <cellStyle name="Normal 6 2 2 9 4 2 4 2 3" xfId="36796"/>
    <cellStyle name="Normal 6 2 2 9 4 2 4 3" xfId="16926"/>
    <cellStyle name="Normal 6 2 2 9 4 2 4 3 2" xfId="41223"/>
    <cellStyle name="Normal 6 2 2 9 4 2 4 4" xfId="29021"/>
    <cellStyle name="Normal 6 2 2 9 4 2 5" xfId="6421"/>
    <cellStyle name="Normal 6 2 2 9 4 2 5 2" xfId="12500"/>
    <cellStyle name="Normal 6 2 2 9 4 2 5 2 2" xfId="24702"/>
    <cellStyle name="Normal 6 2 2 9 4 2 5 2 2 2" xfId="48999"/>
    <cellStyle name="Normal 6 2 2 9 4 2 5 2 3" xfId="36797"/>
    <cellStyle name="Normal 6 2 2 9 4 2 5 3" xfId="18623"/>
    <cellStyle name="Normal 6 2 2 9 4 2 5 3 2" xfId="42920"/>
    <cellStyle name="Normal 6 2 2 9 4 2 5 4" xfId="30718"/>
    <cellStyle name="Normal 6 2 2 9 4 2 6" xfId="12494"/>
    <cellStyle name="Normal 6 2 2 9 4 2 6 2" xfId="24696"/>
    <cellStyle name="Normal 6 2 2 9 4 2 6 2 2" xfId="48993"/>
    <cellStyle name="Normal 6 2 2 9 4 2 6 3" xfId="36791"/>
    <cellStyle name="Normal 6 2 2 9 4 2 7" xfId="14698"/>
    <cellStyle name="Normal 6 2 2 9 4 2 7 2" xfId="38995"/>
    <cellStyle name="Normal 6 2 2 9 4 2 8" xfId="26686"/>
    <cellStyle name="Normal 6 2 2 9 4 2 9" xfId="51094"/>
    <cellStyle name="Normal 6 2 2 9 4 3" xfId="2914"/>
    <cellStyle name="Normal 6 2 2 9 4 3 2" xfId="5362"/>
    <cellStyle name="Normal 6 2 2 9 4 3 2 2" xfId="12502"/>
    <cellStyle name="Normal 6 2 2 9 4 3 2 2 2" xfId="24704"/>
    <cellStyle name="Normal 6 2 2 9 4 3 2 2 2 2" xfId="49001"/>
    <cellStyle name="Normal 6 2 2 9 4 3 2 2 3" xfId="36799"/>
    <cellStyle name="Normal 6 2 2 9 4 3 2 3" xfId="17564"/>
    <cellStyle name="Normal 6 2 2 9 4 3 2 3 2" xfId="41861"/>
    <cellStyle name="Normal 6 2 2 9 4 3 2 4" xfId="29659"/>
    <cellStyle name="Normal 6 2 2 9 4 3 3" xfId="6952"/>
    <cellStyle name="Normal 6 2 2 9 4 3 3 2" xfId="12503"/>
    <cellStyle name="Normal 6 2 2 9 4 3 3 2 2" xfId="24705"/>
    <cellStyle name="Normal 6 2 2 9 4 3 3 2 2 2" xfId="49002"/>
    <cellStyle name="Normal 6 2 2 9 4 3 3 2 3" xfId="36800"/>
    <cellStyle name="Normal 6 2 2 9 4 3 3 3" xfId="19154"/>
    <cellStyle name="Normal 6 2 2 9 4 3 3 3 2" xfId="43451"/>
    <cellStyle name="Normal 6 2 2 9 4 3 3 4" xfId="31249"/>
    <cellStyle name="Normal 6 2 2 9 4 3 4" xfId="12501"/>
    <cellStyle name="Normal 6 2 2 9 4 3 4 2" xfId="24703"/>
    <cellStyle name="Normal 6 2 2 9 4 3 4 2 2" xfId="49000"/>
    <cellStyle name="Normal 6 2 2 9 4 3 4 3" xfId="36798"/>
    <cellStyle name="Normal 6 2 2 9 4 3 5" xfId="15336"/>
    <cellStyle name="Normal 6 2 2 9 4 3 5 2" xfId="39633"/>
    <cellStyle name="Normal 6 2 2 9 4 3 6" xfId="27324"/>
    <cellStyle name="Normal 6 2 2 9 4 4" xfId="12493"/>
    <cellStyle name="Normal 6 2 2 9 4 4 2" xfId="24695"/>
    <cellStyle name="Normal 6 2 2 9 4 4 2 2" xfId="48992"/>
    <cellStyle name="Normal 6 2 2 9 4 4 3" xfId="36790"/>
    <cellStyle name="Normal 6 2 2 9 4 5" xfId="14164"/>
    <cellStyle name="Normal 6 2 2 9 4 5 2" xfId="26152"/>
    <cellStyle name="Normal 6 2 2 9 4 5 2 2" xfId="50449"/>
    <cellStyle name="Normal 6 2 2 9 4 5 3" xfId="38461"/>
    <cellStyle name="Normal 6 2 2 9 4 6" xfId="51664"/>
    <cellStyle name="Normal 6 2 2 9 4 7" xfId="52268"/>
    <cellStyle name="Normal 6 2 2 9 5" xfId="2122"/>
    <cellStyle name="Normal 6 2 2 9 5 10" xfId="52642"/>
    <cellStyle name="Normal 6 2 2 9 5 2" xfId="3288"/>
    <cellStyle name="Normal 6 2 2 9 5 2 2" xfId="5629"/>
    <cellStyle name="Normal 6 2 2 9 5 2 2 2" xfId="12506"/>
    <cellStyle name="Normal 6 2 2 9 5 2 2 2 2" xfId="24708"/>
    <cellStyle name="Normal 6 2 2 9 5 2 2 2 2 2" xfId="49005"/>
    <cellStyle name="Normal 6 2 2 9 5 2 2 2 3" xfId="36803"/>
    <cellStyle name="Normal 6 2 2 9 5 2 2 3" xfId="17831"/>
    <cellStyle name="Normal 6 2 2 9 5 2 2 3 2" xfId="42128"/>
    <cellStyle name="Normal 6 2 2 9 5 2 2 4" xfId="29926"/>
    <cellStyle name="Normal 6 2 2 9 5 2 3" xfId="7326"/>
    <cellStyle name="Normal 6 2 2 9 5 2 3 2" xfId="12507"/>
    <cellStyle name="Normal 6 2 2 9 5 2 3 2 2" xfId="24709"/>
    <cellStyle name="Normal 6 2 2 9 5 2 3 2 2 2" xfId="49006"/>
    <cellStyle name="Normal 6 2 2 9 5 2 3 2 3" xfId="36804"/>
    <cellStyle name="Normal 6 2 2 9 5 2 3 3" xfId="19528"/>
    <cellStyle name="Normal 6 2 2 9 5 2 3 3 2" xfId="43825"/>
    <cellStyle name="Normal 6 2 2 9 5 2 3 4" xfId="31623"/>
    <cellStyle name="Normal 6 2 2 9 5 2 4" xfId="12505"/>
    <cellStyle name="Normal 6 2 2 9 5 2 4 2" xfId="24707"/>
    <cellStyle name="Normal 6 2 2 9 5 2 4 2 2" xfId="49004"/>
    <cellStyle name="Normal 6 2 2 9 5 2 4 3" xfId="36802"/>
    <cellStyle name="Normal 6 2 2 9 5 2 5" xfId="15603"/>
    <cellStyle name="Normal 6 2 2 9 5 2 5 2" xfId="39900"/>
    <cellStyle name="Normal 6 2 2 9 5 2 6" xfId="27591"/>
    <cellStyle name="Normal 6 2 2 9 5 3" xfId="3820"/>
    <cellStyle name="Normal 6 2 2 9 5 3 2" xfId="12508"/>
    <cellStyle name="Normal 6 2 2 9 5 3 2 2" xfId="24710"/>
    <cellStyle name="Normal 6 2 2 9 5 3 2 2 2" xfId="49007"/>
    <cellStyle name="Normal 6 2 2 9 5 3 2 3" xfId="36805"/>
    <cellStyle name="Normal 6 2 2 9 5 3 3" xfId="16131"/>
    <cellStyle name="Normal 6 2 2 9 5 3 3 2" xfId="40428"/>
    <cellStyle name="Normal 6 2 2 9 5 3 4" xfId="28119"/>
    <cellStyle name="Normal 6 2 2 9 5 4" xfId="4460"/>
    <cellStyle name="Normal 6 2 2 9 5 4 2" xfId="12509"/>
    <cellStyle name="Normal 6 2 2 9 5 4 2 2" xfId="24711"/>
    <cellStyle name="Normal 6 2 2 9 5 4 2 2 2" xfId="49008"/>
    <cellStyle name="Normal 6 2 2 9 5 4 2 3" xfId="36806"/>
    <cellStyle name="Normal 6 2 2 9 5 4 3" xfId="16662"/>
    <cellStyle name="Normal 6 2 2 9 5 4 3 2" xfId="40959"/>
    <cellStyle name="Normal 6 2 2 9 5 4 4" xfId="28757"/>
    <cellStyle name="Normal 6 2 2 9 5 5" xfId="6157"/>
    <cellStyle name="Normal 6 2 2 9 5 5 2" xfId="12510"/>
    <cellStyle name="Normal 6 2 2 9 5 5 2 2" xfId="24712"/>
    <cellStyle name="Normal 6 2 2 9 5 5 2 2 2" xfId="49009"/>
    <cellStyle name="Normal 6 2 2 9 5 5 2 3" xfId="36807"/>
    <cellStyle name="Normal 6 2 2 9 5 5 3" xfId="18359"/>
    <cellStyle name="Normal 6 2 2 9 5 5 3 2" xfId="42656"/>
    <cellStyle name="Normal 6 2 2 9 5 5 4" xfId="30454"/>
    <cellStyle name="Normal 6 2 2 9 5 6" xfId="12504"/>
    <cellStyle name="Normal 6 2 2 9 5 6 2" xfId="24706"/>
    <cellStyle name="Normal 6 2 2 9 5 6 2 2" xfId="49003"/>
    <cellStyle name="Normal 6 2 2 9 5 6 3" xfId="36801"/>
    <cellStyle name="Normal 6 2 2 9 5 7" xfId="14434"/>
    <cellStyle name="Normal 6 2 2 9 5 7 2" xfId="38731"/>
    <cellStyle name="Normal 6 2 2 9 5 8" xfId="26422"/>
    <cellStyle name="Normal 6 2 2 9 5 9" xfId="50830"/>
    <cellStyle name="Normal 6 2 2 9 6" xfId="2650"/>
    <cellStyle name="Normal 6 2 2 9 6 2" xfId="5098"/>
    <cellStyle name="Normal 6 2 2 9 6 2 2" xfId="12512"/>
    <cellStyle name="Normal 6 2 2 9 6 2 2 2" xfId="24714"/>
    <cellStyle name="Normal 6 2 2 9 6 2 2 2 2" xfId="49011"/>
    <cellStyle name="Normal 6 2 2 9 6 2 2 3" xfId="36809"/>
    <cellStyle name="Normal 6 2 2 9 6 2 3" xfId="17300"/>
    <cellStyle name="Normal 6 2 2 9 6 2 3 2" xfId="41597"/>
    <cellStyle name="Normal 6 2 2 9 6 2 4" xfId="29395"/>
    <cellStyle name="Normal 6 2 2 9 6 3" xfId="6688"/>
    <cellStyle name="Normal 6 2 2 9 6 3 2" xfId="12513"/>
    <cellStyle name="Normal 6 2 2 9 6 3 2 2" xfId="24715"/>
    <cellStyle name="Normal 6 2 2 9 6 3 2 2 2" xfId="49012"/>
    <cellStyle name="Normal 6 2 2 9 6 3 2 3" xfId="36810"/>
    <cellStyle name="Normal 6 2 2 9 6 3 3" xfId="18890"/>
    <cellStyle name="Normal 6 2 2 9 6 3 3 2" xfId="43187"/>
    <cellStyle name="Normal 6 2 2 9 6 3 4" xfId="30985"/>
    <cellStyle name="Normal 6 2 2 9 6 4" xfId="12511"/>
    <cellStyle name="Normal 6 2 2 9 6 4 2" xfId="24713"/>
    <cellStyle name="Normal 6 2 2 9 6 4 2 2" xfId="49010"/>
    <cellStyle name="Normal 6 2 2 9 6 4 3" xfId="36808"/>
    <cellStyle name="Normal 6 2 2 9 6 5" xfId="15072"/>
    <cellStyle name="Normal 6 2 2 9 6 5 2" xfId="39369"/>
    <cellStyle name="Normal 6 2 2 9 6 6" xfId="27060"/>
    <cellStyle name="Normal 6 2 2 9 7" xfId="12448"/>
    <cellStyle name="Normal 6 2 2 9 7 2" xfId="24650"/>
    <cellStyle name="Normal 6 2 2 9 7 2 2" xfId="48947"/>
    <cellStyle name="Normal 6 2 2 9 7 3" xfId="36745"/>
    <cellStyle name="Normal 6 2 2 9 8" xfId="13900"/>
    <cellStyle name="Normal 6 2 2 9 8 2" xfId="25888"/>
    <cellStyle name="Normal 6 2 2 9 8 2 2" xfId="50185"/>
    <cellStyle name="Normal 6 2 2 9 8 3" xfId="38197"/>
    <cellStyle name="Normal 6 2 2 9 9" xfId="51591"/>
    <cellStyle name="Normal 6 2 3" xfId="304"/>
    <cellStyle name="Normal 6 2 3 2" xfId="438"/>
    <cellStyle name="Normal 6 2 3 2 2" xfId="1162"/>
    <cellStyle name="Normal 6 2 3 3" xfId="466"/>
    <cellStyle name="Normal 6 2 3 3 2" xfId="1190"/>
    <cellStyle name="Normal 6 2 3 4" xfId="496"/>
    <cellStyle name="Normal 6 2 3 4 2" xfId="1220"/>
    <cellStyle name="Normal 6 2 3 5" xfId="526"/>
    <cellStyle name="Normal 6 2 3 5 2" xfId="1250"/>
    <cellStyle name="Normal 6 2 3 6" xfId="1133"/>
    <cellStyle name="Normal 6 2 4" xfId="305"/>
    <cellStyle name="Normal 6 2 4 2" xfId="306"/>
    <cellStyle name="Normal 6 2 4 3" xfId="421"/>
    <cellStyle name="Normal 6 2 4 4" xfId="1962"/>
    <cellStyle name="Normal 6 2 5" xfId="561"/>
    <cellStyle name="Normal 6 2 6" xfId="299"/>
    <cellStyle name="Normal 6 2 7" xfId="585"/>
    <cellStyle name="Normal 6 2 7 10" xfId="51644"/>
    <cellStyle name="Normal 6 2 7 11" xfId="51968"/>
    <cellStyle name="Normal 6 2 7 2" xfId="633"/>
    <cellStyle name="Normal 6 2 7 2 10" xfId="52016"/>
    <cellStyle name="Normal 6 2 7 2 2" xfId="828"/>
    <cellStyle name="Normal 6 2 7 2 2 2" xfId="1073"/>
    <cellStyle name="Normal 6 2 7 2 2 2 2" xfId="2566"/>
    <cellStyle name="Normal 6 2 7 2 2 2 2 10" xfId="53086"/>
    <cellStyle name="Normal 6 2 7 2 2 2 2 2" xfId="3732"/>
    <cellStyle name="Normal 6 2 7 2 2 2 2 2 2" xfId="6073"/>
    <cellStyle name="Normal 6 2 7 2 2 2 2 2 2 2" xfId="12520"/>
    <cellStyle name="Normal 6 2 7 2 2 2 2 2 2 2 2" xfId="24722"/>
    <cellStyle name="Normal 6 2 7 2 2 2 2 2 2 2 2 2" xfId="49019"/>
    <cellStyle name="Normal 6 2 7 2 2 2 2 2 2 2 3" xfId="36817"/>
    <cellStyle name="Normal 6 2 7 2 2 2 2 2 2 3" xfId="18275"/>
    <cellStyle name="Normal 6 2 7 2 2 2 2 2 2 3 2" xfId="42572"/>
    <cellStyle name="Normal 6 2 7 2 2 2 2 2 2 4" xfId="30370"/>
    <cellStyle name="Normal 6 2 7 2 2 2 2 2 3" xfId="7770"/>
    <cellStyle name="Normal 6 2 7 2 2 2 2 2 3 2" xfId="12521"/>
    <cellStyle name="Normal 6 2 7 2 2 2 2 2 3 2 2" xfId="24723"/>
    <cellStyle name="Normal 6 2 7 2 2 2 2 2 3 2 2 2" xfId="49020"/>
    <cellStyle name="Normal 6 2 7 2 2 2 2 2 3 2 3" xfId="36818"/>
    <cellStyle name="Normal 6 2 7 2 2 2 2 2 3 3" xfId="19972"/>
    <cellStyle name="Normal 6 2 7 2 2 2 2 2 3 3 2" xfId="44269"/>
    <cellStyle name="Normal 6 2 7 2 2 2 2 2 3 4" xfId="32067"/>
    <cellStyle name="Normal 6 2 7 2 2 2 2 2 4" xfId="12519"/>
    <cellStyle name="Normal 6 2 7 2 2 2 2 2 4 2" xfId="24721"/>
    <cellStyle name="Normal 6 2 7 2 2 2 2 2 4 2 2" xfId="49018"/>
    <cellStyle name="Normal 6 2 7 2 2 2 2 2 4 3" xfId="36816"/>
    <cellStyle name="Normal 6 2 7 2 2 2 2 2 5" xfId="16047"/>
    <cellStyle name="Normal 6 2 7 2 2 2 2 2 5 2" xfId="40344"/>
    <cellStyle name="Normal 6 2 7 2 2 2 2 2 6" xfId="28035"/>
    <cellStyle name="Normal 6 2 7 2 2 2 2 3" xfId="4264"/>
    <cellStyle name="Normal 6 2 7 2 2 2 2 3 2" xfId="12522"/>
    <cellStyle name="Normal 6 2 7 2 2 2 2 3 2 2" xfId="24724"/>
    <cellStyle name="Normal 6 2 7 2 2 2 2 3 2 2 2" xfId="49021"/>
    <cellStyle name="Normal 6 2 7 2 2 2 2 3 2 3" xfId="36819"/>
    <cellStyle name="Normal 6 2 7 2 2 2 2 3 3" xfId="16575"/>
    <cellStyle name="Normal 6 2 7 2 2 2 2 3 3 2" xfId="40872"/>
    <cellStyle name="Normal 6 2 7 2 2 2 2 3 4" xfId="28563"/>
    <cellStyle name="Normal 6 2 7 2 2 2 2 4" xfId="4904"/>
    <cellStyle name="Normal 6 2 7 2 2 2 2 4 2" xfId="12523"/>
    <cellStyle name="Normal 6 2 7 2 2 2 2 4 2 2" xfId="24725"/>
    <cellStyle name="Normal 6 2 7 2 2 2 2 4 2 2 2" xfId="49022"/>
    <cellStyle name="Normal 6 2 7 2 2 2 2 4 2 3" xfId="36820"/>
    <cellStyle name="Normal 6 2 7 2 2 2 2 4 3" xfId="17106"/>
    <cellStyle name="Normal 6 2 7 2 2 2 2 4 3 2" xfId="41403"/>
    <cellStyle name="Normal 6 2 7 2 2 2 2 4 4" xfId="29201"/>
    <cellStyle name="Normal 6 2 7 2 2 2 2 5" xfId="6601"/>
    <cellStyle name="Normal 6 2 7 2 2 2 2 5 2" xfId="12524"/>
    <cellStyle name="Normal 6 2 7 2 2 2 2 5 2 2" xfId="24726"/>
    <cellStyle name="Normal 6 2 7 2 2 2 2 5 2 2 2" xfId="49023"/>
    <cellStyle name="Normal 6 2 7 2 2 2 2 5 2 3" xfId="36821"/>
    <cellStyle name="Normal 6 2 7 2 2 2 2 5 3" xfId="18803"/>
    <cellStyle name="Normal 6 2 7 2 2 2 2 5 3 2" xfId="43100"/>
    <cellStyle name="Normal 6 2 7 2 2 2 2 5 4" xfId="30898"/>
    <cellStyle name="Normal 6 2 7 2 2 2 2 6" xfId="12518"/>
    <cellStyle name="Normal 6 2 7 2 2 2 2 6 2" xfId="24720"/>
    <cellStyle name="Normal 6 2 7 2 2 2 2 6 2 2" xfId="49017"/>
    <cellStyle name="Normal 6 2 7 2 2 2 2 6 3" xfId="36815"/>
    <cellStyle name="Normal 6 2 7 2 2 2 2 7" xfId="14878"/>
    <cellStyle name="Normal 6 2 7 2 2 2 2 7 2" xfId="39175"/>
    <cellStyle name="Normal 6 2 7 2 2 2 2 8" xfId="26866"/>
    <cellStyle name="Normal 6 2 7 2 2 2 2 9" xfId="51274"/>
    <cellStyle name="Normal 6 2 7 2 2 2 3" xfId="3094"/>
    <cellStyle name="Normal 6 2 7 2 2 2 3 2" xfId="5542"/>
    <cellStyle name="Normal 6 2 7 2 2 2 3 2 2" xfId="12526"/>
    <cellStyle name="Normal 6 2 7 2 2 2 3 2 2 2" xfId="24728"/>
    <cellStyle name="Normal 6 2 7 2 2 2 3 2 2 2 2" xfId="49025"/>
    <cellStyle name="Normal 6 2 7 2 2 2 3 2 2 3" xfId="36823"/>
    <cellStyle name="Normal 6 2 7 2 2 2 3 2 3" xfId="17744"/>
    <cellStyle name="Normal 6 2 7 2 2 2 3 2 3 2" xfId="42041"/>
    <cellStyle name="Normal 6 2 7 2 2 2 3 2 4" xfId="29839"/>
    <cellStyle name="Normal 6 2 7 2 2 2 3 3" xfId="7132"/>
    <cellStyle name="Normal 6 2 7 2 2 2 3 3 2" xfId="12527"/>
    <cellStyle name="Normal 6 2 7 2 2 2 3 3 2 2" xfId="24729"/>
    <cellStyle name="Normal 6 2 7 2 2 2 3 3 2 2 2" xfId="49026"/>
    <cellStyle name="Normal 6 2 7 2 2 2 3 3 2 3" xfId="36824"/>
    <cellStyle name="Normal 6 2 7 2 2 2 3 3 3" xfId="19334"/>
    <cellStyle name="Normal 6 2 7 2 2 2 3 3 3 2" xfId="43631"/>
    <cellStyle name="Normal 6 2 7 2 2 2 3 3 4" xfId="31429"/>
    <cellStyle name="Normal 6 2 7 2 2 2 3 4" xfId="12525"/>
    <cellStyle name="Normal 6 2 7 2 2 2 3 4 2" xfId="24727"/>
    <cellStyle name="Normal 6 2 7 2 2 2 3 4 2 2" xfId="49024"/>
    <cellStyle name="Normal 6 2 7 2 2 2 3 4 3" xfId="36822"/>
    <cellStyle name="Normal 6 2 7 2 2 2 3 5" xfId="15516"/>
    <cellStyle name="Normal 6 2 7 2 2 2 3 5 2" xfId="39813"/>
    <cellStyle name="Normal 6 2 7 2 2 2 3 6" xfId="27504"/>
    <cellStyle name="Normal 6 2 7 2 2 2 4" xfId="12517"/>
    <cellStyle name="Normal 6 2 7 2 2 2 4 2" xfId="24719"/>
    <cellStyle name="Normal 6 2 7 2 2 2 4 2 2" xfId="49016"/>
    <cellStyle name="Normal 6 2 7 2 2 2 4 3" xfId="36814"/>
    <cellStyle name="Normal 6 2 7 2 2 2 5" xfId="14344"/>
    <cellStyle name="Normal 6 2 7 2 2 2 5 2" xfId="26332"/>
    <cellStyle name="Normal 6 2 7 2 2 2 5 2 2" xfId="50629"/>
    <cellStyle name="Normal 6 2 7 2 2 2 5 3" xfId="38641"/>
    <cellStyle name="Normal 6 2 7 2 2 2 6" xfId="51550"/>
    <cellStyle name="Normal 6 2 7 2 2 2 7" xfId="52448"/>
    <cellStyle name="Normal 6 2 7 2 2 3" xfId="2326"/>
    <cellStyle name="Normal 6 2 7 2 2 3 10" xfId="52846"/>
    <cellStyle name="Normal 6 2 7 2 2 3 2" xfId="3492"/>
    <cellStyle name="Normal 6 2 7 2 2 3 2 2" xfId="5833"/>
    <cellStyle name="Normal 6 2 7 2 2 3 2 2 2" xfId="12530"/>
    <cellStyle name="Normal 6 2 7 2 2 3 2 2 2 2" xfId="24732"/>
    <cellStyle name="Normal 6 2 7 2 2 3 2 2 2 2 2" xfId="49029"/>
    <cellStyle name="Normal 6 2 7 2 2 3 2 2 2 3" xfId="36827"/>
    <cellStyle name="Normal 6 2 7 2 2 3 2 2 3" xfId="18035"/>
    <cellStyle name="Normal 6 2 7 2 2 3 2 2 3 2" xfId="42332"/>
    <cellStyle name="Normal 6 2 7 2 2 3 2 2 4" xfId="30130"/>
    <cellStyle name="Normal 6 2 7 2 2 3 2 3" xfId="7530"/>
    <cellStyle name="Normal 6 2 7 2 2 3 2 3 2" xfId="12531"/>
    <cellStyle name="Normal 6 2 7 2 2 3 2 3 2 2" xfId="24733"/>
    <cellStyle name="Normal 6 2 7 2 2 3 2 3 2 2 2" xfId="49030"/>
    <cellStyle name="Normal 6 2 7 2 2 3 2 3 2 3" xfId="36828"/>
    <cellStyle name="Normal 6 2 7 2 2 3 2 3 3" xfId="19732"/>
    <cellStyle name="Normal 6 2 7 2 2 3 2 3 3 2" xfId="44029"/>
    <cellStyle name="Normal 6 2 7 2 2 3 2 3 4" xfId="31827"/>
    <cellStyle name="Normal 6 2 7 2 2 3 2 4" xfId="12529"/>
    <cellStyle name="Normal 6 2 7 2 2 3 2 4 2" xfId="24731"/>
    <cellStyle name="Normal 6 2 7 2 2 3 2 4 2 2" xfId="49028"/>
    <cellStyle name="Normal 6 2 7 2 2 3 2 4 3" xfId="36826"/>
    <cellStyle name="Normal 6 2 7 2 2 3 2 5" xfId="15807"/>
    <cellStyle name="Normal 6 2 7 2 2 3 2 5 2" xfId="40104"/>
    <cellStyle name="Normal 6 2 7 2 2 3 2 6" xfId="27795"/>
    <cellStyle name="Normal 6 2 7 2 2 3 3" xfId="4024"/>
    <cellStyle name="Normal 6 2 7 2 2 3 3 2" xfId="12532"/>
    <cellStyle name="Normal 6 2 7 2 2 3 3 2 2" xfId="24734"/>
    <cellStyle name="Normal 6 2 7 2 2 3 3 2 2 2" xfId="49031"/>
    <cellStyle name="Normal 6 2 7 2 2 3 3 2 3" xfId="36829"/>
    <cellStyle name="Normal 6 2 7 2 2 3 3 3" xfId="16335"/>
    <cellStyle name="Normal 6 2 7 2 2 3 3 3 2" xfId="40632"/>
    <cellStyle name="Normal 6 2 7 2 2 3 3 4" xfId="28323"/>
    <cellStyle name="Normal 6 2 7 2 2 3 4" xfId="4664"/>
    <cellStyle name="Normal 6 2 7 2 2 3 4 2" xfId="12533"/>
    <cellStyle name="Normal 6 2 7 2 2 3 4 2 2" xfId="24735"/>
    <cellStyle name="Normal 6 2 7 2 2 3 4 2 2 2" xfId="49032"/>
    <cellStyle name="Normal 6 2 7 2 2 3 4 2 3" xfId="36830"/>
    <cellStyle name="Normal 6 2 7 2 2 3 4 3" xfId="16866"/>
    <cellStyle name="Normal 6 2 7 2 2 3 4 3 2" xfId="41163"/>
    <cellStyle name="Normal 6 2 7 2 2 3 4 4" xfId="28961"/>
    <cellStyle name="Normal 6 2 7 2 2 3 5" xfId="6361"/>
    <cellStyle name="Normal 6 2 7 2 2 3 5 2" xfId="12534"/>
    <cellStyle name="Normal 6 2 7 2 2 3 5 2 2" xfId="24736"/>
    <cellStyle name="Normal 6 2 7 2 2 3 5 2 2 2" xfId="49033"/>
    <cellStyle name="Normal 6 2 7 2 2 3 5 2 3" xfId="36831"/>
    <cellStyle name="Normal 6 2 7 2 2 3 5 3" xfId="18563"/>
    <cellStyle name="Normal 6 2 7 2 2 3 5 3 2" xfId="42860"/>
    <cellStyle name="Normal 6 2 7 2 2 3 5 4" xfId="30658"/>
    <cellStyle name="Normal 6 2 7 2 2 3 6" xfId="12528"/>
    <cellStyle name="Normal 6 2 7 2 2 3 6 2" xfId="24730"/>
    <cellStyle name="Normal 6 2 7 2 2 3 6 2 2" xfId="49027"/>
    <cellStyle name="Normal 6 2 7 2 2 3 6 3" xfId="36825"/>
    <cellStyle name="Normal 6 2 7 2 2 3 7" xfId="14638"/>
    <cellStyle name="Normal 6 2 7 2 2 3 7 2" xfId="38935"/>
    <cellStyle name="Normal 6 2 7 2 2 3 8" xfId="26626"/>
    <cellStyle name="Normal 6 2 7 2 2 3 9" xfId="51034"/>
    <cellStyle name="Normal 6 2 7 2 2 4" xfId="2854"/>
    <cellStyle name="Normal 6 2 7 2 2 4 2" xfId="5302"/>
    <cellStyle name="Normal 6 2 7 2 2 4 2 2" xfId="12536"/>
    <cellStyle name="Normal 6 2 7 2 2 4 2 2 2" xfId="24738"/>
    <cellStyle name="Normal 6 2 7 2 2 4 2 2 2 2" xfId="49035"/>
    <cellStyle name="Normal 6 2 7 2 2 4 2 2 3" xfId="36833"/>
    <cellStyle name="Normal 6 2 7 2 2 4 2 3" xfId="17504"/>
    <cellStyle name="Normal 6 2 7 2 2 4 2 3 2" xfId="41801"/>
    <cellStyle name="Normal 6 2 7 2 2 4 2 4" xfId="29599"/>
    <cellStyle name="Normal 6 2 7 2 2 4 3" xfId="6892"/>
    <cellStyle name="Normal 6 2 7 2 2 4 3 2" xfId="12537"/>
    <cellStyle name="Normal 6 2 7 2 2 4 3 2 2" xfId="24739"/>
    <cellStyle name="Normal 6 2 7 2 2 4 3 2 2 2" xfId="49036"/>
    <cellStyle name="Normal 6 2 7 2 2 4 3 2 3" xfId="36834"/>
    <cellStyle name="Normal 6 2 7 2 2 4 3 3" xfId="19094"/>
    <cellStyle name="Normal 6 2 7 2 2 4 3 3 2" xfId="43391"/>
    <cellStyle name="Normal 6 2 7 2 2 4 3 4" xfId="31189"/>
    <cellStyle name="Normal 6 2 7 2 2 4 4" xfId="12535"/>
    <cellStyle name="Normal 6 2 7 2 2 4 4 2" xfId="24737"/>
    <cellStyle name="Normal 6 2 7 2 2 4 4 2 2" xfId="49034"/>
    <cellStyle name="Normal 6 2 7 2 2 4 4 3" xfId="36832"/>
    <cellStyle name="Normal 6 2 7 2 2 4 5" xfId="15276"/>
    <cellStyle name="Normal 6 2 7 2 2 4 5 2" xfId="39573"/>
    <cellStyle name="Normal 6 2 7 2 2 4 6" xfId="27264"/>
    <cellStyle name="Normal 6 2 7 2 2 5" xfId="12516"/>
    <cellStyle name="Normal 6 2 7 2 2 5 2" xfId="24718"/>
    <cellStyle name="Normal 6 2 7 2 2 5 2 2" xfId="49015"/>
    <cellStyle name="Normal 6 2 7 2 2 5 3" xfId="36813"/>
    <cellStyle name="Normal 6 2 7 2 2 6" xfId="14104"/>
    <cellStyle name="Normal 6 2 7 2 2 6 2" xfId="26092"/>
    <cellStyle name="Normal 6 2 7 2 2 6 2 2" xfId="50389"/>
    <cellStyle name="Normal 6 2 7 2 2 6 3" xfId="38401"/>
    <cellStyle name="Normal 6 2 7 2 2 7" xfId="51906"/>
    <cellStyle name="Normal 6 2 7 2 2 8" xfId="52208"/>
    <cellStyle name="Normal 6 2 7 2 3" xfId="730"/>
    <cellStyle name="Normal 6 2 7 2 3 2" xfId="977"/>
    <cellStyle name="Normal 6 2 7 2 3 2 2" xfId="2470"/>
    <cellStyle name="Normal 6 2 7 2 3 2 2 10" xfId="52990"/>
    <cellStyle name="Normal 6 2 7 2 3 2 2 2" xfId="3636"/>
    <cellStyle name="Normal 6 2 7 2 3 2 2 2 2" xfId="5977"/>
    <cellStyle name="Normal 6 2 7 2 3 2 2 2 2 2" xfId="12542"/>
    <cellStyle name="Normal 6 2 7 2 3 2 2 2 2 2 2" xfId="24744"/>
    <cellStyle name="Normal 6 2 7 2 3 2 2 2 2 2 2 2" xfId="49041"/>
    <cellStyle name="Normal 6 2 7 2 3 2 2 2 2 2 3" xfId="36839"/>
    <cellStyle name="Normal 6 2 7 2 3 2 2 2 2 3" xfId="18179"/>
    <cellStyle name="Normal 6 2 7 2 3 2 2 2 2 3 2" xfId="42476"/>
    <cellStyle name="Normal 6 2 7 2 3 2 2 2 2 4" xfId="30274"/>
    <cellStyle name="Normal 6 2 7 2 3 2 2 2 3" xfId="7674"/>
    <cellStyle name="Normal 6 2 7 2 3 2 2 2 3 2" xfId="12543"/>
    <cellStyle name="Normal 6 2 7 2 3 2 2 2 3 2 2" xfId="24745"/>
    <cellStyle name="Normal 6 2 7 2 3 2 2 2 3 2 2 2" xfId="49042"/>
    <cellStyle name="Normal 6 2 7 2 3 2 2 2 3 2 3" xfId="36840"/>
    <cellStyle name="Normal 6 2 7 2 3 2 2 2 3 3" xfId="19876"/>
    <cellStyle name="Normal 6 2 7 2 3 2 2 2 3 3 2" xfId="44173"/>
    <cellStyle name="Normal 6 2 7 2 3 2 2 2 3 4" xfId="31971"/>
    <cellStyle name="Normal 6 2 7 2 3 2 2 2 4" xfId="12541"/>
    <cellStyle name="Normal 6 2 7 2 3 2 2 2 4 2" xfId="24743"/>
    <cellStyle name="Normal 6 2 7 2 3 2 2 2 4 2 2" xfId="49040"/>
    <cellStyle name="Normal 6 2 7 2 3 2 2 2 4 3" xfId="36838"/>
    <cellStyle name="Normal 6 2 7 2 3 2 2 2 5" xfId="15951"/>
    <cellStyle name="Normal 6 2 7 2 3 2 2 2 5 2" xfId="40248"/>
    <cellStyle name="Normal 6 2 7 2 3 2 2 2 6" xfId="27939"/>
    <cellStyle name="Normal 6 2 7 2 3 2 2 3" xfId="4168"/>
    <cellStyle name="Normal 6 2 7 2 3 2 2 3 2" xfId="12544"/>
    <cellStyle name="Normal 6 2 7 2 3 2 2 3 2 2" xfId="24746"/>
    <cellStyle name="Normal 6 2 7 2 3 2 2 3 2 2 2" xfId="49043"/>
    <cellStyle name="Normal 6 2 7 2 3 2 2 3 2 3" xfId="36841"/>
    <cellStyle name="Normal 6 2 7 2 3 2 2 3 3" xfId="16479"/>
    <cellStyle name="Normal 6 2 7 2 3 2 2 3 3 2" xfId="40776"/>
    <cellStyle name="Normal 6 2 7 2 3 2 2 3 4" xfId="28467"/>
    <cellStyle name="Normal 6 2 7 2 3 2 2 4" xfId="4808"/>
    <cellStyle name="Normal 6 2 7 2 3 2 2 4 2" xfId="12545"/>
    <cellStyle name="Normal 6 2 7 2 3 2 2 4 2 2" xfId="24747"/>
    <cellStyle name="Normal 6 2 7 2 3 2 2 4 2 2 2" xfId="49044"/>
    <cellStyle name="Normal 6 2 7 2 3 2 2 4 2 3" xfId="36842"/>
    <cellStyle name="Normal 6 2 7 2 3 2 2 4 3" xfId="17010"/>
    <cellStyle name="Normal 6 2 7 2 3 2 2 4 3 2" xfId="41307"/>
    <cellStyle name="Normal 6 2 7 2 3 2 2 4 4" xfId="29105"/>
    <cellStyle name="Normal 6 2 7 2 3 2 2 5" xfId="6505"/>
    <cellStyle name="Normal 6 2 7 2 3 2 2 5 2" xfId="12546"/>
    <cellStyle name="Normal 6 2 7 2 3 2 2 5 2 2" xfId="24748"/>
    <cellStyle name="Normal 6 2 7 2 3 2 2 5 2 2 2" xfId="49045"/>
    <cellStyle name="Normal 6 2 7 2 3 2 2 5 2 3" xfId="36843"/>
    <cellStyle name="Normal 6 2 7 2 3 2 2 5 3" xfId="18707"/>
    <cellStyle name="Normal 6 2 7 2 3 2 2 5 3 2" xfId="43004"/>
    <cellStyle name="Normal 6 2 7 2 3 2 2 5 4" xfId="30802"/>
    <cellStyle name="Normal 6 2 7 2 3 2 2 6" xfId="12540"/>
    <cellStyle name="Normal 6 2 7 2 3 2 2 6 2" xfId="24742"/>
    <cellStyle name="Normal 6 2 7 2 3 2 2 6 2 2" xfId="49039"/>
    <cellStyle name="Normal 6 2 7 2 3 2 2 6 3" xfId="36837"/>
    <cellStyle name="Normal 6 2 7 2 3 2 2 7" xfId="14782"/>
    <cellStyle name="Normal 6 2 7 2 3 2 2 7 2" xfId="39079"/>
    <cellStyle name="Normal 6 2 7 2 3 2 2 8" xfId="26770"/>
    <cellStyle name="Normal 6 2 7 2 3 2 2 9" xfId="51178"/>
    <cellStyle name="Normal 6 2 7 2 3 2 3" xfId="2998"/>
    <cellStyle name="Normal 6 2 7 2 3 2 3 2" xfId="5446"/>
    <cellStyle name="Normal 6 2 7 2 3 2 3 2 2" xfId="12548"/>
    <cellStyle name="Normal 6 2 7 2 3 2 3 2 2 2" xfId="24750"/>
    <cellStyle name="Normal 6 2 7 2 3 2 3 2 2 2 2" xfId="49047"/>
    <cellStyle name="Normal 6 2 7 2 3 2 3 2 2 3" xfId="36845"/>
    <cellStyle name="Normal 6 2 7 2 3 2 3 2 3" xfId="17648"/>
    <cellStyle name="Normal 6 2 7 2 3 2 3 2 3 2" xfId="41945"/>
    <cellStyle name="Normal 6 2 7 2 3 2 3 2 4" xfId="29743"/>
    <cellStyle name="Normal 6 2 7 2 3 2 3 3" xfId="7036"/>
    <cellStyle name="Normal 6 2 7 2 3 2 3 3 2" xfId="12549"/>
    <cellStyle name="Normal 6 2 7 2 3 2 3 3 2 2" xfId="24751"/>
    <cellStyle name="Normal 6 2 7 2 3 2 3 3 2 2 2" xfId="49048"/>
    <cellStyle name="Normal 6 2 7 2 3 2 3 3 2 3" xfId="36846"/>
    <cellStyle name="Normal 6 2 7 2 3 2 3 3 3" xfId="19238"/>
    <cellStyle name="Normal 6 2 7 2 3 2 3 3 3 2" xfId="43535"/>
    <cellStyle name="Normal 6 2 7 2 3 2 3 3 4" xfId="31333"/>
    <cellStyle name="Normal 6 2 7 2 3 2 3 4" xfId="12547"/>
    <cellStyle name="Normal 6 2 7 2 3 2 3 4 2" xfId="24749"/>
    <cellStyle name="Normal 6 2 7 2 3 2 3 4 2 2" xfId="49046"/>
    <cellStyle name="Normal 6 2 7 2 3 2 3 4 3" xfId="36844"/>
    <cellStyle name="Normal 6 2 7 2 3 2 3 5" xfId="15420"/>
    <cellStyle name="Normal 6 2 7 2 3 2 3 5 2" xfId="39717"/>
    <cellStyle name="Normal 6 2 7 2 3 2 3 6" xfId="27408"/>
    <cellStyle name="Normal 6 2 7 2 3 2 4" xfId="12539"/>
    <cellStyle name="Normal 6 2 7 2 3 2 4 2" xfId="24741"/>
    <cellStyle name="Normal 6 2 7 2 3 2 4 2 2" xfId="49038"/>
    <cellStyle name="Normal 6 2 7 2 3 2 4 3" xfId="36836"/>
    <cellStyle name="Normal 6 2 7 2 3 2 5" xfId="14248"/>
    <cellStyle name="Normal 6 2 7 2 3 2 5 2" xfId="26236"/>
    <cellStyle name="Normal 6 2 7 2 3 2 5 2 2" xfId="50533"/>
    <cellStyle name="Normal 6 2 7 2 3 2 5 3" xfId="38545"/>
    <cellStyle name="Normal 6 2 7 2 3 2 6" xfId="51455"/>
    <cellStyle name="Normal 6 2 7 2 3 2 7" xfId="52352"/>
    <cellStyle name="Normal 6 2 7 2 3 3" xfId="2230"/>
    <cellStyle name="Normal 6 2 7 2 3 3 10" xfId="52750"/>
    <cellStyle name="Normal 6 2 7 2 3 3 2" xfId="3396"/>
    <cellStyle name="Normal 6 2 7 2 3 3 2 2" xfId="5737"/>
    <cellStyle name="Normal 6 2 7 2 3 3 2 2 2" xfId="12552"/>
    <cellStyle name="Normal 6 2 7 2 3 3 2 2 2 2" xfId="24754"/>
    <cellStyle name="Normal 6 2 7 2 3 3 2 2 2 2 2" xfId="49051"/>
    <cellStyle name="Normal 6 2 7 2 3 3 2 2 2 3" xfId="36849"/>
    <cellStyle name="Normal 6 2 7 2 3 3 2 2 3" xfId="17939"/>
    <cellStyle name="Normal 6 2 7 2 3 3 2 2 3 2" xfId="42236"/>
    <cellStyle name="Normal 6 2 7 2 3 3 2 2 4" xfId="30034"/>
    <cellStyle name="Normal 6 2 7 2 3 3 2 3" xfId="7434"/>
    <cellStyle name="Normal 6 2 7 2 3 3 2 3 2" xfId="12553"/>
    <cellStyle name="Normal 6 2 7 2 3 3 2 3 2 2" xfId="24755"/>
    <cellStyle name="Normal 6 2 7 2 3 3 2 3 2 2 2" xfId="49052"/>
    <cellStyle name="Normal 6 2 7 2 3 3 2 3 2 3" xfId="36850"/>
    <cellStyle name="Normal 6 2 7 2 3 3 2 3 3" xfId="19636"/>
    <cellStyle name="Normal 6 2 7 2 3 3 2 3 3 2" xfId="43933"/>
    <cellStyle name="Normal 6 2 7 2 3 3 2 3 4" xfId="31731"/>
    <cellStyle name="Normal 6 2 7 2 3 3 2 4" xfId="12551"/>
    <cellStyle name="Normal 6 2 7 2 3 3 2 4 2" xfId="24753"/>
    <cellStyle name="Normal 6 2 7 2 3 3 2 4 2 2" xfId="49050"/>
    <cellStyle name="Normal 6 2 7 2 3 3 2 4 3" xfId="36848"/>
    <cellStyle name="Normal 6 2 7 2 3 3 2 5" xfId="15711"/>
    <cellStyle name="Normal 6 2 7 2 3 3 2 5 2" xfId="40008"/>
    <cellStyle name="Normal 6 2 7 2 3 3 2 6" xfId="27699"/>
    <cellStyle name="Normal 6 2 7 2 3 3 3" xfId="3928"/>
    <cellStyle name="Normal 6 2 7 2 3 3 3 2" xfId="12554"/>
    <cellStyle name="Normal 6 2 7 2 3 3 3 2 2" xfId="24756"/>
    <cellStyle name="Normal 6 2 7 2 3 3 3 2 2 2" xfId="49053"/>
    <cellStyle name="Normal 6 2 7 2 3 3 3 2 3" xfId="36851"/>
    <cellStyle name="Normal 6 2 7 2 3 3 3 3" xfId="16239"/>
    <cellStyle name="Normal 6 2 7 2 3 3 3 3 2" xfId="40536"/>
    <cellStyle name="Normal 6 2 7 2 3 3 3 4" xfId="28227"/>
    <cellStyle name="Normal 6 2 7 2 3 3 4" xfId="4568"/>
    <cellStyle name="Normal 6 2 7 2 3 3 4 2" xfId="12555"/>
    <cellStyle name="Normal 6 2 7 2 3 3 4 2 2" xfId="24757"/>
    <cellStyle name="Normal 6 2 7 2 3 3 4 2 2 2" xfId="49054"/>
    <cellStyle name="Normal 6 2 7 2 3 3 4 2 3" xfId="36852"/>
    <cellStyle name="Normal 6 2 7 2 3 3 4 3" xfId="16770"/>
    <cellStyle name="Normal 6 2 7 2 3 3 4 3 2" xfId="41067"/>
    <cellStyle name="Normal 6 2 7 2 3 3 4 4" xfId="28865"/>
    <cellStyle name="Normal 6 2 7 2 3 3 5" xfId="6265"/>
    <cellStyle name="Normal 6 2 7 2 3 3 5 2" xfId="12556"/>
    <cellStyle name="Normal 6 2 7 2 3 3 5 2 2" xfId="24758"/>
    <cellStyle name="Normal 6 2 7 2 3 3 5 2 2 2" xfId="49055"/>
    <cellStyle name="Normal 6 2 7 2 3 3 5 2 3" xfId="36853"/>
    <cellStyle name="Normal 6 2 7 2 3 3 5 3" xfId="18467"/>
    <cellStyle name="Normal 6 2 7 2 3 3 5 3 2" xfId="42764"/>
    <cellStyle name="Normal 6 2 7 2 3 3 5 4" xfId="30562"/>
    <cellStyle name="Normal 6 2 7 2 3 3 6" xfId="12550"/>
    <cellStyle name="Normal 6 2 7 2 3 3 6 2" xfId="24752"/>
    <cellStyle name="Normal 6 2 7 2 3 3 6 2 2" xfId="49049"/>
    <cellStyle name="Normal 6 2 7 2 3 3 6 3" xfId="36847"/>
    <cellStyle name="Normal 6 2 7 2 3 3 7" xfId="14542"/>
    <cellStyle name="Normal 6 2 7 2 3 3 7 2" xfId="38839"/>
    <cellStyle name="Normal 6 2 7 2 3 3 8" xfId="26530"/>
    <cellStyle name="Normal 6 2 7 2 3 3 9" xfId="50938"/>
    <cellStyle name="Normal 6 2 7 2 3 4" xfId="2758"/>
    <cellStyle name="Normal 6 2 7 2 3 4 2" xfId="5206"/>
    <cellStyle name="Normal 6 2 7 2 3 4 2 2" xfId="12558"/>
    <cellStyle name="Normal 6 2 7 2 3 4 2 2 2" xfId="24760"/>
    <cellStyle name="Normal 6 2 7 2 3 4 2 2 2 2" xfId="49057"/>
    <cellStyle name="Normal 6 2 7 2 3 4 2 2 3" xfId="36855"/>
    <cellStyle name="Normal 6 2 7 2 3 4 2 3" xfId="17408"/>
    <cellStyle name="Normal 6 2 7 2 3 4 2 3 2" xfId="41705"/>
    <cellStyle name="Normal 6 2 7 2 3 4 2 4" xfId="29503"/>
    <cellStyle name="Normal 6 2 7 2 3 4 3" xfId="6796"/>
    <cellStyle name="Normal 6 2 7 2 3 4 3 2" xfId="12559"/>
    <cellStyle name="Normal 6 2 7 2 3 4 3 2 2" xfId="24761"/>
    <cellStyle name="Normal 6 2 7 2 3 4 3 2 2 2" xfId="49058"/>
    <cellStyle name="Normal 6 2 7 2 3 4 3 2 3" xfId="36856"/>
    <cellStyle name="Normal 6 2 7 2 3 4 3 3" xfId="18998"/>
    <cellStyle name="Normal 6 2 7 2 3 4 3 3 2" xfId="43295"/>
    <cellStyle name="Normal 6 2 7 2 3 4 3 4" xfId="31093"/>
    <cellStyle name="Normal 6 2 7 2 3 4 4" xfId="12557"/>
    <cellStyle name="Normal 6 2 7 2 3 4 4 2" xfId="24759"/>
    <cellStyle name="Normal 6 2 7 2 3 4 4 2 2" xfId="49056"/>
    <cellStyle name="Normal 6 2 7 2 3 4 4 3" xfId="36854"/>
    <cellStyle name="Normal 6 2 7 2 3 4 5" xfId="15180"/>
    <cellStyle name="Normal 6 2 7 2 3 4 5 2" xfId="39477"/>
    <cellStyle name="Normal 6 2 7 2 3 4 6" xfId="27168"/>
    <cellStyle name="Normal 6 2 7 2 3 5" xfId="12538"/>
    <cellStyle name="Normal 6 2 7 2 3 5 2" xfId="24740"/>
    <cellStyle name="Normal 6 2 7 2 3 5 2 2" xfId="49037"/>
    <cellStyle name="Normal 6 2 7 2 3 5 3" xfId="36835"/>
    <cellStyle name="Normal 6 2 7 2 3 6" xfId="14008"/>
    <cellStyle name="Normal 6 2 7 2 3 6 2" xfId="25996"/>
    <cellStyle name="Normal 6 2 7 2 3 6 2 2" xfId="50293"/>
    <cellStyle name="Normal 6 2 7 2 3 6 3" xfId="38305"/>
    <cellStyle name="Normal 6 2 7 2 3 7" xfId="51696"/>
    <cellStyle name="Normal 6 2 7 2 3 8" xfId="52112"/>
    <cellStyle name="Normal 6 2 7 2 4" xfId="905"/>
    <cellStyle name="Normal 6 2 7 2 4 2" xfId="2398"/>
    <cellStyle name="Normal 6 2 7 2 4 2 10" xfId="52918"/>
    <cellStyle name="Normal 6 2 7 2 4 2 2" xfId="3564"/>
    <cellStyle name="Normal 6 2 7 2 4 2 2 2" xfId="5905"/>
    <cellStyle name="Normal 6 2 7 2 4 2 2 2 2" xfId="12563"/>
    <cellStyle name="Normal 6 2 7 2 4 2 2 2 2 2" xfId="24765"/>
    <cellStyle name="Normal 6 2 7 2 4 2 2 2 2 2 2" xfId="49062"/>
    <cellStyle name="Normal 6 2 7 2 4 2 2 2 2 3" xfId="36860"/>
    <cellStyle name="Normal 6 2 7 2 4 2 2 2 3" xfId="18107"/>
    <cellStyle name="Normal 6 2 7 2 4 2 2 2 3 2" xfId="42404"/>
    <cellStyle name="Normal 6 2 7 2 4 2 2 2 4" xfId="30202"/>
    <cellStyle name="Normal 6 2 7 2 4 2 2 3" xfId="7602"/>
    <cellStyle name="Normal 6 2 7 2 4 2 2 3 2" xfId="12564"/>
    <cellStyle name="Normal 6 2 7 2 4 2 2 3 2 2" xfId="24766"/>
    <cellStyle name="Normal 6 2 7 2 4 2 2 3 2 2 2" xfId="49063"/>
    <cellStyle name="Normal 6 2 7 2 4 2 2 3 2 3" xfId="36861"/>
    <cellStyle name="Normal 6 2 7 2 4 2 2 3 3" xfId="19804"/>
    <cellStyle name="Normal 6 2 7 2 4 2 2 3 3 2" xfId="44101"/>
    <cellStyle name="Normal 6 2 7 2 4 2 2 3 4" xfId="31899"/>
    <cellStyle name="Normal 6 2 7 2 4 2 2 4" xfId="12562"/>
    <cellStyle name="Normal 6 2 7 2 4 2 2 4 2" xfId="24764"/>
    <cellStyle name="Normal 6 2 7 2 4 2 2 4 2 2" xfId="49061"/>
    <cellStyle name="Normal 6 2 7 2 4 2 2 4 3" xfId="36859"/>
    <cellStyle name="Normal 6 2 7 2 4 2 2 5" xfId="15879"/>
    <cellStyle name="Normal 6 2 7 2 4 2 2 5 2" xfId="40176"/>
    <cellStyle name="Normal 6 2 7 2 4 2 2 6" xfId="27867"/>
    <cellStyle name="Normal 6 2 7 2 4 2 3" xfId="4096"/>
    <cellStyle name="Normal 6 2 7 2 4 2 3 2" xfId="12565"/>
    <cellStyle name="Normal 6 2 7 2 4 2 3 2 2" xfId="24767"/>
    <cellStyle name="Normal 6 2 7 2 4 2 3 2 2 2" xfId="49064"/>
    <cellStyle name="Normal 6 2 7 2 4 2 3 2 3" xfId="36862"/>
    <cellStyle name="Normal 6 2 7 2 4 2 3 3" xfId="16407"/>
    <cellStyle name="Normal 6 2 7 2 4 2 3 3 2" xfId="40704"/>
    <cellStyle name="Normal 6 2 7 2 4 2 3 4" xfId="28395"/>
    <cellStyle name="Normal 6 2 7 2 4 2 4" xfId="4736"/>
    <cellStyle name="Normal 6 2 7 2 4 2 4 2" xfId="12566"/>
    <cellStyle name="Normal 6 2 7 2 4 2 4 2 2" xfId="24768"/>
    <cellStyle name="Normal 6 2 7 2 4 2 4 2 2 2" xfId="49065"/>
    <cellStyle name="Normal 6 2 7 2 4 2 4 2 3" xfId="36863"/>
    <cellStyle name="Normal 6 2 7 2 4 2 4 3" xfId="16938"/>
    <cellStyle name="Normal 6 2 7 2 4 2 4 3 2" xfId="41235"/>
    <cellStyle name="Normal 6 2 7 2 4 2 4 4" xfId="29033"/>
    <cellStyle name="Normal 6 2 7 2 4 2 5" xfId="6433"/>
    <cellStyle name="Normal 6 2 7 2 4 2 5 2" xfId="12567"/>
    <cellStyle name="Normal 6 2 7 2 4 2 5 2 2" xfId="24769"/>
    <cellStyle name="Normal 6 2 7 2 4 2 5 2 2 2" xfId="49066"/>
    <cellStyle name="Normal 6 2 7 2 4 2 5 2 3" xfId="36864"/>
    <cellStyle name="Normal 6 2 7 2 4 2 5 3" xfId="18635"/>
    <cellStyle name="Normal 6 2 7 2 4 2 5 3 2" xfId="42932"/>
    <cellStyle name="Normal 6 2 7 2 4 2 5 4" xfId="30730"/>
    <cellStyle name="Normal 6 2 7 2 4 2 6" xfId="12561"/>
    <cellStyle name="Normal 6 2 7 2 4 2 6 2" xfId="24763"/>
    <cellStyle name="Normal 6 2 7 2 4 2 6 2 2" xfId="49060"/>
    <cellStyle name="Normal 6 2 7 2 4 2 6 3" xfId="36858"/>
    <cellStyle name="Normal 6 2 7 2 4 2 7" xfId="14710"/>
    <cellStyle name="Normal 6 2 7 2 4 2 7 2" xfId="39007"/>
    <cellStyle name="Normal 6 2 7 2 4 2 8" xfId="26698"/>
    <cellStyle name="Normal 6 2 7 2 4 2 9" xfId="51106"/>
    <cellStyle name="Normal 6 2 7 2 4 3" xfId="2926"/>
    <cellStyle name="Normal 6 2 7 2 4 3 2" xfId="5374"/>
    <cellStyle name="Normal 6 2 7 2 4 3 2 2" xfId="12569"/>
    <cellStyle name="Normal 6 2 7 2 4 3 2 2 2" xfId="24771"/>
    <cellStyle name="Normal 6 2 7 2 4 3 2 2 2 2" xfId="49068"/>
    <cellStyle name="Normal 6 2 7 2 4 3 2 2 3" xfId="36866"/>
    <cellStyle name="Normal 6 2 7 2 4 3 2 3" xfId="17576"/>
    <cellStyle name="Normal 6 2 7 2 4 3 2 3 2" xfId="41873"/>
    <cellStyle name="Normal 6 2 7 2 4 3 2 4" xfId="29671"/>
    <cellStyle name="Normal 6 2 7 2 4 3 3" xfId="6964"/>
    <cellStyle name="Normal 6 2 7 2 4 3 3 2" xfId="12570"/>
    <cellStyle name="Normal 6 2 7 2 4 3 3 2 2" xfId="24772"/>
    <cellStyle name="Normal 6 2 7 2 4 3 3 2 2 2" xfId="49069"/>
    <cellStyle name="Normal 6 2 7 2 4 3 3 2 3" xfId="36867"/>
    <cellStyle name="Normal 6 2 7 2 4 3 3 3" xfId="19166"/>
    <cellStyle name="Normal 6 2 7 2 4 3 3 3 2" xfId="43463"/>
    <cellStyle name="Normal 6 2 7 2 4 3 3 4" xfId="31261"/>
    <cellStyle name="Normal 6 2 7 2 4 3 4" xfId="12568"/>
    <cellStyle name="Normal 6 2 7 2 4 3 4 2" xfId="24770"/>
    <cellStyle name="Normal 6 2 7 2 4 3 4 2 2" xfId="49067"/>
    <cellStyle name="Normal 6 2 7 2 4 3 4 3" xfId="36865"/>
    <cellStyle name="Normal 6 2 7 2 4 3 5" xfId="15348"/>
    <cellStyle name="Normal 6 2 7 2 4 3 5 2" xfId="39645"/>
    <cellStyle name="Normal 6 2 7 2 4 3 6" xfId="27336"/>
    <cellStyle name="Normal 6 2 7 2 4 4" xfId="12560"/>
    <cellStyle name="Normal 6 2 7 2 4 4 2" xfId="24762"/>
    <cellStyle name="Normal 6 2 7 2 4 4 2 2" xfId="49059"/>
    <cellStyle name="Normal 6 2 7 2 4 4 3" xfId="36857"/>
    <cellStyle name="Normal 6 2 7 2 4 5" xfId="14176"/>
    <cellStyle name="Normal 6 2 7 2 4 5 2" xfId="26164"/>
    <cellStyle name="Normal 6 2 7 2 4 5 2 2" xfId="50461"/>
    <cellStyle name="Normal 6 2 7 2 4 5 3" xfId="38473"/>
    <cellStyle name="Normal 6 2 7 2 4 6" xfId="51754"/>
    <cellStyle name="Normal 6 2 7 2 4 7" xfId="52280"/>
    <cellStyle name="Normal 6 2 7 2 5" xfId="2134"/>
    <cellStyle name="Normal 6 2 7 2 5 10" xfId="52654"/>
    <cellStyle name="Normal 6 2 7 2 5 2" xfId="3300"/>
    <cellStyle name="Normal 6 2 7 2 5 2 2" xfId="5641"/>
    <cellStyle name="Normal 6 2 7 2 5 2 2 2" xfId="12573"/>
    <cellStyle name="Normal 6 2 7 2 5 2 2 2 2" xfId="24775"/>
    <cellStyle name="Normal 6 2 7 2 5 2 2 2 2 2" xfId="49072"/>
    <cellStyle name="Normal 6 2 7 2 5 2 2 2 3" xfId="36870"/>
    <cellStyle name="Normal 6 2 7 2 5 2 2 3" xfId="17843"/>
    <cellStyle name="Normal 6 2 7 2 5 2 2 3 2" xfId="42140"/>
    <cellStyle name="Normal 6 2 7 2 5 2 2 4" xfId="29938"/>
    <cellStyle name="Normal 6 2 7 2 5 2 3" xfId="7338"/>
    <cellStyle name="Normal 6 2 7 2 5 2 3 2" xfId="12574"/>
    <cellStyle name="Normal 6 2 7 2 5 2 3 2 2" xfId="24776"/>
    <cellStyle name="Normal 6 2 7 2 5 2 3 2 2 2" xfId="49073"/>
    <cellStyle name="Normal 6 2 7 2 5 2 3 2 3" xfId="36871"/>
    <cellStyle name="Normal 6 2 7 2 5 2 3 3" xfId="19540"/>
    <cellStyle name="Normal 6 2 7 2 5 2 3 3 2" xfId="43837"/>
    <cellStyle name="Normal 6 2 7 2 5 2 3 4" xfId="31635"/>
    <cellStyle name="Normal 6 2 7 2 5 2 4" xfId="12572"/>
    <cellStyle name="Normal 6 2 7 2 5 2 4 2" xfId="24774"/>
    <cellStyle name="Normal 6 2 7 2 5 2 4 2 2" xfId="49071"/>
    <cellStyle name="Normal 6 2 7 2 5 2 4 3" xfId="36869"/>
    <cellStyle name="Normal 6 2 7 2 5 2 5" xfId="15615"/>
    <cellStyle name="Normal 6 2 7 2 5 2 5 2" xfId="39912"/>
    <cellStyle name="Normal 6 2 7 2 5 2 6" xfId="27603"/>
    <cellStyle name="Normal 6 2 7 2 5 3" xfId="3832"/>
    <cellStyle name="Normal 6 2 7 2 5 3 2" xfId="12575"/>
    <cellStyle name="Normal 6 2 7 2 5 3 2 2" xfId="24777"/>
    <cellStyle name="Normal 6 2 7 2 5 3 2 2 2" xfId="49074"/>
    <cellStyle name="Normal 6 2 7 2 5 3 2 3" xfId="36872"/>
    <cellStyle name="Normal 6 2 7 2 5 3 3" xfId="16143"/>
    <cellStyle name="Normal 6 2 7 2 5 3 3 2" xfId="40440"/>
    <cellStyle name="Normal 6 2 7 2 5 3 4" xfId="28131"/>
    <cellStyle name="Normal 6 2 7 2 5 4" xfId="4472"/>
    <cellStyle name="Normal 6 2 7 2 5 4 2" xfId="12576"/>
    <cellStyle name="Normal 6 2 7 2 5 4 2 2" xfId="24778"/>
    <cellStyle name="Normal 6 2 7 2 5 4 2 2 2" xfId="49075"/>
    <cellStyle name="Normal 6 2 7 2 5 4 2 3" xfId="36873"/>
    <cellStyle name="Normal 6 2 7 2 5 4 3" xfId="16674"/>
    <cellStyle name="Normal 6 2 7 2 5 4 3 2" xfId="40971"/>
    <cellStyle name="Normal 6 2 7 2 5 4 4" xfId="28769"/>
    <cellStyle name="Normal 6 2 7 2 5 5" xfId="6169"/>
    <cellStyle name="Normal 6 2 7 2 5 5 2" xfId="12577"/>
    <cellStyle name="Normal 6 2 7 2 5 5 2 2" xfId="24779"/>
    <cellStyle name="Normal 6 2 7 2 5 5 2 2 2" xfId="49076"/>
    <cellStyle name="Normal 6 2 7 2 5 5 2 3" xfId="36874"/>
    <cellStyle name="Normal 6 2 7 2 5 5 3" xfId="18371"/>
    <cellStyle name="Normal 6 2 7 2 5 5 3 2" xfId="42668"/>
    <cellStyle name="Normal 6 2 7 2 5 5 4" xfId="30466"/>
    <cellStyle name="Normal 6 2 7 2 5 6" xfId="12571"/>
    <cellStyle name="Normal 6 2 7 2 5 6 2" xfId="24773"/>
    <cellStyle name="Normal 6 2 7 2 5 6 2 2" xfId="49070"/>
    <cellStyle name="Normal 6 2 7 2 5 6 3" xfId="36868"/>
    <cellStyle name="Normal 6 2 7 2 5 7" xfId="14446"/>
    <cellStyle name="Normal 6 2 7 2 5 7 2" xfId="38743"/>
    <cellStyle name="Normal 6 2 7 2 5 8" xfId="26434"/>
    <cellStyle name="Normal 6 2 7 2 5 9" xfId="50842"/>
    <cellStyle name="Normal 6 2 7 2 6" xfId="2662"/>
    <cellStyle name="Normal 6 2 7 2 6 2" xfId="5110"/>
    <cellStyle name="Normal 6 2 7 2 6 2 2" xfId="12579"/>
    <cellStyle name="Normal 6 2 7 2 6 2 2 2" xfId="24781"/>
    <cellStyle name="Normal 6 2 7 2 6 2 2 2 2" xfId="49078"/>
    <cellStyle name="Normal 6 2 7 2 6 2 2 3" xfId="36876"/>
    <cellStyle name="Normal 6 2 7 2 6 2 3" xfId="17312"/>
    <cellStyle name="Normal 6 2 7 2 6 2 3 2" xfId="41609"/>
    <cellStyle name="Normal 6 2 7 2 6 2 4" xfId="29407"/>
    <cellStyle name="Normal 6 2 7 2 6 3" xfId="6700"/>
    <cellStyle name="Normal 6 2 7 2 6 3 2" xfId="12580"/>
    <cellStyle name="Normal 6 2 7 2 6 3 2 2" xfId="24782"/>
    <cellStyle name="Normal 6 2 7 2 6 3 2 2 2" xfId="49079"/>
    <cellStyle name="Normal 6 2 7 2 6 3 2 3" xfId="36877"/>
    <cellStyle name="Normal 6 2 7 2 6 3 3" xfId="18902"/>
    <cellStyle name="Normal 6 2 7 2 6 3 3 2" xfId="43199"/>
    <cellStyle name="Normal 6 2 7 2 6 3 4" xfId="30997"/>
    <cellStyle name="Normal 6 2 7 2 6 4" xfId="12578"/>
    <cellStyle name="Normal 6 2 7 2 6 4 2" xfId="24780"/>
    <cellStyle name="Normal 6 2 7 2 6 4 2 2" xfId="49077"/>
    <cellStyle name="Normal 6 2 7 2 6 4 3" xfId="36875"/>
    <cellStyle name="Normal 6 2 7 2 6 5" xfId="15084"/>
    <cellStyle name="Normal 6 2 7 2 6 5 2" xfId="39381"/>
    <cellStyle name="Normal 6 2 7 2 6 6" xfId="27072"/>
    <cellStyle name="Normal 6 2 7 2 7" xfId="12515"/>
    <cellStyle name="Normal 6 2 7 2 7 2" xfId="24717"/>
    <cellStyle name="Normal 6 2 7 2 7 2 2" xfId="49014"/>
    <cellStyle name="Normal 6 2 7 2 7 3" xfId="36812"/>
    <cellStyle name="Normal 6 2 7 2 8" xfId="13912"/>
    <cellStyle name="Normal 6 2 7 2 8 2" xfId="25900"/>
    <cellStyle name="Normal 6 2 7 2 8 2 2" xfId="50197"/>
    <cellStyle name="Normal 6 2 7 2 8 3" xfId="38209"/>
    <cellStyle name="Normal 6 2 7 2 9" xfId="51529"/>
    <cellStyle name="Normal 6 2 7 3" xfId="780"/>
    <cellStyle name="Normal 6 2 7 3 2" xfId="1025"/>
    <cellStyle name="Normal 6 2 7 3 2 2" xfId="2518"/>
    <cellStyle name="Normal 6 2 7 3 2 2 10" xfId="53038"/>
    <cellStyle name="Normal 6 2 7 3 2 2 2" xfId="3684"/>
    <cellStyle name="Normal 6 2 7 3 2 2 2 2" xfId="6025"/>
    <cellStyle name="Normal 6 2 7 3 2 2 2 2 2" xfId="12585"/>
    <cellStyle name="Normal 6 2 7 3 2 2 2 2 2 2" xfId="24787"/>
    <cellStyle name="Normal 6 2 7 3 2 2 2 2 2 2 2" xfId="49084"/>
    <cellStyle name="Normal 6 2 7 3 2 2 2 2 2 3" xfId="36882"/>
    <cellStyle name="Normal 6 2 7 3 2 2 2 2 3" xfId="18227"/>
    <cellStyle name="Normal 6 2 7 3 2 2 2 2 3 2" xfId="42524"/>
    <cellStyle name="Normal 6 2 7 3 2 2 2 2 4" xfId="30322"/>
    <cellStyle name="Normal 6 2 7 3 2 2 2 3" xfId="7722"/>
    <cellStyle name="Normal 6 2 7 3 2 2 2 3 2" xfId="12586"/>
    <cellStyle name="Normal 6 2 7 3 2 2 2 3 2 2" xfId="24788"/>
    <cellStyle name="Normal 6 2 7 3 2 2 2 3 2 2 2" xfId="49085"/>
    <cellStyle name="Normal 6 2 7 3 2 2 2 3 2 3" xfId="36883"/>
    <cellStyle name="Normal 6 2 7 3 2 2 2 3 3" xfId="19924"/>
    <cellStyle name="Normal 6 2 7 3 2 2 2 3 3 2" xfId="44221"/>
    <cellStyle name="Normal 6 2 7 3 2 2 2 3 4" xfId="32019"/>
    <cellStyle name="Normal 6 2 7 3 2 2 2 4" xfId="12584"/>
    <cellStyle name="Normal 6 2 7 3 2 2 2 4 2" xfId="24786"/>
    <cellStyle name="Normal 6 2 7 3 2 2 2 4 2 2" xfId="49083"/>
    <cellStyle name="Normal 6 2 7 3 2 2 2 4 3" xfId="36881"/>
    <cellStyle name="Normal 6 2 7 3 2 2 2 5" xfId="15999"/>
    <cellStyle name="Normal 6 2 7 3 2 2 2 5 2" xfId="40296"/>
    <cellStyle name="Normal 6 2 7 3 2 2 2 6" xfId="27987"/>
    <cellStyle name="Normal 6 2 7 3 2 2 3" xfId="4216"/>
    <cellStyle name="Normal 6 2 7 3 2 2 3 2" xfId="12587"/>
    <cellStyle name="Normal 6 2 7 3 2 2 3 2 2" xfId="24789"/>
    <cellStyle name="Normal 6 2 7 3 2 2 3 2 2 2" xfId="49086"/>
    <cellStyle name="Normal 6 2 7 3 2 2 3 2 3" xfId="36884"/>
    <cellStyle name="Normal 6 2 7 3 2 2 3 3" xfId="16527"/>
    <cellStyle name="Normal 6 2 7 3 2 2 3 3 2" xfId="40824"/>
    <cellStyle name="Normal 6 2 7 3 2 2 3 4" xfId="28515"/>
    <cellStyle name="Normal 6 2 7 3 2 2 4" xfId="4856"/>
    <cellStyle name="Normal 6 2 7 3 2 2 4 2" xfId="12588"/>
    <cellStyle name="Normal 6 2 7 3 2 2 4 2 2" xfId="24790"/>
    <cellStyle name="Normal 6 2 7 3 2 2 4 2 2 2" xfId="49087"/>
    <cellStyle name="Normal 6 2 7 3 2 2 4 2 3" xfId="36885"/>
    <cellStyle name="Normal 6 2 7 3 2 2 4 3" xfId="17058"/>
    <cellStyle name="Normal 6 2 7 3 2 2 4 3 2" xfId="41355"/>
    <cellStyle name="Normal 6 2 7 3 2 2 4 4" xfId="29153"/>
    <cellStyle name="Normal 6 2 7 3 2 2 5" xfId="6553"/>
    <cellStyle name="Normal 6 2 7 3 2 2 5 2" xfId="12589"/>
    <cellStyle name="Normal 6 2 7 3 2 2 5 2 2" xfId="24791"/>
    <cellStyle name="Normal 6 2 7 3 2 2 5 2 2 2" xfId="49088"/>
    <cellStyle name="Normal 6 2 7 3 2 2 5 2 3" xfId="36886"/>
    <cellStyle name="Normal 6 2 7 3 2 2 5 3" xfId="18755"/>
    <cellStyle name="Normal 6 2 7 3 2 2 5 3 2" xfId="43052"/>
    <cellStyle name="Normal 6 2 7 3 2 2 5 4" xfId="30850"/>
    <cellStyle name="Normal 6 2 7 3 2 2 6" xfId="12583"/>
    <cellStyle name="Normal 6 2 7 3 2 2 6 2" xfId="24785"/>
    <cellStyle name="Normal 6 2 7 3 2 2 6 2 2" xfId="49082"/>
    <cellStyle name="Normal 6 2 7 3 2 2 6 3" xfId="36880"/>
    <cellStyle name="Normal 6 2 7 3 2 2 7" xfId="14830"/>
    <cellStyle name="Normal 6 2 7 3 2 2 7 2" xfId="39127"/>
    <cellStyle name="Normal 6 2 7 3 2 2 8" xfId="26818"/>
    <cellStyle name="Normal 6 2 7 3 2 2 9" xfId="51226"/>
    <cellStyle name="Normal 6 2 7 3 2 3" xfId="3046"/>
    <cellStyle name="Normal 6 2 7 3 2 3 2" xfId="5494"/>
    <cellStyle name="Normal 6 2 7 3 2 3 2 2" xfId="12591"/>
    <cellStyle name="Normal 6 2 7 3 2 3 2 2 2" xfId="24793"/>
    <cellStyle name="Normal 6 2 7 3 2 3 2 2 2 2" xfId="49090"/>
    <cellStyle name="Normal 6 2 7 3 2 3 2 2 3" xfId="36888"/>
    <cellStyle name="Normal 6 2 7 3 2 3 2 3" xfId="17696"/>
    <cellStyle name="Normal 6 2 7 3 2 3 2 3 2" xfId="41993"/>
    <cellStyle name="Normal 6 2 7 3 2 3 2 4" xfId="29791"/>
    <cellStyle name="Normal 6 2 7 3 2 3 3" xfId="7084"/>
    <cellStyle name="Normal 6 2 7 3 2 3 3 2" xfId="12592"/>
    <cellStyle name="Normal 6 2 7 3 2 3 3 2 2" xfId="24794"/>
    <cellStyle name="Normal 6 2 7 3 2 3 3 2 2 2" xfId="49091"/>
    <cellStyle name="Normal 6 2 7 3 2 3 3 2 3" xfId="36889"/>
    <cellStyle name="Normal 6 2 7 3 2 3 3 3" xfId="19286"/>
    <cellStyle name="Normal 6 2 7 3 2 3 3 3 2" xfId="43583"/>
    <cellStyle name="Normal 6 2 7 3 2 3 3 4" xfId="31381"/>
    <cellStyle name="Normal 6 2 7 3 2 3 4" xfId="12590"/>
    <cellStyle name="Normal 6 2 7 3 2 3 4 2" xfId="24792"/>
    <cellStyle name="Normal 6 2 7 3 2 3 4 2 2" xfId="49089"/>
    <cellStyle name="Normal 6 2 7 3 2 3 4 3" xfId="36887"/>
    <cellStyle name="Normal 6 2 7 3 2 3 5" xfId="15468"/>
    <cellStyle name="Normal 6 2 7 3 2 3 5 2" xfId="39765"/>
    <cellStyle name="Normal 6 2 7 3 2 3 6" xfId="27456"/>
    <cellStyle name="Normal 6 2 7 3 2 4" xfId="12582"/>
    <cellStyle name="Normal 6 2 7 3 2 4 2" xfId="24784"/>
    <cellStyle name="Normal 6 2 7 3 2 4 2 2" xfId="49081"/>
    <cellStyle name="Normal 6 2 7 3 2 4 3" xfId="36879"/>
    <cellStyle name="Normal 6 2 7 3 2 5" xfId="14296"/>
    <cellStyle name="Normal 6 2 7 3 2 5 2" xfId="26284"/>
    <cellStyle name="Normal 6 2 7 3 2 5 2 2" xfId="50581"/>
    <cellStyle name="Normal 6 2 7 3 2 5 3" xfId="38593"/>
    <cellStyle name="Normal 6 2 7 3 2 6" xfId="51706"/>
    <cellStyle name="Normal 6 2 7 3 2 7" xfId="52400"/>
    <cellStyle name="Normal 6 2 7 3 3" xfId="2278"/>
    <cellStyle name="Normal 6 2 7 3 3 10" xfId="52798"/>
    <cellStyle name="Normal 6 2 7 3 3 2" xfId="3444"/>
    <cellStyle name="Normal 6 2 7 3 3 2 2" xfId="5785"/>
    <cellStyle name="Normal 6 2 7 3 3 2 2 2" xfId="12595"/>
    <cellStyle name="Normal 6 2 7 3 3 2 2 2 2" xfId="24797"/>
    <cellStyle name="Normal 6 2 7 3 3 2 2 2 2 2" xfId="49094"/>
    <cellStyle name="Normal 6 2 7 3 3 2 2 2 3" xfId="36892"/>
    <cellStyle name="Normal 6 2 7 3 3 2 2 3" xfId="17987"/>
    <cellStyle name="Normal 6 2 7 3 3 2 2 3 2" xfId="42284"/>
    <cellStyle name="Normal 6 2 7 3 3 2 2 4" xfId="30082"/>
    <cellStyle name="Normal 6 2 7 3 3 2 3" xfId="7482"/>
    <cellStyle name="Normal 6 2 7 3 3 2 3 2" xfId="12596"/>
    <cellStyle name="Normal 6 2 7 3 3 2 3 2 2" xfId="24798"/>
    <cellStyle name="Normal 6 2 7 3 3 2 3 2 2 2" xfId="49095"/>
    <cellStyle name="Normal 6 2 7 3 3 2 3 2 3" xfId="36893"/>
    <cellStyle name="Normal 6 2 7 3 3 2 3 3" xfId="19684"/>
    <cellStyle name="Normal 6 2 7 3 3 2 3 3 2" xfId="43981"/>
    <cellStyle name="Normal 6 2 7 3 3 2 3 4" xfId="31779"/>
    <cellStyle name="Normal 6 2 7 3 3 2 4" xfId="12594"/>
    <cellStyle name="Normal 6 2 7 3 3 2 4 2" xfId="24796"/>
    <cellStyle name="Normal 6 2 7 3 3 2 4 2 2" xfId="49093"/>
    <cellStyle name="Normal 6 2 7 3 3 2 4 3" xfId="36891"/>
    <cellStyle name="Normal 6 2 7 3 3 2 5" xfId="15759"/>
    <cellStyle name="Normal 6 2 7 3 3 2 5 2" xfId="40056"/>
    <cellStyle name="Normal 6 2 7 3 3 2 6" xfId="27747"/>
    <cellStyle name="Normal 6 2 7 3 3 3" xfId="3976"/>
    <cellStyle name="Normal 6 2 7 3 3 3 2" xfId="12597"/>
    <cellStyle name="Normal 6 2 7 3 3 3 2 2" xfId="24799"/>
    <cellStyle name="Normal 6 2 7 3 3 3 2 2 2" xfId="49096"/>
    <cellStyle name="Normal 6 2 7 3 3 3 2 3" xfId="36894"/>
    <cellStyle name="Normal 6 2 7 3 3 3 3" xfId="16287"/>
    <cellStyle name="Normal 6 2 7 3 3 3 3 2" xfId="40584"/>
    <cellStyle name="Normal 6 2 7 3 3 3 4" xfId="28275"/>
    <cellStyle name="Normal 6 2 7 3 3 4" xfId="4616"/>
    <cellStyle name="Normal 6 2 7 3 3 4 2" xfId="12598"/>
    <cellStyle name="Normal 6 2 7 3 3 4 2 2" xfId="24800"/>
    <cellStyle name="Normal 6 2 7 3 3 4 2 2 2" xfId="49097"/>
    <cellStyle name="Normal 6 2 7 3 3 4 2 3" xfId="36895"/>
    <cellStyle name="Normal 6 2 7 3 3 4 3" xfId="16818"/>
    <cellStyle name="Normal 6 2 7 3 3 4 3 2" xfId="41115"/>
    <cellStyle name="Normal 6 2 7 3 3 4 4" xfId="28913"/>
    <cellStyle name="Normal 6 2 7 3 3 5" xfId="6313"/>
    <cellStyle name="Normal 6 2 7 3 3 5 2" xfId="12599"/>
    <cellStyle name="Normal 6 2 7 3 3 5 2 2" xfId="24801"/>
    <cellStyle name="Normal 6 2 7 3 3 5 2 2 2" xfId="49098"/>
    <cellStyle name="Normal 6 2 7 3 3 5 2 3" xfId="36896"/>
    <cellStyle name="Normal 6 2 7 3 3 5 3" xfId="18515"/>
    <cellStyle name="Normal 6 2 7 3 3 5 3 2" xfId="42812"/>
    <cellStyle name="Normal 6 2 7 3 3 5 4" xfId="30610"/>
    <cellStyle name="Normal 6 2 7 3 3 6" xfId="12593"/>
    <cellStyle name="Normal 6 2 7 3 3 6 2" xfId="24795"/>
    <cellStyle name="Normal 6 2 7 3 3 6 2 2" xfId="49092"/>
    <cellStyle name="Normal 6 2 7 3 3 6 3" xfId="36890"/>
    <cellStyle name="Normal 6 2 7 3 3 7" xfId="14590"/>
    <cellStyle name="Normal 6 2 7 3 3 7 2" xfId="38887"/>
    <cellStyle name="Normal 6 2 7 3 3 8" xfId="26578"/>
    <cellStyle name="Normal 6 2 7 3 3 9" xfId="50986"/>
    <cellStyle name="Normal 6 2 7 3 4" xfId="2806"/>
    <cellStyle name="Normal 6 2 7 3 4 2" xfId="5254"/>
    <cellStyle name="Normal 6 2 7 3 4 2 2" xfId="12601"/>
    <cellStyle name="Normal 6 2 7 3 4 2 2 2" xfId="24803"/>
    <cellStyle name="Normal 6 2 7 3 4 2 2 2 2" xfId="49100"/>
    <cellStyle name="Normal 6 2 7 3 4 2 2 3" xfId="36898"/>
    <cellStyle name="Normal 6 2 7 3 4 2 3" xfId="17456"/>
    <cellStyle name="Normal 6 2 7 3 4 2 3 2" xfId="41753"/>
    <cellStyle name="Normal 6 2 7 3 4 2 4" xfId="29551"/>
    <cellStyle name="Normal 6 2 7 3 4 3" xfId="6844"/>
    <cellStyle name="Normal 6 2 7 3 4 3 2" xfId="12602"/>
    <cellStyle name="Normal 6 2 7 3 4 3 2 2" xfId="24804"/>
    <cellStyle name="Normal 6 2 7 3 4 3 2 2 2" xfId="49101"/>
    <cellStyle name="Normal 6 2 7 3 4 3 2 3" xfId="36899"/>
    <cellStyle name="Normal 6 2 7 3 4 3 3" xfId="19046"/>
    <cellStyle name="Normal 6 2 7 3 4 3 3 2" xfId="43343"/>
    <cellStyle name="Normal 6 2 7 3 4 3 4" xfId="31141"/>
    <cellStyle name="Normal 6 2 7 3 4 4" xfId="12600"/>
    <cellStyle name="Normal 6 2 7 3 4 4 2" xfId="24802"/>
    <cellStyle name="Normal 6 2 7 3 4 4 2 2" xfId="49099"/>
    <cellStyle name="Normal 6 2 7 3 4 4 3" xfId="36897"/>
    <cellStyle name="Normal 6 2 7 3 4 5" xfId="15228"/>
    <cellStyle name="Normal 6 2 7 3 4 5 2" xfId="39525"/>
    <cellStyle name="Normal 6 2 7 3 4 6" xfId="27216"/>
    <cellStyle name="Normal 6 2 7 3 5" xfId="12581"/>
    <cellStyle name="Normal 6 2 7 3 5 2" xfId="24783"/>
    <cellStyle name="Normal 6 2 7 3 5 2 2" xfId="49080"/>
    <cellStyle name="Normal 6 2 7 3 5 3" xfId="36878"/>
    <cellStyle name="Normal 6 2 7 3 6" xfId="14056"/>
    <cellStyle name="Normal 6 2 7 3 6 2" xfId="26044"/>
    <cellStyle name="Normal 6 2 7 3 6 2 2" xfId="50341"/>
    <cellStyle name="Normal 6 2 7 3 6 3" xfId="38353"/>
    <cellStyle name="Normal 6 2 7 3 7" xfId="51695"/>
    <cellStyle name="Normal 6 2 7 3 8" xfId="52160"/>
    <cellStyle name="Normal 6 2 7 4" xfId="682"/>
    <cellStyle name="Normal 6 2 7 4 2" xfId="929"/>
    <cellStyle name="Normal 6 2 7 4 2 2" xfId="2422"/>
    <cellStyle name="Normal 6 2 7 4 2 2 10" xfId="52942"/>
    <cellStyle name="Normal 6 2 7 4 2 2 2" xfId="3588"/>
    <cellStyle name="Normal 6 2 7 4 2 2 2 2" xfId="5929"/>
    <cellStyle name="Normal 6 2 7 4 2 2 2 2 2" xfId="12607"/>
    <cellStyle name="Normal 6 2 7 4 2 2 2 2 2 2" xfId="24809"/>
    <cellStyle name="Normal 6 2 7 4 2 2 2 2 2 2 2" xfId="49106"/>
    <cellStyle name="Normal 6 2 7 4 2 2 2 2 2 3" xfId="36904"/>
    <cellStyle name="Normal 6 2 7 4 2 2 2 2 3" xfId="18131"/>
    <cellStyle name="Normal 6 2 7 4 2 2 2 2 3 2" xfId="42428"/>
    <cellStyle name="Normal 6 2 7 4 2 2 2 2 4" xfId="30226"/>
    <cellStyle name="Normal 6 2 7 4 2 2 2 3" xfId="7626"/>
    <cellStyle name="Normal 6 2 7 4 2 2 2 3 2" xfId="12608"/>
    <cellStyle name="Normal 6 2 7 4 2 2 2 3 2 2" xfId="24810"/>
    <cellStyle name="Normal 6 2 7 4 2 2 2 3 2 2 2" xfId="49107"/>
    <cellStyle name="Normal 6 2 7 4 2 2 2 3 2 3" xfId="36905"/>
    <cellStyle name="Normal 6 2 7 4 2 2 2 3 3" xfId="19828"/>
    <cellStyle name="Normal 6 2 7 4 2 2 2 3 3 2" xfId="44125"/>
    <cellStyle name="Normal 6 2 7 4 2 2 2 3 4" xfId="31923"/>
    <cellStyle name="Normal 6 2 7 4 2 2 2 4" xfId="12606"/>
    <cellStyle name="Normal 6 2 7 4 2 2 2 4 2" xfId="24808"/>
    <cellStyle name="Normal 6 2 7 4 2 2 2 4 2 2" xfId="49105"/>
    <cellStyle name="Normal 6 2 7 4 2 2 2 4 3" xfId="36903"/>
    <cellStyle name="Normal 6 2 7 4 2 2 2 5" xfId="15903"/>
    <cellStyle name="Normal 6 2 7 4 2 2 2 5 2" xfId="40200"/>
    <cellStyle name="Normal 6 2 7 4 2 2 2 6" xfId="27891"/>
    <cellStyle name="Normal 6 2 7 4 2 2 3" xfId="4120"/>
    <cellStyle name="Normal 6 2 7 4 2 2 3 2" xfId="12609"/>
    <cellStyle name="Normal 6 2 7 4 2 2 3 2 2" xfId="24811"/>
    <cellStyle name="Normal 6 2 7 4 2 2 3 2 2 2" xfId="49108"/>
    <cellStyle name="Normal 6 2 7 4 2 2 3 2 3" xfId="36906"/>
    <cellStyle name="Normal 6 2 7 4 2 2 3 3" xfId="16431"/>
    <cellStyle name="Normal 6 2 7 4 2 2 3 3 2" xfId="40728"/>
    <cellStyle name="Normal 6 2 7 4 2 2 3 4" xfId="28419"/>
    <cellStyle name="Normal 6 2 7 4 2 2 4" xfId="4760"/>
    <cellStyle name="Normal 6 2 7 4 2 2 4 2" xfId="12610"/>
    <cellStyle name="Normal 6 2 7 4 2 2 4 2 2" xfId="24812"/>
    <cellStyle name="Normal 6 2 7 4 2 2 4 2 2 2" xfId="49109"/>
    <cellStyle name="Normal 6 2 7 4 2 2 4 2 3" xfId="36907"/>
    <cellStyle name="Normal 6 2 7 4 2 2 4 3" xfId="16962"/>
    <cellStyle name="Normal 6 2 7 4 2 2 4 3 2" xfId="41259"/>
    <cellStyle name="Normal 6 2 7 4 2 2 4 4" xfId="29057"/>
    <cellStyle name="Normal 6 2 7 4 2 2 5" xfId="6457"/>
    <cellStyle name="Normal 6 2 7 4 2 2 5 2" xfId="12611"/>
    <cellStyle name="Normal 6 2 7 4 2 2 5 2 2" xfId="24813"/>
    <cellStyle name="Normal 6 2 7 4 2 2 5 2 2 2" xfId="49110"/>
    <cellStyle name="Normal 6 2 7 4 2 2 5 2 3" xfId="36908"/>
    <cellStyle name="Normal 6 2 7 4 2 2 5 3" xfId="18659"/>
    <cellStyle name="Normal 6 2 7 4 2 2 5 3 2" xfId="42956"/>
    <cellStyle name="Normal 6 2 7 4 2 2 5 4" xfId="30754"/>
    <cellStyle name="Normal 6 2 7 4 2 2 6" xfId="12605"/>
    <cellStyle name="Normal 6 2 7 4 2 2 6 2" xfId="24807"/>
    <cellStyle name="Normal 6 2 7 4 2 2 6 2 2" xfId="49104"/>
    <cellStyle name="Normal 6 2 7 4 2 2 6 3" xfId="36902"/>
    <cellStyle name="Normal 6 2 7 4 2 2 7" xfId="14734"/>
    <cellStyle name="Normal 6 2 7 4 2 2 7 2" xfId="39031"/>
    <cellStyle name="Normal 6 2 7 4 2 2 8" xfId="26722"/>
    <cellStyle name="Normal 6 2 7 4 2 2 9" xfId="51130"/>
    <cellStyle name="Normal 6 2 7 4 2 3" xfId="2950"/>
    <cellStyle name="Normal 6 2 7 4 2 3 2" xfId="5398"/>
    <cellStyle name="Normal 6 2 7 4 2 3 2 2" xfId="12613"/>
    <cellStyle name="Normal 6 2 7 4 2 3 2 2 2" xfId="24815"/>
    <cellStyle name="Normal 6 2 7 4 2 3 2 2 2 2" xfId="49112"/>
    <cellStyle name="Normal 6 2 7 4 2 3 2 2 3" xfId="36910"/>
    <cellStyle name="Normal 6 2 7 4 2 3 2 3" xfId="17600"/>
    <cellStyle name="Normal 6 2 7 4 2 3 2 3 2" xfId="41897"/>
    <cellStyle name="Normal 6 2 7 4 2 3 2 4" xfId="29695"/>
    <cellStyle name="Normal 6 2 7 4 2 3 3" xfId="6988"/>
    <cellStyle name="Normal 6 2 7 4 2 3 3 2" xfId="12614"/>
    <cellStyle name="Normal 6 2 7 4 2 3 3 2 2" xfId="24816"/>
    <cellStyle name="Normal 6 2 7 4 2 3 3 2 2 2" xfId="49113"/>
    <cellStyle name="Normal 6 2 7 4 2 3 3 2 3" xfId="36911"/>
    <cellStyle name="Normal 6 2 7 4 2 3 3 3" xfId="19190"/>
    <cellStyle name="Normal 6 2 7 4 2 3 3 3 2" xfId="43487"/>
    <cellStyle name="Normal 6 2 7 4 2 3 3 4" xfId="31285"/>
    <cellStyle name="Normal 6 2 7 4 2 3 4" xfId="12612"/>
    <cellStyle name="Normal 6 2 7 4 2 3 4 2" xfId="24814"/>
    <cellStyle name="Normal 6 2 7 4 2 3 4 2 2" xfId="49111"/>
    <cellStyle name="Normal 6 2 7 4 2 3 4 3" xfId="36909"/>
    <cellStyle name="Normal 6 2 7 4 2 3 5" xfId="15372"/>
    <cellStyle name="Normal 6 2 7 4 2 3 5 2" xfId="39669"/>
    <cellStyle name="Normal 6 2 7 4 2 3 6" xfId="27360"/>
    <cellStyle name="Normal 6 2 7 4 2 4" xfId="12604"/>
    <cellStyle name="Normal 6 2 7 4 2 4 2" xfId="24806"/>
    <cellStyle name="Normal 6 2 7 4 2 4 2 2" xfId="49103"/>
    <cellStyle name="Normal 6 2 7 4 2 4 3" xfId="36901"/>
    <cellStyle name="Normal 6 2 7 4 2 5" xfId="14200"/>
    <cellStyle name="Normal 6 2 7 4 2 5 2" xfId="26188"/>
    <cellStyle name="Normal 6 2 7 4 2 5 2 2" xfId="50485"/>
    <cellStyle name="Normal 6 2 7 4 2 5 3" xfId="38497"/>
    <cellStyle name="Normal 6 2 7 4 2 6" xfId="51836"/>
    <cellStyle name="Normal 6 2 7 4 2 7" xfId="52304"/>
    <cellStyle name="Normal 6 2 7 4 3" xfId="2182"/>
    <cellStyle name="Normal 6 2 7 4 3 10" xfId="52702"/>
    <cellStyle name="Normal 6 2 7 4 3 2" xfId="3348"/>
    <cellStyle name="Normal 6 2 7 4 3 2 2" xfId="5689"/>
    <cellStyle name="Normal 6 2 7 4 3 2 2 2" xfId="12617"/>
    <cellStyle name="Normal 6 2 7 4 3 2 2 2 2" xfId="24819"/>
    <cellStyle name="Normal 6 2 7 4 3 2 2 2 2 2" xfId="49116"/>
    <cellStyle name="Normal 6 2 7 4 3 2 2 2 3" xfId="36914"/>
    <cellStyle name="Normal 6 2 7 4 3 2 2 3" xfId="17891"/>
    <cellStyle name="Normal 6 2 7 4 3 2 2 3 2" xfId="42188"/>
    <cellStyle name="Normal 6 2 7 4 3 2 2 4" xfId="29986"/>
    <cellStyle name="Normal 6 2 7 4 3 2 3" xfId="7386"/>
    <cellStyle name="Normal 6 2 7 4 3 2 3 2" xfId="12618"/>
    <cellStyle name="Normal 6 2 7 4 3 2 3 2 2" xfId="24820"/>
    <cellStyle name="Normal 6 2 7 4 3 2 3 2 2 2" xfId="49117"/>
    <cellStyle name="Normal 6 2 7 4 3 2 3 2 3" xfId="36915"/>
    <cellStyle name="Normal 6 2 7 4 3 2 3 3" xfId="19588"/>
    <cellStyle name="Normal 6 2 7 4 3 2 3 3 2" xfId="43885"/>
    <cellStyle name="Normal 6 2 7 4 3 2 3 4" xfId="31683"/>
    <cellStyle name="Normal 6 2 7 4 3 2 4" xfId="12616"/>
    <cellStyle name="Normal 6 2 7 4 3 2 4 2" xfId="24818"/>
    <cellStyle name="Normal 6 2 7 4 3 2 4 2 2" xfId="49115"/>
    <cellStyle name="Normal 6 2 7 4 3 2 4 3" xfId="36913"/>
    <cellStyle name="Normal 6 2 7 4 3 2 5" xfId="15663"/>
    <cellStyle name="Normal 6 2 7 4 3 2 5 2" xfId="39960"/>
    <cellStyle name="Normal 6 2 7 4 3 2 6" xfId="27651"/>
    <cellStyle name="Normal 6 2 7 4 3 3" xfId="3880"/>
    <cellStyle name="Normal 6 2 7 4 3 3 2" xfId="12619"/>
    <cellStyle name="Normal 6 2 7 4 3 3 2 2" xfId="24821"/>
    <cellStyle name="Normal 6 2 7 4 3 3 2 2 2" xfId="49118"/>
    <cellStyle name="Normal 6 2 7 4 3 3 2 3" xfId="36916"/>
    <cellStyle name="Normal 6 2 7 4 3 3 3" xfId="16191"/>
    <cellStyle name="Normal 6 2 7 4 3 3 3 2" xfId="40488"/>
    <cellStyle name="Normal 6 2 7 4 3 3 4" xfId="28179"/>
    <cellStyle name="Normal 6 2 7 4 3 4" xfId="4520"/>
    <cellStyle name="Normal 6 2 7 4 3 4 2" xfId="12620"/>
    <cellStyle name="Normal 6 2 7 4 3 4 2 2" xfId="24822"/>
    <cellStyle name="Normal 6 2 7 4 3 4 2 2 2" xfId="49119"/>
    <cellStyle name="Normal 6 2 7 4 3 4 2 3" xfId="36917"/>
    <cellStyle name="Normal 6 2 7 4 3 4 3" xfId="16722"/>
    <cellStyle name="Normal 6 2 7 4 3 4 3 2" xfId="41019"/>
    <cellStyle name="Normal 6 2 7 4 3 4 4" xfId="28817"/>
    <cellStyle name="Normal 6 2 7 4 3 5" xfId="6217"/>
    <cellStyle name="Normal 6 2 7 4 3 5 2" xfId="12621"/>
    <cellStyle name="Normal 6 2 7 4 3 5 2 2" xfId="24823"/>
    <cellStyle name="Normal 6 2 7 4 3 5 2 2 2" xfId="49120"/>
    <cellStyle name="Normal 6 2 7 4 3 5 2 3" xfId="36918"/>
    <cellStyle name="Normal 6 2 7 4 3 5 3" xfId="18419"/>
    <cellStyle name="Normal 6 2 7 4 3 5 3 2" xfId="42716"/>
    <cellStyle name="Normal 6 2 7 4 3 5 4" xfId="30514"/>
    <cellStyle name="Normal 6 2 7 4 3 6" xfId="12615"/>
    <cellStyle name="Normal 6 2 7 4 3 6 2" xfId="24817"/>
    <cellStyle name="Normal 6 2 7 4 3 6 2 2" xfId="49114"/>
    <cellStyle name="Normal 6 2 7 4 3 6 3" xfId="36912"/>
    <cellStyle name="Normal 6 2 7 4 3 7" xfId="14494"/>
    <cellStyle name="Normal 6 2 7 4 3 7 2" xfId="38791"/>
    <cellStyle name="Normal 6 2 7 4 3 8" xfId="26482"/>
    <cellStyle name="Normal 6 2 7 4 3 9" xfId="50890"/>
    <cellStyle name="Normal 6 2 7 4 4" xfId="2710"/>
    <cellStyle name="Normal 6 2 7 4 4 2" xfId="5158"/>
    <cellStyle name="Normal 6 2 7 4 4 2 2" xfId="12623"/>
    <cellStyle name="Normal 6 2 7 4 4 2 2 2" xfId="24825"/>
    <cellStyle name="Normal 6 2 7 4 4 2 2 2 2" xfId="49122"/>
    <cellStyle name="Normal 6 2 7 4 4 2 2 3" xfId="36920"/>
    <cellStyle name="Normal 6 2 7 4 4 2 3" xfId="17360"/>
    <cellStyle name="Normal 6 2 7 4 4 2 3 2" xfId="41657"/>
    <cellStyle name="Normal 6 2 7 4 4 2 4" xfId="29455"/>
    <cellStyle name="Normal 6 2 7 4 4 3" xfId="6748"/>
    <cellStyle name="Normal 6 2 7 4 4 3 2" xfId="12624"/>
    <cellStyle name="Normal 6 2 7 4 4 3 2 2" xfId="24826"/>
    <cellStyle name="Normal 6 2 7 4 4 3 2 2 2" xfId="49123"/>
    <cellStyle name="Normal 6 2 7 4 4 3 2 3" xfId="36921"/>
    <cellStyle name="Normal 6 2 7 4 4 3 3" xfId="18950"/>
    <cellStyle name="Normal 6 2 7 4 4 3 3 2" xfId="43247"/>
    <cellStyle name="Normal 6 2 7 4 4 3 4" xfId="31045"/>
    <cellStyle name="Normal 6 2 7 4 4 4" xfId="12622"/>
    <cellStyle name="Normal 6 2 7 4 4 4 2" xfId="24824"/>
    <cellStyle name="Normal 6 2 7 4 4 4 2 2" xfId="49121"/>
    <cellStyle name="Normal 6 2 7 4 4 4 3" xfId="36919"/>
    <cellStyle name="Normal 6 2 7 4 4 5" xfId="15132"/>
    <cellStyle name="Normal 6 2 7 4 4 5 2" xfId="39429"/>
    <cellStyle name="Normal 6 2 7 4 4 6" xfId="27120"/>
    <cellStyle name="Normal 6 2 7 4 5" xfId="12603"/>
    <cellStyle name="Normal 6 2 7 4 5 2" xfId="24805"/>
    <cellStyle name="Normal 6 2 7 4 5 2 2" xfId="49102"/>
    <cellStyle name="Normal 6 2 7 4 5 3" xfId="36900"/>
    <cellStyle name="Normal 6 2 7 4 6" xfId="13960"/>
    <cellStyle name="Normal 6 2 7 4 6 2" xfId="25948"/>
    <cellStyle name="Normal 6 2 7 4 6 2 2" xfId="50245"/>
    <cellStyle name="Normal 6 2 7 4 6 3" xfId="38257"/>
    <cellStyle name="Normal 6 2 7 4 7" xfId="51617"/>
    <cellStyle name="Normal 6 2 7 4 8" xfId="52064"/>
    <cellStyle name="Normal 6 2 7 5" xfId="857"/>
    <cellStyle name="Normal 6 2 7 5 2" xfId="2350"/>
    <cellStyle name="Normal 6 2 7 5 2 10" xfId="52870"/>
    <cellStyle name="Normal 6 2 7 5 2 2" xfId="3516"/>
    <cellStyle name="Normal 6 2 7 5 2 2 2" xfId="5857"/>
    <cellStyle name="Normal 6 2 7 5 2 2 2 2" xfId="12628"/>
    <cellStyle name="Normal 6 2 7 5 2 2 2 2 2" xfId="24830"/>
    <cellStyle name="Normal 6 2 7 5 2 2 2 2 2 2" xfId="49127"/>
    <cellStyle name="Normal 6 2 7 5 2 2 2 2 3" xfId="36925"/>
    <cellStyle name="Normal 6 2 7 5 2 2 2 3" xfId="18059"/>
    <cellStyle name="Normal 6 2 7 5 2 2 2 3 2" xfId="42356"/>
    <cellStyle name="Normal 6 2 7 5 2 2 2 4" xfId="30154"/>
    <cellStyle name="Normal 6 2 7 5 2 2 3" xfId="7554"/>
    <cellStyle name="Normal 6 2 7 5 2 2 3 2" xfId="12629"/>
    <cellStyle name="Normal 6 2 7 5 2 2 3 2 2" xfId="24831"/>
    <cellStyle name="Normal 6 2 7 5 2 2 3 2 2 2" xfId="49128"/>
    <cellStyle name="Normal 6 2 7 5 2 2 3 2 3" xfId="36926"/>
    <cellStyle name="Normal 6 2 7 5 2 2 3 3" xfId="19756"/>
    <cellStyle name="Normal 6 2 7 5 2 2 3 3 2" xfId="44053"/>
    <cellStyle name="Normal 6 2 7 5 2 2 3 4" xfId="31851"/>
    <cellStyle name="Normal 6 2 7 5 2 2 4" xfId="12627"/>
    <cellStyle name="Normal 6 2 7 5 2 2 4 2" xfId="24829"/>
    <cellStyle name="Normal 6 2 7 5 2 2 4 2 2" xfId="49126"/>
    <cellStyle name="Normal 6 2 7 5 2 2 4 3" xfId="36924"/>
    <cellStyle name="Normal 6 2 7 5 2 2 5" xfId="15831"/>
    <cellStyle name="Normal 6 2 7 5 2 2 5 2" xfId="40128"/>
    <cellStyle name="Normal 6 2 7 5 2 2 6" xfId="27819"/>
    <cellStyle name="Normal 6 2 7 5 2 3" xfId="4048"/>
    <cellStyle name="Normal 6 2 7 5 2 3 2" xfId="12630"/>
    <cellStyle name="Normal 6 2 7 5 2 3 2 2" xfId="24832"/>
    <cellStyle name="Normal 6 2 7 5 2 3 2 2 2" xfId="49129"/>
    <cellStyle name="Normal 6 2 7 5 2 3 2 3" xfId="36927"/>
    <cellStyle name="Normal 6 2 7 5 2 3 3" xfId="16359"/>
    <cellStyle name="Normal 6 2 7 5 2 3 3 2" xfId="40656"/>
    <cellStyle name="Normal 6 2 7 5 2 3 4" xfId="28347"/>
    <cellStyle name="Normal 6 2 7 5 2 4" xfId="4688"/>
    <cellStyle name="Normal 6 2 7 5 2 4 2" xfId="12631"/>
    <cellStyle name="Normal 6 2 7 5 2 4 2 2" xfId="24833"/>
    <cellStyle name="Normal 6 2 7 5 2 4 2 2 2" xfId="49130"/>
    <cellStyle name="Normal 6 2 7 5 2 4 2 3" xfId="36928"/>
    <cellStyle name="Normal 6 2 7 5 2 4 3" xfId="16890"/>
    <cellStyle name="Normal 6 2 7 5 2 4 3 2" xfId="41187"/>
    <cellStyle name="Normal 6 2 7 5 2 4 4" xfId="28985"/>
    <cellStyle name="Normal 6 2 7 5 2 5" xfId="6385"/>
    <cellStyle name="Normal 6 2 7 5 2 5 2" xfId="12632"/>
    <cellStyle name="Normal 6 2 7 5 2 5 2 2" xfId="24834"/>
    <cellStyle name="Normal 6 2 7 5 2 5 2 2 2" xfId="49131"/>
    <cellStyle name="Normal 6 2 7 5 2 5 2 3" xfId="36929"/>
    <cellStyle name="Normal 6 2 7 5 2 5 3" xfId="18587"/>
    <cellStyle name="Normal 6 2 7 5 2 5 3 2" xfId="42884"/>
    <cellStyle name="Normal 6 2 7 5 2 5 4" xfId="30682"/>
    <cellStyle name="Normal 6 2 7 5 2 6" xfId="12626"/>
    <cellStyle name="Normal 6 2 7 5 2 6 2" xfId="24828"/>
    <cellStyle name="Normal 6 2 7 5 2 6 2 2" xfId="49125"/>
    <cellStyle name="Normal 6 2 7 5 2 6 3" xfId="36923"/>
    <cellStyle name="Normal 6 2 7 5 2 7" xfId="14662"/>
    <cellStyle name="Normal 6 2 7 5 2 7 2" xfId="38959"/>
    <cellStyle name="Normal 6 2 7 5 2 8" xfId="26650"/>
    <cellStyle name="Normal 6 2 7 5 2 9" xfId="51058"/>
    <cellStyle name="Normal 6 2 7 5 3" xfId="2878"/>
    <cellStyle name="Normal 6 2 7 5 3 2" xfId="5326"/>
    <cellStyle name="Normal 6 2 7 5 3 2 2" xfId="12634"/>
    <cellStyle name="Normal 6 2 7 5 3 2 2 2" xfId="24836"/>
    <cellStyle name="Normal 6 2 7 5 3 2 2 2 2" xfId="49133"/>
    <cellStyle name="Normal 6 2 7 5 3 2 2 3" xfId="36931"/>
    <cellStyle name="Normal 6 2 7 5 3 2 3" xfId="17528"/>
    <cellStyle name="Normal 6 2 7 5 3 2 3 2" xfId="41825"/>
    <cellStyle name="Normal 6 2 7 5 3 2 4" xfId="29623"/>
    <cellStyle name="Normal 6 2 7 5 3 3" xfId="6916"/>
    <cellStyle name="Normal 6 2 7 5 3 3 2" xfId="12635"/>
    <cellStyle name="Normal 6 2 7 5 3 3 2 2" xfId="24837"/>
    <cellStyle name="Normal 6 2 7 5 3 3 2 2 2" xfId="49134"/>
    <cellStyle name="Normal 6 2 7 5 3 3 2 3" xfId="36932"/>
    <cellStyle name="Normal 6 2 7 5 3 3 3" xfId="19118"/>
    <cellStyle name="Normal 6 2 7 5 3 3 3 2" xfId="43415"/>
    <cellStyle name="Normal 6 2 7 5 3 3 4" xfId="31213"/>
    <cellStyle name="Normal 6 2 7 5 3 4" xfId="12633"/>
    <cellStyle name="Normal 6 2 7 5 3 4 2" xfId="24835"/>
    <cellStyle name="Normal 6 2 7 5 3 4 2 2" xfId="49132"/>
    <cellStyle name="Normal 6 2 7 5 3 4 3" xfId="36930"/>
    <cellStyle name="Normal 6 2 7 5 3 5" xfId="15300"/>
    <cellStyle name="Normal 6 2 7 5 3 5 2" xfId="39597"/>
    <cellStyle name="Normal 6 2 7 5 3 6" xfId="27288"/>
    <cellStyle name="Normal 6 2 7 5 4" xfId="12625"/>
    <cellStyle name="Normal 6 2 7 5 4 2" xfId="24827"/>
    <cellStyle name="Normal 6 2 7 5 4 2 2" xfId="49124"/>
    <cellStyle name="Normal 6 2 7 5 4 3" xfId="36922"/>
    <cellStyle name="Normal 6 2 7 5 5" xfId="14128"/>
    <cellStyle name="Normal 6 2 7 5 5 2" xfId="26116"/>
    <cellStyle name="Normal 6 2 7 5 5 2 2" xfId="50413"/>
    <cellStyle name="Normal 6 2 7 5 5 3" xfId="38425"/>
    <cellStyle name="Normal 6 2 7 5 6" xfId="51556"/>
    <cellStyle name="Normal 6 2 7 5 7" xfId="52232"/>
    <cellStyle name="Normal 6 2 7 6" xfId="2086"/>
    <cellStyle name="Normal 6 2 7 6 10" xfId="52606"/>
    <cellStyle name="Normal 6 2 7 6 2" xfId="3252"/>
    <cellStyle name="Normal 6 2 7 6 2 2" xfId="5593"/>
    <cellStyle name="Normal 6 2 7 6 2 2 2" xfId="12638"/>
    <cellStyle name="Normal 6 2 7 6 2 2 2 2" xfId="24840"/>
    <cellStyle name="Normal 6 2 7 6 2 2 2 2 2" xfId="49137"/>
    <cellStyle name="Normal 6 2 7 6 2 2 2 3" xfId="36935"/>
    <cellStyle name="Normal 6 2 7 6 2 2 3" xfId="17795"/>
    <cellStyle name="Normal 6 2 7 6 2 2 3 2" xfId="42092"/>
    <cellStyle name="Normal 6 2 7 6 2 2 4" xfId="29890"/>
    <cellStyle name="Normal 6 2 7 6 2 3" xfId="7290"/>
    <cellStyle name="Normal 6 2 7 6 2 3 2" xfId="12639"/>
    <cellStyle name="Normal 6 2 7 6 2 3 2 2" xfId="24841"/>
    <cellStyle name="Normal 6 2 7 6 2 3 2 2 2" xfId="49138"/>
    <cellStyle name="Normal 6 2 7 6 2 3 2 3" xfId="36936"/>
    <cellStyle name="Normal 6 2 7 6 2 3 3" xfId="19492"/>
    <cellStyle name="Normal 6 2 7 6 2 3 3 2" xfId="43789"/>
    <cellStyle name="Normal 6 2 7 6 2 3 4" xfId="31587"/>
    <cellStyle name="Normal 6 2 7 6 2 4" xfId="12637"/>
    <cellStyle name="Normal 6 2 7 6 2 4 2" xfId="24839"/>
    <cellStyle name="Normal 6 2 7 6 2 4 2 2" xfId="49136"/>
    <cellStyle name="Normal 6 2 7 6 2 4 3" xfId="36934"/>
    <cellStyle name="Normal 6 2 7 6 2 5" xfId="15567"/>
    <cellStyle name="Normal 6 2 7 6 2 5 2" xfId="39864"/>
    <cellStyle name="Normal 6 2 7 6 2 6" xfId="27555"/>
    <cellStyle name="Normal 6 2 7 6 3" xfId="3784"/>
    <cellStyle name="Normal 6 2 7 6 3 2" xfId="12640"/>
    <cellStyle name="Normal 6 2 7 6 3 2 2" xfId="24842"/>
    <cellStyle name="Normal 6 2 7 6 3 2 2 2" xfId="49139"/>
    <cellStyle name="Normal 6 2 7 6 3 2 3" xfId="36937"/>
    <cellStyle name="Normal 6 2 7 6 3 3" xfId="16095"/>
    <cellStyle name="Normal 6 2 7 6 3 3 2" xfId="40392"/>
    <cellStyle name="Normal 6 2 7 6 3 4" xfId="28083"/>
    <cellStyle name="Normal 6 2 7 6 4" xfId="4424"/>
    <cellStyle name="Normal 6 2 7 6 4 2" xfId="12641"/>
    <cellStyle name="Normal 6 2 7 6 4 2 2" xfId="24843"/>
    <cellStyle name="Normal 6 2 7 6 4 2 2 2" xfId="49140"/>
    <cellStyle name="Normal 6 2 7 6 4 2 3" xfId="36938"/>
    <cellStyle name="Normal 6 2 7 6 4 3" xfId="16626"/>
    <cellStyle name="Normal 6 2 7 6 4 3 2" xfId="40923"/>
    <cellStyle name="Normal 6 2 7 6 4 4" xfId="28721"/>
    <cellStyle name="Normal 6 2 7 6 5" xfId="6121"/>
    <cellStyle name="Normal 6 2 7 6 5 2" xfId="12642"/>
    <cellStyle name="Normal 6 2 7 6 5 2 2" xfId="24844"/>
    <cellStyle name="Normal 6 2 7 6 5 2 2 2" xfId="49141"/>
    <cellStyle name="Normal 6 2 7 6 5 2 3" xfId="36939"/>
    <cellStyle name="Normal 6 2 7 6 5 3" xfId="18323"/>
    <cellStyle name="Normal 6 2 7 6 5 3 2" xfId="42620"/>
    <cellStyle name="Normal 6 2 7 6 5 4" xfId="30418"/>
    <cellStyle name="Normal 6 2 7 6 6" xfId="12636"/>
    <cellStyle name="Normal 6 2 7 6 6 2" xfId="24838"/>
    <cellStyle name="Normal 6 2 7 6 6 2 2" xfId="49135"/>
    <cellStyle name="Normal 6 2 7 6 6 3" xfId="36933"/>
    <cellStyle name="Normal 6 2 7 6 7" xfId="14398"/>
    <cellStyle name="Normal 6 2 7 6 7 2" xfId="38695"/>
    <cellStyle name="Normal 6 2 7 6 8" xfId="26386"/>
    <cellStyle name="Normal 6 2 7 6 9" xfId="50794"/>
    <cellStyle name="Normal 6 2 7 7" xfId="2614"/>
    <cellStyle name="Normal 6 2 7 7 2" xfId="5062"/>
    <cellStyle name="Normal 6 2 7 7 2 2" xfId="12644"/>
    <cellStyle name="Normal 6 2 7 7 2 2 2" xfId="24846"/>
    <cellStyle name="Normal 6 2 7 7 2 2 2 2" xfId="49143"/>
    <cellStyle name="Normal 6 2 7 7 2 2 3" xfId="36941"/>
    <cellStyle name="Normal 6 2 7 7 2 3" xfId="17264"/>
    <cellStyle name="Normal 6 2 7 7 2 3 2" xfId="41561"/>
    <cellStyle name="Normal 6 2 7 7 2 4" xfId="29359"/>
    <cellStyle name="Normal 6 2 7 7 3" xfId="6652"/>
    <cellStyle name="Normal 6 2 7 7 3 2" xfId="12645"/>
    <cellStyle name="Normal 6 2 7 7 3 2 2" xfId="24847"/>
    <cellStyle name="Normal 6 2 7 7 3 2 2 2" xfId="49144"/>
    <cellStyle name="Normal 6 2 7 7 3 2 3" xfId="36942"/>
    <cellStyle name="Normal 6 2 7 7 3 3" xfId="18854"/>
    <cellStyle name="Normal 6 2 7 7 3 3 2" xfId="43151"/>
    <cellStyle name="Normal 6 2 7 7 3 4" xfId="30949"/>
    <cellStyle name="Normal 6 2 7 7 4" xfId="12643"/>
    <cellStyle name="Normal 6 2 7 7 4 2" xfId="24845"/>
    <cellStyle name="Normal 6 2 7 7 4 2 2" xfId="49142"/>
    <cellStyle name="Normal 6 2 7 7 4 3" xfId="36940"/>
    <cellStyle name="Normal 6 2 7 7 5" xfId="15036"/>
    <cellStyle name="Normal 6 2 7 7 5 2" xfId="39333"/>
    <cellStyle name="Normal 6 2 7 7 6" xfId="27024"/>
    <cellStyle name="Normal 6 2 7 8" xfId="12514"/>
    <cellStyle name="Normal 6 2 7 8 2" xfId="24716"/>
    <cellStyle name="Normal 6 2 7 8 2 2" xfId="49013"/>
    <cellStyle name="Normal 6 2 7 8 3" xfId="36811"/>
    <cellStyle name="Normal 6 2 7 9" xfId="13864"/>
    <cellStyle name="Normal 6 2 7 9 2" xfId="25852"/>
    <cellStyle name="Normal 6 2 7 9 2 2" xfId="50149"/>
    <cellStyle name="Normal 6 2 7 9 3" xfId="38161"/>
    <cellStyle name="Normal 6 2 8" xfId="609"/>
    <cellStyle name="Normal 6 2 8 10" xfId="51992"/>
    <cellStyle name="Normal 6 2 8 2" xfId="804"/>
    <cellStyle name="Normal 6 2 8 2 2" xfId="1049"/>
    <cellStyle name="Normal 6 2 8 2 2 2" xfId="2542"/>
    <cellStyle name="Normal 6 2 8 2 2 2 10" xfId="53062"/>
    <cellStyle name="Normal 6 2 8 2 2 2 2" xfId="3708"/>
    <cellStyle name="Normal 6 2 8 2 2 2 2 2" xfId="6049"/>
    <cellStyle name="Normal 6 2 8 2 2 2 2 2 2" xfId="12651"/>
    <cellStyle name="Normal 6 2 8 2 2 2 2 2 2 2" xfId="24853"/>
    <cellStyle name="Normal 6 2 8 2 2 2 2 2 2 2 2" xfId="49150"/>
    <cellStyle name="Normal 6 2 8 2 2 2 2 2 2 3" xfId="36948"/>
    <cellStyle name="Normal 6 2 8 2 2 2 2 2 3" xfId="18251"/>
    <cellStyle name="Normal 6 2 8 2 2 2 2 2 3 2" xfId="42548"/>
    <cellStyle name="Normal 6 2 8 2 2 2 2 2 4" xfId="30346"/>
    <cellStyle name="Normal 6 2 8 2 2 2 2 3" xfId="7746"/>
    <cellStyle name="Normal 6 2 8 2 2 2 2 3 2" xfId="12652"/>
    <cellStyle name="Normal 6 2 8 2 2 2 2 3 2 2" xfId="24854"/>
    <cellStyle name="Normal 6 2 8 2 2 2 2 3 2 2 2" xfId="49151"/>
    <cellStyle name="Normal 6 2 8 2 2 2 2 3 2 3" xfId="36949"/>
    <cellStyle name="Normal 6 2 8 2 2 2 2 3 3" xfId="19948"/>
    <cellStyle name="Normal 6 2 8 2 2 2 2 3 3 2" xfId="44245"/>
    <cellStyle name="Normal 6 2 8 2 2 2 2 3 4" xfId="32043"/>
    <cellStyle name="Normal 6 2 8 2 2 2 2 4" xfId="12650"/>
    <cellStyle name="Normal 6 2 8 2 2 2 2 4 2" xfId="24852"/>
    <cellStyle name="Normal 6 2 8 2 2 2 2 4 2 2" xfId="49149"/>
    <cellStyle name="Normal 6 2 8 2 2 2 2 4 3" xfId="36947"/>
    <cellStyle name="Normal 6 2 8 2 2 2 2 5" xfId="16023"/>
    <cellStyle name="Normal 6 2 8 2 2 2 2 5 2" xfId="40320"/>
    <cellStyle name="Normal 6 2 8 2 2 2 2 6" xfId="28011"/>
    <cellStyle name="Normal 6 2 8 2 2 2 3" xfId="4240"/>
    <cellStyle name="Normal 6 2 8 2 2 2 3 2" xfId="12653"/>
    <cellStyle name="Normal 6 2 8 2 2 2 3 2 2" xfId="24855"/>
    <cellStyle name="Normal 6 2 8 2 2 2 3 2 2 2" xfId="49152"/>
    <cellStyle name="Normal 6 2 8 2 2 2 3 2 3" xfId="36950"/>
    <cellStyle name="Normal 6 2 8 2 2 2 3 3" xfId="16551"/>
    <cellStyle name="Normal 6 2 8 2 2 2 3 3 2" xfId="40848"/>
    <cellStyle name="Normal 6 2 8 2 2 2 3 4" xfId="28539"/>
    <cellStyle name="Normal 6 2 8 2 2 2 4" xfId="4880"/>
    <cellStyle name="Normal 6 2 8 2 2 2 4 2" xfId="12654"/>
    <cellStyle name="Normal 6 2 8 2 2 2 4 2 2" xfId="24856"/>
    <cellStyle name="Normal 6 2 8 2 2 2 4 2 2 2" xfId="49153"/>
    <cellStyle name="Normal 6 2 8 2 2 2 4 2 3" xfId="36951"/>
    <cellStyle name="Normal 6 2 8 2 2 2 4 3" xfId="17082"/>
    <cellStyle name="Normal 6 2 8 2 2 2 4 3 2" xfId="41379"/>
    <cellStyle name="Normal 6 2 8 2 2 2 4 4" xfId="29177"/>
    <cellStyle name="Normal 6 2 8 2 2 2 5" xfId="6577"/>
    <cellStyle name="Normal 6 2 8 2 2 2 5 2" xfId="12655"/>
    <cellStyle name="Normal 6 2 8 2 2 2 5 2 2" xfId="24857"/>
    <cellStyle name="Normal 6 2 8 2 2 2 5 2 2 2" xfId="49154"/>
    <cellStyle name="Normal 6 2 8 2 2 2 5 2 3" xfId="36952"/>
    <cellStyle name="Normal 6 2 8 2 2 2 5 3" xfId="18779"/>
    <cellStyle name="Normal 6 2 8 2 2 2 5 3 2" xfId="43076"/>
    <cellStyle name="Normal 6 2 8 2 2 2 5 4" xfId="30874"/>
    <cellStyle name="Normal 6 2 8 2 2 2 6" xfId="12649"/>
    <cellStyle name="Normal 6 2 8 2 2 2 6 2" xfId="24851"/>
    <cellStyle name="Normal 6 2 8 2 2 2 6 2 2" xfId="49148"/>
    <cellStyle name="Normal 6 2 8 2 2 2 6 3" xfId="36946"/>
    <cellStyle name="Normal 6 2 8 2 2 2 7" xfId="14854"/>
    <cellStyle name="Normal 6 2 8 2 2 2 7 2" xfId="39151"/>
    <cellStyle name="Normal 6 2 8 2 2 2 8" xfId="26842"/>
    <cellStyle name="Normal 6 2 8 2 2 2 9" xfId="51250"/>
    <cellStyle name="Normal 6 2 8 2 2 3" xfId="3070"/>
    <cellStyle name="Normal 6 2 8 2 2 3 2" xfId="5518"/>
    <cellStyle name="Normal 6 2 8 2 2 3 2 2" xfId="12657"/>
    <cellStyle name="Normal 6 2 8 2 2 3 2 2 2" xfId="24859"/>
    <cellStyle name="Normal 6 2 8 2 2 3 2 2 2 2" xfId="49156"/>
    <cellStyle name="Normal 6 2 8 2 2 3 2 2 3" xfId="36954"/>
    <cellStyle name="Normal 6 2 8 2 2 3 2 3" xfId="17720"/>
    <cellStyle name="Normal 6 2 8 2 2 3 2 3 2" xfId="42017"/>
    <cellStyle name="Normal 6 2 8 2 2 3 2 4" xfId="29815"/>
    <cellStyle name="Normal 6 2 8 2 2 3 3" xfId="7108"/>
    <cellStyle name="Normal 6 2 8 2 2 3 3 2" xfId="12658"/>
    <cellStyle name="Normal 6 2 8 2 2 3 3 2 2" xfId="24860"/>
    <cellStyle name="Normal 6 2 8 2 2 3 3 2 2 2" xfId="49157"/>
    <cellStyle name="Normal 6 2 8 2 2 3 3 2 3" xfId="36955"/>
    <cellStyle name="Normal 6 2 8 2 2 3 3 3" xfId="19310"/>
    <cellStyle name="Normal 6 2 8 2 2 3 3 3 2" xfId="43607"/>
    <cellStyle name="Normal 6 2 8 2 2 3 3 4" xfId="31405"/>
    <cellStyle name="Normal 6 2 8 2 2 3 4" xfId="12656"/>
    <cellStyle name="Normal 6 2 8 2 2 3 4 2" xfId="24858"/>
    <cellStyle name="Normal 6 2 8 2 2 3 4 2 2" xfId="49155"/>
    <cellStyle name="Normal 6 2 8 2 2 3 4 3" xfId="36953"/>
    <cellStyle name="Normal 6 2 8 2 2 3 5" xfId="15492"/>
    <cellStyle name="Normal 6 2 8 2 2 3 5 2" xfId="39789"/>
    <cellStyle name="Normal 6 2 8 2 2 3 6" xfId="27480"/>
    <cellStyle name="Normal 6 2 8 2 2 4" xfId="12648"/>
    <cellStyle name="Normal 6 2 8 2 2 4 2" xfId="24850"/>
    <cellStyle name="Normal 6 2 8 2 2 4 2 2" xfId="49147"/>
    <cellStyle name="Normal 6 2 8 2 2 4 3" xfId="36945"/>
    <cellStyle name="Normal 6 2 8 2 2 5" xfId="14320"/>
    <cellStyle name="Normal 6 2 8 2 2 5 2" xfId="26308"/>
    <cellStyle name="Normal 6 2 8 2 2 5 2 2" xfId="50605"/>
    <cellStyle name="Normal 6 2 8 2 2 5 3" xfId="38617"/>
    <cellStyle name="Normal 6 2 8 2 2 6" xfId="51441"/>
    <cellStyle name="Normal 6 2 8 2 2 7" xfId="52424"/>
    <cellStyle name="Normal 6 2 8 2 3" xfId="2302"/>
    <cellStyle name="Normal 6 2 8 2 3 10" xfId="52822"/>
    <cellStyle name="Normal 6 2 8 2 3 2" xfId="3468"/>
    <cellStyle name="Normal 6 2 8 2 3 2 2" xfId="5809"/>
    <cellStyle name="Normal 6 2 8 2 3 2 2 2" xfId="12661"/>
    <cellStyle name="Normal 6 2 8 2 3 2 2 2 2" xfId="24863"/>
    <cellStyle name="Normal 6 2 8 2 3 2 2 2 2 2" xfId="49160"/>
    <cellStyle name="Normal 6 2 8 2 3 2 2 2 3" xfId="36958"/>
    <cellStyle name="Normal 6 2 8 2 3 2 2 3" xfId="18011"/>
    <cellStyle name="Normal 6 2 8 2 3 2 2 3 2" xfId="42308"/>
    <cellStyle name="Normal 6 2 8 2 3 2 2 4" xfId="30106"/>
    <cellStyle name="Normal 6 2 8 2 3 2 3" xfId="7506"/>
    <cellStyle name="Normal 6 2 8 2 3 2 3 2" xfId="12662"/>
    <cellStyle name="Normal 6 2 8 2 3 2 3 2 2" xfId="24864"/>
    <cellStyle name="Normal 6 2 8 2 3 2 3 2 2 2" xfId="49161"/>
    <cellStyle name="Normal 6 2 8 2 3 2 3 2 3" xfId="36959"/>
    <cellStyle name="Normal 6 2 8 2 3 2 3 3" xfId="19708"/>
    <cellStyle name="Normal 6 2 8 2 3 2 3 3 2" xfId="44005"/>
    <cellStyle name="Normal 6 2 8 2 3 2 3 4" xfId="31803"/>
    <cellStyle name="Normal 6 2 8 2 3 2 4" xfId="12660"/>
    <cellStyle name="Normal 6 2 8 2 3 2 4 2" xfId="24862"/>
    <cellStyle name="Normal 6 2 8 2 3 2 4 2 2" xfId="49159"/>
    <cellStyle name="Normal 6 2 8 2 3 2 4 3" xfId="36957"/>
    <cellStyle name="Normal 6 2 8 2 3 2 5" xfId="15783"/>
    <cellStyle name="Normal 6 2 8 2 3 2 5 2" xfId="40080"/>
    <cellStyle name="Normal 6 2 8 2 3 2 6" xfId="27771"/>
    <cellStyle name="Normal 6 2 8 2 3 3" xfId="4000"/>
    <cellStyle name="Normal 6 2 8 2 3 3 2" xfId="12663"/>
    <cellStyle name="Normal 6 2 8 2 3 3 2 2" xfId="24865"/>
    <cellStyle name="Normal 6 2 8 2 3 3 2 2 2" xfId="49162"/>
    <cellStyle name="Normal 6 2 8 2 3 3 2 3" xfId="36960"/>
    <cellStyle name="Normal 6 2 8 2 3 3 3" xfId="16311"/>
    <cellStyle name="Normal 6 2 8 2 3 3 3 2" xfId="40608"/>
    <cellStyle name="Normal 6 2 8 2 3 3 4" xfId="28299"/>
    <cellStyle name="Normal 6 2 8 2 3 4" xfId="4640"/>
    <cellStyle name="Normal 6 2 8 2 3 4 2" xfId="12664"/>
    <cellStyle name="Normal 6 2 8 2 3 4 2 2" xfId="24866"/>
    <cellStyle name="Normal 6 2 8 2 3 4 2 2 2" xfId="49163"/>
    <cellStyle name="Normal 6 2 8 2 3 4 2 3" xfId="36961"/>
    <cellStyle name="Normal 6 2 8 2 3 4 3" xfId="16842"/>
    <cellStyle name="Normal 6 2 8 2 3 4 3 2" xfId="41139"/>
    <cellStyle name="Normal 6 2 8 2 3 4 4" xfId="28937"/>
    <cellStyle name="Normal 6 2 8 2 3 5" xfId="6337"/>
    <cellStyle name="Normal 6 2 8 2 3 5 2" xfId="12665"/>
    <cellStyle name="Normal 6 2 8 2 3 5 2 2" xfId="24867"/>
    <cellStyle name="Normal 6 2 8 2 3 5 2 2 2" xfId="49164"/>
    <cellStyle name="Normal 6 2 8 2 3 5 2 3" xfId="36962"/>
    <cellStyle name="Normal 6 2 8 2 3 5 3" xfId="18539"/>
    <cellStyle name="Normal 6 2 8 2 3 5 3 2" xfId="42836"/>
    <cellStyle name="Normal 6 2 8 2 3 5 4" xfId="30634"/>
    <cellStyle name="Normal 6 2 8 2 3 6" xfId="12659"/>
    <cellStyle name="Normal 6 2 8 2 3 6 2" xfId="24861"/>
    <cellStyle name="Normal 6 2 8 2 3 6 2 2" xfId="49158"/>
    <cellStyle name="Normal 6 2 8 2 3 6 3" xfId="36956"/>
    <cellStyle name="Normal 6 2 8 2 3 7" xfId="14614"/>
    <cellStyle name="Normal 6 2 8 2 3 7 2" xfId="38911"/>
    <cellStyle name="Normal 6 2 8 2 3 8" xfId="26602"/>
    <cellStyle name="Normal 6 2 8 2 3 9" xfId="51010"/>
    <cellStyle name="Normal 6 2 8 2 4" xfId="2830"/>
    <cellStyle name="Normal 6 2 8 2 4 2" xfId="5278"/>
    <cellStyle name="Normal 6 2 8 2 4 2 2" xfId="12667"/>
    <cellStyle name="Normal 6 2 8 2 4 2 2 2" xfId="24869"/>
    <cellStyle name="Normal 6 2 8 2 4 2 2 2 2" xfId="49166"/>
    <cellStyle name="Normal 6 2 8 2 4 2 2 3" xfId="36964"/>
    <cellStyle name="Normal 6 2 8 2 4 2 3" xfId="17480"/>
    <cellStyle name="Normal 6 2 8 2 4 2 3 2" xfId="41777"/>
    <cellStyle name="Normal 6 2 8 2 4 2 4" xfId="29575"/>
    <cellStyle name="Normal 6 2 8 2 4 3" xfId="6868"/>
    <cellStyle name="Normal 6 2 8 2 4 3 2" xfId="12668"/>
    <cellStyle name="Normal 6 2 8 2 4 3 2 2" xfId="24870"/>
    <cellStyle name="Normal 6 2 8 2 4 3 2 2 2" xfId="49167"/>
    <cellStyle name="Normal 6 2 8 2 4 3 2 3" xfId="36965"/>
    <cellStyle name="Normal 6 2 8 2 4 3 3" xfId="19070"/>
    <cellStyle name="Normal 6 2 8 2 4 3 3 2" xfId="43367"/>
    <cellStyle name="Normal 6 2 8 2 4 3 4" xfId="31165"/>
    <cellStyle name="Normal 6 2 8 2 4 4" xfId="12666"/>
    <cellStyle name="Normal 6 2 8 2 4 4 2" xfId="24868"/>
    <cellStyle name="Normal 6 2 8 2 4 4 2 2" xfId="49165"/>
    <cellStyle name="Normal 6 2 8 2 4 4 3" xfId="36963"/>
    <cellStyle name="Normal 6 2 8 2 4 5" xfId="15252"/>
    <cellStyle name="Normal 6 2 8 2 4 5 2" xfId="39549"/>
    <cellStyle name="Normal 6 2 8 2 4 6" xfId="27240"/>
    <cellStyle name="Normal 6 2 8 2 5" xfId="12647"/>
    <cellStyle name="Normal 6 2 8 2 5 2" xfId="24849"/>
    <cellStyle name="Normal 6 2 8 2 5 2 2" xfId="49146"/>
    <cellStyle name="Normal 6 2 8 2 5 3" xfId="36944"/>
    <cellStyle name="Normal 6 2 8 2 6" xfId="14080"/>
    <cellStyle name="Normal 6 2 8 2 6 2" xfId="26068"/>
    <cellStyle name="Normal 6 2 8 2 6 2 2" xfId="50365"/>
    <cellStyle name="Normal 6 2 8 2 6 3" xfId="38377"/>
    <cellStyle name="Normal 6 2 8 2 7" xfId="51624"/>
    <cellStyle name="Normal 6 2 8 2 8" xfId="52184"/>
    <cellStyle name="Normal 6 2 8 3" xfId="706"/>
    <cellStyle name="Normal 6 2 8 3 2" xfId="953"/>
    <cellStyle name="Normal 6 2 8 3 2 2" xfId="2446"/>
    <cellStyle name="Normal 6 2 8 3 2 2 10" xfId="52966"/>
    <cellStyle name="Normal 6 2 8 3 2 2 2" xfId="3612"/>
    <cellStyle name="Normal 6 2 8 3 2 2 2 2" xfId="5953"/>
    <cellStyle name="Normal 6 2 8 3 2 2 2 2 2" xfId="12673"/>
    <cellStyle name="Normal 6 2 8 3 2 2 2 2 2 2" xfId="24875"/>
    <cellStyle name="Normal 6 2 8 3 2 2 2 2 2 2 2" xfId="49172"/>
    <cellStyle name="Normal 6 2 8 3 2 2 2 2 2 3" xfId="36970"/>
    <cellStyle name="Normal 6 2 8 3 2 2 2 2 3" xfId="18155"/>
    <cellStyle name="Normal 6 2 8 3 2 2 2 2 3 2" xfId="42452"/>
    <cellStyle name="Normal 6 2 8 3 2 2 2 2 4" xfId="30250"/>
    <cellStyle name="Normal 6 2 8 3 2 2 2 3" xfId="7650"/>
    <cellStyle name="Normal 6 2 8 3 2 2 2 3 2" xfId="12674"/>
    <cellStyle name="Normal 6 2 8 3 2 2 2 3 2 2" xfId="24876"/>
    <cellStyle name="Normal 6 2 8 3 2 2 2 3 2 2 2" xfId="49173"/>
    <cellStyle name="Normal 6 2 8 3 2 2 2 3 2 3" xfId="36971"/>
    <cellStyle name="Normal 6 2 8 3 2 2 2 3 3" xfId="19852"/>
    <cellStyle name="Normal 6 2 8 3 2 2 2 3 3 2" xfId="44149"/>
    <cellStyle name="Normal 6 2 8 3 2 2 2 3 4" xfId="31947"/>
    <cellStyle name="Normal 6 2 8 3 2 2 2 4" xfId="12672"/>
    <cellStyle name="Normal 6 2 8 3 2 2 2 4 2" xfId="24874"/>
    <cellStyle name="Normal 6 2 8 3 2 2 2 4 2 2" xfId="49171"/>
    <cellStyle name="Normal 6 2 8 3 2 2 2 4 3" xfId="36969"/>
    <cellStyle name="Normal 6 2 8 3 2 2 2 5" xfId="15927"/>
    <cellStyle name="Normal 6 2 8 3 2 2 2 5 2" xfId="40224"/>
    <cellStyle name="Normal 6 2 8 3 2 2 2 6" xfId="27915"/>
    <cellStyle name="Normal 6 2 8 3 2 2 3" xfId="4144"/>
    <cellStyle name="Normal 6 2 8 3 2 2 3 2" xfId="12675"/>
    <cellStyle name="Normal 6 2 8 3 2 2 3 2 2" xfId="24877"/>
    <cellStyle name="Normal 6 2 8 3 2 2 3 2 2 2" xfId="49174"/>
    <cellStyle name="Normal 6 2 8 3 2 2 3 2 3" xfId="36972"/>
    <cellStyle name="Normal 6 2 8 3 2 2 3 3" xfId="16455"/>
    <cellStyle name="Normal 6 2 8 3 2 2 3 3 2" xfId="40752"/>
    <cellStyle name="Normal 6 2 8 3 2 2 3 4" xfId="28443"/>
    <cellStyle name="Normal 6 2 8 3 2 2 4" xfId="4784"/>
    <cellStyle name="Normal 6 2 8 3 2 2 4 2" xfId="12676"/>
    <cellStyle name="Normal 6 2 8 3 2 2 4 2 2" xfId="24878"/>
    <cellStyle name="Normal 6 2 8 3 2 2 4 2 2 2" xfId="49175"/>
    <cellStyle name="Normal 6 2 8 3 2 2 4 2 3" xfId="36973"/>
    <cellStyle name="Normal 6 2 8 3 2 2 4 3" xfId="16986"/>
    <cellStyle name="Normal 6 2 8 3 2 2 4 3 2" xfId="41283"/>
    <cellStyle name="Normal 6 2 8 3 2 2 4 4" xfId="29081"/>
    <cellStyle name="Normal 6 2 8 3 2 2 5" xfId="6481"/>
    <cellStyle name="Normal 6 2 8 3 2 2 5 2" xfId="12677"/>
    <cellStyle name="Normal 6 2 8 3 2 2 5 2 2" xfId="24879"/>
    <cellStyle name="Normal 6 2 8 3 2 2 5 2 2 2" xfId="49176"/>
    <cellStyle name="Normal 6 2 8 3 2 2 5 2 3" xfId="36974"/>
    <cellStyle name="Normal 6 2 8 3 2 2 5 3" xfId="18683"/>
    <cellStyle name="Normal 6 2 8 3 2 2 5 3 2" xfId="42980"/>
    <cellStyle name="Normal 6 2 8 3 2 2 5 4" xfId="30778"/>
    <cellStyle name="Normal 6 2 8 3 2 2 6" xfId="12671"/>
    <cellStyle name="Normal 6 2 8 3 2 2 6 2" xfId="24873"/>
    <cellStyle name="Normal 6 2 8 3 2 2 6 2 2" xfId="49170"/>
    <cellStyle name="Normal 6 2 8 3 2 2 6 3" xfId="36968"/>
    <cellStyle name="Normal 6 2 8 3 2 2 7" xfId="14758"/>
    <cellStyle name="Normal 6 2 8 3 2 2 7 2" xfId="39055"/>
    <cellStyle name="Normal 6 2 8 3 2 2 8" xfId="26746"/>
    <cellStyle name="Normal 6 2 8 3 2 2 9" xfId="51154"/>
    <cellStyle name="Normal 6 2 8 3 2 3" xfId="2974"/>
    <cellStyle name="Normal 6 2 8 3 2 3 2" xfId="5422"/>
    <cellStyle name="Normal 6 2 8 3 2 3 2 2" xfId="12679"/>
    <cellStyle name="Normal 6 2 8 3 2 3 2 2 2" xfId="24881"/>
    <cellStyle name="Normal 6 2 8 3 2 3 2 2 2 2" xfId="49178"/>
    <cellStyle name="Normal 6 2 8 3 2 3 2 2 3" xfId="36976"/>
    <cellStyle name="Normal 6 2 8 3 2 3 2 3" xfId="17624"/>
    <cellStyle name="Normal 6 2 8 3 2 3 2 3 2" xfId="41921"/>
    <cellStyle name="Normal 6 2 8 3 2 3 2 4" xfId="29719"/>
    <cellStyle name="Normal 6 2 8 3 2 3 3" xfId="7012"/>
    <cellStyle name="Normal 6 2 8 3 2 3 3 2" xfId="12680"/>
    <cellStyle name="Normal 6 2 8 3 2 3 3 2 2" xfId="24882"/>
    <cellStyle name="Normal 6 2 8 3 2 3 3 2 2 2" xfId="49179"/>
    <cellStyle name="Normal 6 2 8 3 2 3 3 2 3" xfId="36977"/>
    <cellStyle name="Normal 6 2 8 3 2 3 3 3" xfId="19214"/>
    <cellStyle name="Normal 6 2 8 3 2 3 3 3 2" xfId="43511"/>
    <cellStyle name="Normal 6 2 8 3 2 3 3 4" xfId="31309"/>
    <cellStyle name="Normal 6 2 8 3 2 3 4" xfId="12678"/>
    <cellStyle name="Normal 6 2 8 3 2 3 4 2" xfId="24880"/>
    <cellStyle name="Normal 6 2 8 3 2 3 4 2 2" xfId="49177"/>
    <cellStyle name="Normal 6 2 8 3 2 3 4 3" xfId="36975"/>
    <cellStyle name="Normal 6 2 8 3 2 3 5" xfId="15396"/>
    <cellStyle name="Normal 6 2 8 3 2 3 5 2" xfId="39693"/>
    <cellStyle name="Normal 6 2 8 3 2 3 6" xfId="27384"/>
    <cellStyle name="Normal 6 2 8 3 2 4" xfId="12670"/>
    <cellStyle name="Normal 6 2 8 3 2 4 2" xfId="24872"/>
    <cellStyle name="Normal 6 2 8 3 2 4 2 2" xfId="49169"/>
    <cellStyle name="Normal 6 2 8 3 2 4 3" xfId="36967"/>
    <cellStyle name="Normal 6 2 8 3 2 5" xfId="14224"/>
    <cellStyle name="Normal 6 2 8 3 2 5 2" xfId="26212"/>
    <cellStyle name="Normal 6 2 8 3 2 5 2 2" xfId="50509"/>
    <cellStyle name="Normal 6 2 8 3 2 5 3" xfId="38521"/>
    <cellStyle name="Normal 6 2 8 3 2 6" xfId="51873"/>
    <cellStyle name="Normal 6 2 8 3 2 7" xfId="52328"/>
    <cellStyle name="Normal 6 2 8 3 3" xfId="2206"/>
    <cellStyle name="Normal 6 2 8 3 3 10" xfId="52726"/>
    <cellStyle name="Normal 6 2 8 3 3 2" xfId="3372"/>
    <cellStyle name="Normal 6 2 8 3 3 2 2" xfId="5713"/>
    <cellStyle name="Normal 6 2 8 3 3 2 2 2" xfId="12683"/>
    <cellStyle name="Normal 6 2 8 3 3 2 2 2 2" xfId="24885"/>
    <cellStyle name="Normal 6 2 8 3 3 2 2 2 2 2" xfId="49182"/>
    <cellStyle name="Normal 6 2 8 3 3 2 2 2 3" xfId="36980"/>
    <cellStyle name="Normal 6 2 8 3 3 2 2 3" xfId="17915"/>
    <cellStyle name="Normal 6 2 8 3 3 2 2 3 2" xfId="42212"/>
    <cellStyle name="Normal 6 2 8 3 3 2 2 4" xfId="30010"/>
    <cellStyle name="Normal 6 2 8 3 3 2 3" xfId="7410"/>
    <cellStyle name="Normal 6 2 8 3 3 2 3 2" xfId="12684"/>
    <cellStyle name="Normal 6 2 8 3 3 2 3 2 2" xfId="24886"/>
    <cellStyle name="Normal 6 2 8 3 3 2 3 2 2 2" xfId="49183"/>
    <cellStyle name="Normal 6 2 8 3 3 2 3 2 3" xfId="36981"/>
    <cellStyle name="Normal 6 2 8 3 3 2 3 3" xfId="19612"/>
    <cellStyle name="Normal 6 2 8 3 3 2 3 3 2" xfId="43909"/>
    <cellStyle name="Normal 6 2 8 3 3 2 3 4" xfId="31707"/>
    <cellStyle name="Normal 6 2 8 3 3 2 4" xfId="12682"/>
    <cellStyle name="Normal 6 2 8 3 3 2 4 2" xfId="24884"/>
    <cellStyle name="Normal 6 2 8 3 3 2 4 2 2" xfId="49181"/>
    <cellStyle name="Normal 6 2 8 3 3 2 4 3" xfId="36979"/>
    <cellStyle name="Normal 6 2 8 3 3 2 5" xfId="15687"/>
    <cellStyle name="Normal 6 2 8 3 3 2 5 2" xfId="39984"/>
    <cellStyle name="Normal 6 2 8 3 3 2 6" xfId="27675"/>
    <cellStyle name="Normal 6 2 8 3 3 3" xfId="3904"/>
    <cellStyle name="Normal 6 2 8 3 3 3 2" xfId="12685"/>
    <cellStyle name="Normal 6 2 8 3 3 3 2 2" xfId="24887"/>
    <cellStyle name="Normal 6 2 8 3 3 3 2 2 2" xfId="49184"/>
    <cellStyle name="Normal 6 2 8 3 3 3 2 3" xfId="36982"/>
    <cellStyle name="Normal 6 2 8 3 3 3 3" xfId="16215"/>
    <cellStyle name="Normal 6 2 8 3 3 3 3 2" xfId="40512"/>
    <cellStyle name="Normal 6 2 8 3 3 3 4" xfId="28203"/>
    <cellStyle name="Normal 6 2 8 3 3 4" xfId="4544"/>
    <cellStyle name="Normal 6 2 8 3 3 4 2" xfId="12686"/>
    <cellStyle name="Normal 6 2 8 3 3 4 2 2" xfId="24888"/>
    <cellStyle name="Normal 6 2 8 3 3 4 2 2 2" xfId="49185"/>
    <cellStyle name="Normal 6 2 8 3 3 4 2 3" xfId="36983"/>
    <cellStyle name="Normal 6 2 8 3 3 4 3" xfId="16746"/>
    <cellStyle name="Normal 6 2 8 3 3 4 3 2" xfId="41043"/>
    <cellStyle name="Normal 6 2 8 3 3 4 4" xfId="28841"/>
    <cellStyle name="Normal 6 2 8 3 3 5" xfId="6241"/>
    <cellStyle name="Normal 6 2 8 3 3 5 2" xfId="12687"/>
    <cellStyle name="Normal 6 2 8 3 3 5 2 2" xfId="24889"/>
    <cellStyle name="Normal 6 2 8 3 3 5 2 2 2" xfId="49186"/>
    <cellStyle name="Normal 6 2 8 3 3 5 2 3" xfId="36984"/>
    <cellStyle name="Normal 6 2 8 3 3 5 3" xfId="18443"/>
    <cellStyle name="Normal 6 2 8 3 3 5 3 2" xfId="42740"/>
    <cellStyle name="Normal 6 2 8 3 3 5 4" xfId="30538"/>
    <cellStyle name="Normal 6 2 8 3 3 6" xfId="12681"/>
    <cellStyle name="Normal 6 2 8 3 3 6 2" xfId="24883"/>
    <cellStyle name="Normal 6 2 8 3 3 6 2 2" xfId="49180"/>
    <cellStyle name="Normal 6 2 8 3 3 6 3" xfId="36978"/>
    <cellStyle name="Normal 6 2 8 3 3 7" xfId="14518"/>
    <cellStyle name="Normal 6 2 8 3 3 7 2" xfId="38815"/>
    <cellStyle name="Normal 6 2 8 3 3 8" xfId="26506"/>
    <cellStyle name="Normal 6 2 8 3 3 9" xfId="50914"/>
    <cellStyle name="Normal 6 2 8 3 4" xfId="2734"/>
    <cellStyle name="Normal 6 2 8 3 4 2" xfId="5182"/>
    <cellStyle name="Normal 6 2 8 3 4 2 2" xfId="12689"/>
    <cellStyle name="Normal 6 2 8 3 4 2 2 2" xfId="24891"/>
    <cellStyle name="Normal 6 2 8 3 4 2 2 2 2" xfId="49188"/>
    <cellStyle name="Normal 6 2 8 3 4 2 2 3" xfId="36986"/>
    <cellStyle name="Normal 6 2 8 3 4 2 3" xfId="17384"/>
    <cellStyle name="Normal 6 2 8 3 4 2 3 2" xfId="41681"/>
    <cellStyle name="Normal 6 2 8 3 4 2 4" xfId="29479"/>
    <cellStyle name="Normal 6 2 8 3 4 3" xfId="6772"/>
    <cellStyle name="Normal 6 2 8 3 4 3 2" xfId="12690"/>
    <cellStyle name="Normal 6 2 8 3 4 3 2 2" xfId="24892"/>
    <cellStyle name="Normal 6 2 8 3 4 3 2 2 2" xfId="49189"/>
    <cellStyle name="Normal 6 2 8 3 4 3 2 3" xfId="36987"/>
    <cellStyle name="Normal 6 2 8 3 4 3 3" xfId="18974"/>
    <cellStyle name="Normal 6 2 8 3 4 3 3 2" xfId="43271"/>
    <cellStyle name="Normal 6 2 8 3 4 3 4" xfId="31069"/>
    <cellStyle name="Normal 6 2 8 3 4 4" xfId="12688"/>
    <cellStyle name="Normal 6 2 8 3 4 4 2" xfId="24890"/>
    <cellStyle name="Normal 6 2 8 3 4 4 2 2" xfId="49187"/>
    <cellStyle name="Normal 6 2 8 3 4 4 3" xfId="36985"/>
    <cellStyle name="Normal 6 2 8 3 4 5" xfId="15156"/>
    <cellStyle name="Normal 6 2 8 3 4 5 2" xfId="39453"/>
    <cellStyle name="Normal 6 2 8 3 4 6" xfId="27144"/>
    <cellStyle name="Normal 6 2 8 3 5" xfId="12669"/>
    <cellStyle name="Normal 6 2 8 3 5 2" xfId="24871"/>
    <cellStyle name="Normal 6 2 8 3 5 2 2" xfId="49168"/>
    <cellStyle name="Normal 6 2 8 3 5 3" xfId="36966"/>
    <cellStyle name="Normal 6 2 8 3 6" xfId="13984"/>
    <cellStyle name="Normal 6 2 8 3 6 2" xfId="25972"/>
    <cellStyle name="Normal 6 2 8 3 6 2 2" xfId="50269"/>
    <cellStyle name="Normal 6 2 8 3 6 3" xfId="38281"/>
    <cellStyle name="Normal 6 2 8 3 7" xfId="51842"/>
    <cellStyle name="Normal 6 2 8 3 8" xfId="52088"/>
    <cellStyle name="Normal 6 2 8 4" xfId="881"/>
    <cellStyle name="Normal 6 2 8 4 2" xfId="2374"/>
    <cellStyle name="Normal 6 2 8 4 2 10" xfId="52894"/>
    <cellStyle name="Normal 6 2 8 4 2 2" xfId="3540"/>
    <cellStyle name="Normal 6 2 8 4 2 2 2" xfId="5881"/>
    <cellStyle name="Normal 6 2 8 4 2 2 2 2" xfId="12694"/>
    <cellStyle name="Normal 6 2 8 4 2 2 2 2 2" xfId="24896"/>
    <cellStyle name="Normal 6 2 8 4 2 2 2 2 2 2" xfId="49193"/>
    <cellStyle name="Normal 6 2 8 4 2 2 2 2 3" xfId="36991"/>
    <cellStyle name="Normal 6 2 8 4 2 2 2 3" xfId="18083"/>
    <cellStyle name="Normal 6 2 8 4 2 2 2 3 2" xfId="42380"/>
    <cellStyle name="Normal 6 2 8 4 2 2 2 4" xfId="30178"/>
    <cellStyle name="Normal 6 2 8 4 2 2 3" xfId="7578"/>
    <cellStyle name="Normal 6 2 8 4 2 2 3 2" xfId="12695"/>
    <cellStyle name="Normal 6 2 8 4 2 2 3 2 2" xfId="24897"/>
    <cellStyle name="Normal 6 2 8 4 2 2 3 2 2 2" xfId="49194"/>
    <cellStyle name="Normal 6 2 8 4 2 2 3 2 3" xfId="36992"/>
    <cellStyle name="Normal 6 2 8 4 2 2 3 3" xfId="19780"/>
    <cellStyle name="Normal 6 2 8 4 2 2 3 3 2" xfId="44077"/>
    <cellStyle name="Normal 6 2 8 4 2 2 3 4" xfId="31875"/>
    <cellStyle name="Normal 6 2 8 4 2 2 4" xfId="12693"/>
    <cellStyle name="Normal 6 2 8 4 2 2 4 2" xfId="24895"/>
    <cellStyle name="Normal 6 2 8 4 2 2 4 2 2" xfId="49192"/>
    <cellStyle name="Normal 6 2 8 4 2 2 4 3" xfId="36990"/>
    <cellStyle name="Normal 6 2 8 4 2 2 5" xfId="15855"/>
    <cellStyle name="Normal 6 2 8 4 2 2 5 2" xfId="40152"/>
    <cellStyle name="Normal 6 2 8 4 2 2 6" xfId="27843"/>
    <cellStyle name="Normal 6 2 8 4 2 3" xfId="4072"/>
    <cellStyle name="Normal 6 2 8 4 2 3 2" xfId="12696"/>
    <cellStyle name="Normal 6 2 8 4 2 3 2 2" xfId="24898"/>
    <cellStyle name="Normal 6 2 8 4 2 3 2 2 2" xfId="49195"/>
    <cellStyle name="Normal 6 2 8 4 2 3 2 3" xfId="36993"/>
    <cellStyle name="Normal 6 2 8 4 2 3 3" xfId="16383"/>
    <cellStyle name="Normal 6 2 8 4 2 3 3 2" xfId="40680"/>
    <cellStyle name="Normal 6 2 8 4 2 3 4" xfId="28371"/>
    <cellStyle name="Normal 6 2 8 4 2 4" xfId="4712"/>
    <cellStyle name="Normal 6 2 8 4 2 4 2" xfId="12697"/>
    <cellStyle name="Normal 6 2 8 4 2 4 2 2" xfId="24899"/>
    <cellStyle name="Normal 6 2 8 4 2 4 2 2 2" xfId="49196"/>
    <cellStyle name="Normal 6 2 8 4 2 4 2 3" xfId="36994"/>
    <cellStyle name="Normal 6 2 8 4 2 4 3" xfId="16914"/>
    <cellStyle name="Normal 6 2 8 4 2 4 3 2" xfId="41211"/>
    <cellStyle name="Normal 6 2 8 4 2 4 4" xfId="29009"/>
    <cellStyle name="Normal 6 2 8 4 2 5" xfId="6409"/>
    <cellStyle name="Normal 6 2 8 4 2 5 2" xfId="12698"/>
    <cellStyle name="Normal 6 2 8 4 2 5 2 2" xfId="24900"/>
    <cellStyle name="Normal 6 2 8 4 2 5 2 2 2" xfId="49197"/>
    <cellStyle name="Normal 6 2 8 4 2 5 2 3" xfId="36995"/>
    <cellStyle name="Normal 6 2 8 4 2 5 3" xfId="18611"/>
    <cellStyle name="Normal 6 2 8 4 2 5 3 2" xfId="42908"/>
    <cellStyle name="Normal 6 2 8 4 2 5 4" xfId="30706"/>
    <cellStyle name="Normal 6 2 8 4 2 6" xfId="12692"/>
    <cellStyle name="Normal 6 2 8 4 2 6 2" xfId="24894"/>
    <cellStyle name="Normal 6 2 8 4 2 6 2 2" xfId="49191"/>
    <cellStyle name="Normal 6 2 8 4 2 6 3" xfId="36989"/>
    <cellStyle name="Normal 6 2 8 4 2 7" xfId="14686"/>
    <cellStyle name="Normal 6 2 8 4 2 7 2" xfId="38983"/>
    <cellStyle name="Normal 6 2 8 4 2 8" xfId="26674"/>
    <cellStyle name="Normal 6 2 8 4 2 9" xfId="51082"/>
    <cellStyle name="Normal 6 2 8 4 3" xfId="2902"/>
    <cellStyle name="Normal 6 2 8 4 3 2" xfId="5350"/>
    <cellStyle name="Normal 6 2 8 4 3 2 2" xfId="12700"/>
    <cellStyle name="Normal 6 2 8 4 3 2 2 2" xfId="24902"/>
    <cellStyle name="Normal 6 2 8 4 3 2 2 2 2" xfId="49199"/>
    <cellStyle name="Normal 6 2 8 4 3 2 2 3" xfId="36997"/>
    <cellStyle name="Normal 6 2 8 4 3 2 3" xfId="17552"/>
    <cellStyle name="Normal 6 2 8 4 3 2 3 2" xfId="41849"/>
    <cellStyle name="Normal 6 2 8 4 3 2 4" xfId="29647"/>
    <cellStyle name="Normal 6 2 8 4 3 3" xfId="6940"/>
    <cellStyle name="Normal 6 2 8 4 3 3 2" xfId="12701"/>
    <cellStyle name="Normal 6 2 8 4 3 3 2 2" xfId="24903"/>
    <cellStyle name="Normal 6 2 8 4 3 3 2 2 2" xfId="49200"/>
    <cellStyle name="Normal 6 2 8 4 3 3 2 3" xfId="36998"/>
    <cellStyle name="Normal 6 2 8 4 3 3 3" xfId="19142"/>
    <cellStyle name="Normal 6 2 8 4 3 3 3 2" xfId="43439"/>
    <cellStyle name="Normal 6 2 8 4 3 3 4" xfId="31237"/>
    <cellStyle name="Normal 6 2 8 4 3 4" xfId="12699"/>
    <cellStyle name="Normal 6 2 8 4 3 4 2" xfId="24901"/>
    <cellStyle name="Normal 6 2 8 4 3 4 2 2" xfId="49198"/>
    <cellStyle name="Normal 6 2 8 4 3 4 3" xfId="36996"/>
    <cellStyle name="Normal 6 2 8 4 3 5" xfId="15324"/>
    <cellStyle name="Normal 6 2 8 4 3 5 2" xfId="39621"/>
    <cellStyle name="Normal 6 2 8 4 3 6" xfId="27312"/>
    <cellStyle name="Normal 6 2 8 4 4" xfId="12691"/>
    <cellStyle name="Normal 6 2 8 4 4 2" xfId="24893"/>
    <cellStyle name="Normal 6 2 8 4 4 2 2" xfId="49190"/>
    <cellStyle name="Normal 6 2 8 4 4 3" xfId="36988"/>
    <cellStyle name="Normal 6 2 8 4 5" xfId="14152"/>
    <cellStyle name="Normal 6 2 8 4 5 2" xfId="26140"/>
    <cellStyle name="Normal 6 2 8 4 5 2 2" xfId="50437"/>
    <cellStyle name="Normal 6 2 8 4 5 3" xfId="38449"/>
    <cellStyle name="Normal 6 2 8 4 6" xfId="51747"/>
    <cellStyle name="Normal 6 2 8 4 7" xfId="52256"/>
    <cellStyle name="Normal 6 2 8 5" xfId="2110"/>
    <cellStyle name="Normal 6 2 8 5 10" xfId="52630"/>
    <cellStyle name="Normal 6 2 8 5 2" xfId="3276"/>
    <cellStyle name="Normal 6 2 8 5 2 2" xfId="5617"/>
    <cellStyle name="Normal 6 2 8 5 2 2 2" xfId="12704"/>
    <cellStyle name="Normal 6 2 8 5 2 2 2 2" xfId="24906"/>
    <cellStyle name="Normal 6 2 8 5 2 2 2 2 2" xfId="49203"/>
    <cellStyle name="Normal 6 2 8 5 2 2 2 3" xfId="37001"/>
    <cellStyle name="Normal 6 2 8 5 2 2 3" xfId="17819"/>
    <cellStyle name="Normal 6 2 8 5 2 2 3 2" xfId="42116"/>
    <cellStyle name="Normal 6 2 8 5 2 2 4" xfId="29914"/>
    <cellStyle name="Normal 6 2 8 5 2 3" xfId="7314"/>
    <cellStyle name="Normal 6 2 8 5 2 3 2" xfId="12705"/>
    <cellStyle name="Normal 6 2 8 5 2 3 2 2" xfId="24907"/>
    <cellStyle name="Normal 6 2 8 5 2 3 2 2 2" xfId="49204"/>
    <cellStyle name="Normal 6 2 8 5 2 3 2 3" xfId="37002"/>
    <cellStyle name="Normal 6 2 8 5 2 3 3" xfId="19516"/>
    <cellStyle name="Normal 6 2 8 5 2 3 3 2" xfId="43813"/>
    <cellStyle name="Normal 6 2 8 5 2 3 4" xfId="31611"/>
    <cellStyle name="Normal 6 2 8 5 2 4" xfId="12703"/>
    <cellStyle name="Normal 6 2 8 5 2 4 2" xfId="24905"/>
    <cellStyle name="Normal 6 2 8 5 2 4 2 2" xfId="49202"/>
    <cellStyle name="Normal 6 2 8 5 2 4 3" xfId="37000"/>
    <cellStyle name="Normal 6 2 8 5 2 5" xfId="15591"/>
    <cellStyle name="Normal 6 2 8 5 2 5 2" xfId="39888"/>
    <cellStyle name="Normal 6 2 8 5 2 6" xfId="27579"/>
    <cellStyle name="Normal 6 2 8 5 3" xfId="3808"/>
    <cellStyle name="Normal 6 2 8 5 3 2" xfId="12706"/>
    <cellStyle name="Normal 6 2 8 5 3 2 2" xfId="24908"/>
    <cellStyle name="Normal 6 2 8 5 3 2 2 2" xfId="49205"/>
    <cellStyle name="Normal 6 2 8 5 3 2 3" xfId="37003"/>
    <cellStyle name="Normal 6 2 8 5 3 3" xfId="16119"/>
    <cellStyle name="Normal 6 2 8 5 3 3 2" xfId="40416"/>
    <cellStyle name="Normal 6 2 8 5 3 4" xfId="28107"/>
    <cellStyle name="Normal 6 2 8 5 4" xfId="4448"/>
    <cellStyle name="Normal 6 2 8 5 4 2" xfId="12707"/>
    <cellStyle name="Normal 6 2 8 5 4 2 2" xfId="24909"/>
    <cellStyle name="Normal 6 2 8 5 4 2 2 2" xfId="49206"/>
    <cellStyle name="Normal 6 2 8 5 4 2 3" xfId="37004"/>
    <cellStyle name="Normal 6 2 8 5 4 3" xfId="16650"/>
    <cellStyle name="Normal 6 2 8 5 4 3 2" xfId="40947"/>
    <cellStyle name="Normal 6 2 8 5 4 4" xfId="28745"/>
    <cellStyle name="Normal 6 2 8 5 5" xfId="6145"/>
    <cellStyle name="Normal 6 2 8 5 5 2" xfId="12708"/>
    <cellStyle name="Normal 6 2 8 5 5 2 2" xfId="24910"/>
    <cellStyle name="Normal 6 2 8 5 5 2 2 2" xfId="49207"/>
    <cellStyle name="Normal 6 2 8 5 5 2 3" xfId="37005"/>
    <cellStyle name="Normal 6 2 8 5 5 3" xfId="18347"/>
    <cellStyle name="Normal 6 2 8 5 5 3 2" xfId="42644"/>
    <cellStyle name="Normal 6 2 8 5 5 4" xfId="30442"/>
    <cellStyle name="Normal 6 2 8 5 6" xfId="12702"/>
    <cellStyle name="Normal 6 2 8 5 6 2" xfId="24904"/>
    <cellStyle name="Normal 6 2 8 5 6 2 2" xfId="49201"/>
    <cellStyle name="Normal 6 2 8 5 6 3" xfId="36999"/>
    <cellStyle name="Normal 6 2 8 5 7" xfId="14422"/>
    <cellStyle name="Normal 6 2 8 5 7 2" xfId="38719"/>
    <cellStyle name="Normal 6 2 8 5 8" xfId="26410"/>
    <cellStyle name="Normal 6 2 8 5 9" xfId="50818"/>
    <cellStyle name="Normal 6 2 8 6" xfId="2638"/>
    <cellStyle name="Normal 6 2 8 6 2" xfId="5086"/>
    <cellStyle name="Normal 6 2 8 6 2 2" xfId="12710"/>
    <cellStyle name="Normal 6 2 8 6 2 2 2" xfId="24912"/>
    <cellStyle name="Normal 6 2 8 6 2 2 2 2" xfId="49209"/>
    <cellStyle name="Normal 6 2 8 6 2 2 3" xfId="37007"/>
    <cellStyle name="Normal 6 2 8 6 2 3" xfId="17288"/>
    <cellStyle name="Normal 6 2 8 6 2 3 2" xfId="41585"/>
    <cellStyle name="Normal 6 2 8 6 2 4" xfId="29383"/>
    <cellStyle name="Normal 6 2 8 6 3" xfId="6676"/>
    <cellStyle name="Normal 6 2 8 6 3 2" xfId="12711"/>
    <cellStyle name="Normal 6 2 8 6 3 2 2" xfId="24913"/>
    <cellStyle name="Normal 6 2 8 6 3 2 2 2" xfId="49210"/>
    <cellStyle name="Normal 6 2 8 6 3 2 3" xfId="37008"/>
    <cellStyle name="Normal 6 2 8 6 3 3" xfId="18878"/>
    <cellStyle name="Normal 6 2 8 6 3 3 2" xfId="43175"/>
    <cellStyle name="Normal 6 2 8 6 3 4" xfId="30973"/>
    <cellStyle name="Normal 6 2 8 6 4" xfId="12709"/>
    <cellStyle name="Normal 6 2 8 6 4 2" xfId="24911"/>
    <cellStyle name="Normal 6 2 8 6 4 2 2" xfId="49208"/>
    <cellStyle name="Normal 6 2 8 6 4 3" xfId="37006"/>
    <cellStyle name="Normal 6 2 8 6 5" xfId="15060"/>
    <cellStyle name="Normal 6 2 8 6 5 2" xfId="39357"/>
    <cellStyle name="Normal 6 2 8 6 6" xfId="27048"/>
    <cellStyle name="Normal 6 2 8 7" xfId="12646"/>
    <cellStyle name="Normal 6 2 8 7 2" xfId="24848"/>
    <cellStyle name="Normal 6 2 8 7 2 2" xfId="49145"/>
    <cellStyle name="Normal 6 2 8 7 3" xfId="36943"/>
    <cellStyle name="Normal 6 2 8 8" xfId="13888"/>
    <cellStyle name="Normal 6 2 8 8 2" xfId="25876"/>
    <cellStyle name="Normal 6 2 8 8 2 2" xfId="50173"/>
    <cellStyle name="Normal 6 2 8 8 3" xfId="38185"/>
    <cellStyle name="Normal 6 2 8 9" xfId="51697"/>
    <cellStyle name="Normal 6 2 9" xfId="756"/>
    <cellStyle name="Normal 6 2 9 2" xfId="1001"/>
    <cellStyle name="Normal 6 2 9 2 2" xfId="2494"/>
    <cellStyle name="Normal 6 2 9 2 2 10" xfId="53014"/>
    <cellStyle name="Normal 6 2 9 2 2 2" xfId="3660"/>
    <cellStyle name="Normal 6 2 9 2 2 2 2" xfId="6001"/>
    <cellStyle name="Normal 6 2 9 2 2 2 2 2" xfId="12716"/>
    <cellStyle name="Normal 6 2 9 2 2 2 2 2 2" xfId="24918"/>
    <cellStyle name="Normal 6 2 9 2 2 2 2 2 2 2" xfId="49215"/>
    <cellStyle name="Normal 6 2 9 2 2 2 2 2 3" xfId="37013"/>
    <cellStyle name="Normal 6 2 9 2 2 2 2 3" xfId="18203"/>
    <cellStyle name="Normal 6 2 9 2 2 2 2 3 2" xfId="42500"/>
    <cellStyle name="Normal 6 2 9 2 2 2 2 4" xfId="30298"/>
    <cellStyle name="Normal 6 2 9 2 2 2 3" xfId="7698"/>
    <cellStyle name="Normal 6 2 9 2 2 2 3 2" xfId="12717"/>
    <cellStyle name="Normal 6 2 9 2 2 2 3 2 2" xfId="24919"/>
    <cellStyle name="Normal 6 2 9 2 2 2 3 2 2 2" xfId="49216"/>
    <cellStyle name="Normal 6 2 9 2 2 2 3 2 3" xfId="37014"/>
    <cellStyle name="Normal 6 2 9 2 2 2 3 3" xfId="19900"/>
    <cellStyle name="Normal 6 2 9 2 2 2 3 3 2" xfId="44197"/>
    <cellStyle name="Normal 6 2 9 2 2 2 3 4" xfId="31995"/>
    <cellStyle name="Normal 6 2 9 2 2 2 4" xfId="12715"/>
    <cellStyle name="Normal 6 2 9 2 2 2 4 2" xfId="24917"/>
    <cellStyle name="Normal 6 2 9 2 2 2 4 2 2" xfId="49214"/>
    <cellStyle name="Normal 6 2 9 2 2 2 4 3" xfId="37012"/>
    <cellStyle name="Normal 6 2 9 2 2 2 5" xfId="15975"/>
    <cellStyle name="Normal 6 2 9 2 2 2 5 2" xfId="40272"/>
    <cellStyle name="Normal 6 2 9 2 2 2 6" xfId="27963"/>
    <cellStyle name="Normal 6 2 9 2 2 3" xfId="4192"/>
    <cellStyle name="Normal 6 2 9 2 2 3 2" xfId="12718"/>
    <cellStyle name="Normal 6 2 9 2 2 3 2 2" xfId="24920"/>
    <cellStyle name="Normal 6 2 9 2 2 3 2 2 2" xfId="49217"/>
    <cellStyle name="Normal 6 2 9 2 2 3 2 3" xfId="37015"/>
    <cellStyle name="Normal 6 2 9 2 2 3 3" xfId="16503"/>
    <cellStyle name="Normal 6 2 9 2 2 3 3 2" xfId="40800"/>
    <cellStyle name="Normal 6 2 9 2 2 3 4" xfId="28491"/>
    <cellStyle name="Normal 6 2 9 2 2 4" xfId="4832"/>
    <cellStyle name="Normal 6 2 9 2 2 4 2" xfId="12719"/>
    <cellStyle name="Normal 6 2 9 2 2 4 2 2" xfId="24921"/>
    <cellStyle name="Normal 6 2 9 2 2 4 2 2 2" xfId="49218"/>
    <cellStyle name="Normal 6 2 9 2 2 4 2 3" xfId="37016"/>
    <cellStyle name="Normal 6 2 9 2 2 4 3" xfId="17034"/>
    <cellStyle name="Normal 6 2 9 2 2 4 3 2" xfId="41331"/>
    <cellStyle name="Normal 6 2 9 2 2 4 4" xfId="29129"/>
    <cellStyle name="Normal 6 2 9 2 2 5" xfId="6529"/>
    <cellStyle name="Normal 6 2 9 2 2 5 2" xfId="12720"/>
    <cellStyle name="Normal 6 2 9 2 2 5 2 2" xfId="24922"/>
    <cellStyle name="Normal 6 2 9 2 2 5 2 2 2" xfId="49219"/>
    <cellStyle name="Normal 6 2 9 2 2 5 2 3" xfId="37017"/>
    <cellStyle name="Normal 6 2 9 2 2 5 3" xfId="18731"/>
    <cellStyle name="Normal 6 2 9 2 2 5 3 2" xfId="43028"/>
    <cellStyle name="Normal 6 2 9 2 2 5 4" xfId="30826"/>
    <cellStyle name="Normal 6 2 9 2 2 6" xfId="12714"/>
    <cellStyle name="Normal 6 2 9 2 2 6 2" xfId="24916"/>
    <cellStyle name="Normal 6 2 9 2 2 6 2 2" xfId="49213"/>
    <cellStyle name="Normal 6 2 9 2 2 6 3" xfId="37011"/>
    <cellStyle name="Normal 6 2 9 2 2 7" xfId="14806"/>
    <cellStyle name="Normal 6 2 9 2 2 7 2" xfId="39103"/>
    <cellStyle name="Normal 6 2 9 2 2 8" xfId="26794"/>
    <cellStyle name="Normal 6 2 9 2 2 9" xfId="51202"/>
    <cellStyle name="Normal 6 2 9 2 3" xfId="3022"/>
    <cellStyle name="Normal 6 2 9 2 3 2" xfId="5470"/>
    <cellStyle name="Normal 6 2 9 2 3 2 2" xfId="12722"/>
    <cellStyle name="Normal 6 2 9 2 3 2 2 2" xfId="24924"/>
    <cellStyle name="Normal 6 2 9 2 3 2 2 2 2" xfId="49221"/>
    <cellStyle name="Normal 6 2 9 2 3 2 2 3" xfId="37019"/>
    <cellStyle name="Normal 6 2 9 2 3 2 3" xfId="17672"/>
    <cellStyle name="Normal 6 2 9 2 3 2 3 2" xfId="41969"/>
    <cellStyle name="Normal 6 2 9 2 3 2 4" xfId="29767"/>
    <cellStyle name="Normal 6 2 9 2 3 3" xfId="7060"/>
    <cellStyle name="Normal 6 2 9 2 3 3 2" xfId="12723"/>
    <cellStyle name="Normal 6 2 9 2 3 3 2 2" xfId="24925"/>
    <cellStyle name="Normal 6 2 9 2 3 3 2 2 2" xfId="49222"/>
    <cellStyle name="Normal 6 2 9 2 3 3 2 3" xfId="37020"/>
    <cellStyle name="Normal 6 2 9 2 3 3 3" xfId="19262"/>
    <cellStyle name="Normal 6 2 9 2 3 3 3 2" xfId="43559"/>
    <cellStyle name="Normal 6 2 9 2 3 3 4" xfId="31357"/>
    <cellStyle name="Normal 6 2 9 2 3 4" xfId="12721"/>
    <cellStyle name="Normal 6 2 9 2 3 4 2" xfId="24923"/>
    <cellStyle name="Normal 6 2 9 2 3 4 2 2" xfId="49220"/>
    <cellStyle name="Normal 6 2 9 2 3 4 3" xfId="37018"/>
    <cellStyle name="Normal 6 2 9 2 3 5" xfId="15444"/>
    <cellStyle name="Normal 6 2 9 2 3 5 2" xfId="39741"/>
    <cellStyle name="Normal 6 2 9 2 3 6" xfId="27432"/>
    <cellStyle name="Normal 6 2 9 2 4" xfId="12713"/>
    <cellStyle name="Normal 6 2 9 2 4 2" xfId="24915"/>
    <cellStyle name="Normal 6 2 9 2 4 2 2" xfId="49212"/>
    <cellStyle name="Normal 6 2 9 2 4 3" xfId="37010"/>
    <cellStyle name="Normal 6 2 9 2 5" xfId="14272"/>
    <cellStyle name="Normal 6 2 9 2 5 2" xfId="26260"/>
    <cellStyle name="Normal 6 2 9 2 5 2 2" xfId="50557"/>
    <cellStyle name="Normal 6 2 9 2 5 3" xfId="38569"/>
    <cellStyle name="Normal 6 2 9 2 6" xfId="51513"/>
    <cellStyle name="Normal 6 2 9 2 7" xfId="52376"/>
    <cellStyle name="Normal 6 2 9 3" xfId="2254"/>
    <cellStyle name="Normal 6 2 9 3 10" xfId="52774"/>
    <cellStyle name="Normal 6 2 9 3 2" xfId="3420"/>
    <cellStyle name="Normal 6 2 9 3 2 2" xfId="5761"/>
    <cellStyle name="Normal 6 2 9 3 2 2 2" xfId="12726"/>
    <cellStyle name="Normal 6 2 9 3 2 2 2 2" xfId="24928"/>
    <cellStyle name="Normal 6 2 9 3 2 2 2 2 2" xfId="49225"/>
    <cellStyle name="Normal 6 2 9 3 2 2 2 3" xfId="37023"/>
    <cellStyle name="Normal 6 2 9 3 2 2 3" xfId="17963"/>
    <cellStyle name="Normal 6 2 9 3 2 2 3 2" xfId="42260"/>
    <cellStyle name="Normal 6 2 9 3 2 2 4" xfId="30058"/>
    <cellStyle name="Normal 6 2 9 3 2 3" xfId="7458"/>
    <cellStyle name="Normal 6 2 9 3 2 3 2" xfId="12727"/>
    <cellStyle name="Normal 6 2 9 3 2 3 2 2" xfId="24929"/>
    <cellStyle name="Normal 6 2 9 3 2 3 2 2 2" xfId="49226"/>
    <cellStyle name="Normal 6 2 9 3 2 3 2 3" xfId="37024"/>
    <cellStyle name="Normal 6 2 9 3 2 3 3" xfId="19660"/>
    <cellStyle name="Normal 6 2 9 3 2 3 3 2" xfId="43957"/>
    <cellStyle name="Normal 6 2 9 3 2 3 4" xfId="31755"/>
    <cellStyle name="Normal 6 2 9 3 2 4" xfId="12725"/>
    <cellStyle name="Normal 6 2 9 3 2 4 2" xfId="24927"/>
    <cellStyle name="Normal 6 2 9 3 2 4 2 2" xfId="49224"/>
    <cellStyle name="Normal 6 2 9 3 2 4 3" xfId="37022"/>
    <cellStyle name="Normal 6 2 9 3 2 5" xfId="15735"/>
    <cellStyle name="Normal 6 2 9 3 2 5 2" xfId="40032"/>
    <cellStyle name="Normal 6 2 9 3 2 6" xfId="27723"/>
    <cellStyle name="Normal 6 2 9 3 3" xfId="3952"/>
    <cellStyle name="Normal 6 2 9 3 3 2" xfId="12728"/>
    <cellStyle name="Normal 6 2 9 3 3 2 2" xfId="24930"/>
    <cellStyle name="Normal 6 2 9 3 3 2 2 2" xfId="49227"/>
    <cellStyle name="Normal 6 2 9 3 3 2 3" xfId="37025"/>
    <cellStyle name="Normal 6 2 9 3 3 3" xfId="16263"/>
    <cellStyle name="Normal 6 2 9 3 3 3 2" xfId="40560"/>
    <cellStyle name="Normal 6 2 9 3 3 4" xfId="28251"/>
    <cellStyle name="Normal 6 2 9 3 4" xfId="4592"/>
    <cellStyle name="Normal 6 2 9 3 4 2" xfId="12729"/>
    <cellStyle name="Normal 6 2 9 3 4 2 2" xfId="24931"/>
    <cellStyle name="Normal 6 2 9 3 4 2 2 2" xfId="49228"/>
    <cellStyle name="Normal 6 2 9 3 4 2 3" xfId="37026"/>
    <cellStyle name="Normal 6 2 9 3 4 3" xfId="16794"/>
    <cellStyle name="Normal 6 2 9 3 4 3 2" xfId="41091"/>
    <cellStyle name="Normal 6 2 9 3 4 4" xfId="28889"/>
    <cellStyle name="Normal 6 2 9 3 5" xfId="6289"/>
    <cellStyle name="Normal 6 2 9 3 5 2" xfId="12730"/>
    <cellStyle name="Normal 6 2 9 3 5 2 2" xfId="24932"/>
    <cellStyle name="Normal 6 2 9 3 5 2 2 2" xfId="49229"/>
    <cellStyle name="Normal 6 2 9 3 5 2 3" xfId="37027"/>
    <cellStyle name="Normal 6 2 9 3 5 3" xfId="18491"/>
    <cellStyle name="Normal 6 2 9 3 5 3 2" xfId="42788"/>
    <cellStyle name="Normal 6 2 9 3 5 4" xfId="30586"/>
    <cellStyle name="Normal 6 2 9 3 6" xfId="12724"/>
    <cellStyle name="Normal 6 2 9 3 6 2" xfId="24926"/>
    <cellStyle name="Normal 6 2 9 3 6 2 2" xfId="49223"/>
    <cellStyle name="Normal 6 2 9 3 6 3" xfId="37021"/>
    <cellStyle name="Normal 6 2 9 3 7" xfId="14566"/>
    <cellStyle name="Normal 6 2 9 3 7 2" xfId="38863"/>
    <cellStyle name="Normal 6 2 9 3 8" xfId="26554"/>
    <cellStyle name="Normal 6 2 9 3 9" xfId="50962"/>
    <cellStyle name="Normal 6 2 9 4" xfId="2782"/>
    <cellStyle name="Normal 6 2 9 4 2" xfId="5230"/>
    <cellStyle name="Normal 6 2 9 4 2 2" xfId="12732"/>
    <cellStyle name="Normal 6 2 9 4 2 2 2" xfId="24934"/>
    <cellStyle name="Normal 6 2 9 4 2 2 2 2" xfId="49231"/>
    <cellStyle name="Normal 6 2 9 4 2 2 3" xfId="37029"/>
    <cellStyle name="Normal 6 2 9 4 2 3" xfId="17432"/>
    <cellStyle name="Normal 6 2 9 4 2 3 2" xfId="41729"/>
    <cellStyle name="Normal 6 2 9 4 2 4" xfId="29527"/>
    <cellStyle name="Normal 6 2 9 4 3" xfId="6820"/>
    <cellStyle name="Normal 6 2 9 4 3 2" xfId="12733"/>
    <cellStyle name="Normal 6 2 9 4 3 2 2" xfId="24935"/>
    <cellStyle name="Normal 6 2 9 4 3 2 2 2" xfId="49232"/>
    <cellStyle name="Normal 6 2 9 4 3 2 3" xfId="37030"/>
    <cellStyle name="Normal 6 2 9 4 3 3" xfId="19022"/>
    <cellStyle name="Normal 6 2 9 4 3 3 2" xfId="43319"/>
    <cellStyle name="Normal 6 2 9 4 3 4" xfId="31117"/>
    <cellStyle name="Normal 6 2 9 4 4" xfId="12731"/>
    <cellStyle name="Normal 6 2 9 4 4 2" xfId="24933"/>
    <cellStyle name="Normal 6 2 9 4 4 2 2" xfId="49230"/>
    <cellStyle name="Normal 6 2 9 4 4 3" xfId="37028"/>
    <cellStyle name="Normal 6 2 9 4 5" xfId="15204"/>
    <cellStyle name="Normal 6 2 9 4 5 2" xfId="39501"/>
    <cellStyle name="Normal 6 2 9 4 6" xfId="27192"/>
    <cellStyle name="Normal 6 2 9 5" xfId="12712"/>
    <cellStyle name="Normal 6 2 9 5 2" xfId="24914"/>
    <cellStyle name="Normal 6 2 9 5 2 2" xfId="49211"/>
    <cellStyle name="Normal 6 2 9 5 3" xfId="37009"/>
    <cellStyle name="Normal 6 2 9 6" xfId="14032"/>
    <cellStyle name="Normal 6 2 9 6 2" xfId="26020"/>
    <cellStyle name="Normal 6 2 9 6 2 2" xfId="50317"/>
    <cellStyle name="Normal 6 2 9 6 3" xfId="38329"/>
    <cellStyle name="Normal 6 2 9 7" xfId="51568"/>
    <cellStyle name="Normal 6 2 9 8" xfId="52136"/>
    <cellStyle name="Normal 6 3" xfId="160"/>
    <cellStyle name="Normal 6 3 10" xfId="2063"/>
    <cellStyle name="Normal 6 3 10 10" xfId="52583"/>
    <cellStyle name="Normal 6 3 10 2" xfId="3229"/>
    <cellStyle name="Normal 6 3 10 2 2" xfId="5570"/>
    <cellStyle name="Normal 6 3 10 2 2 2" xfId="12737"/>
    <cellStyle name="Normal 6 3 10 2 2 2 2" xfId="24939"/>
    <cellStyle name="Normal 6 3 10 2 2 2 2 2" xfId="49236"/>
    <cellStyle name="Normal 6 3 10 2 2 2 3" xfId="37034"/>
    <cellStyle name="Normal 6 3 10 2 2 3" xfId="17772"/>
    <cellStyle name="Normal 6 3 10 2 2 3 2" xfId="42069"/>
    <cellStyle name="Normal 6 3 10 2 2 4" xfId="29867"/>
    <cellStyle name="Normal 6 3 10 2 3" xfId="7267"/>
    <cellStyle name="Normal 6 3 10 2 3 2" xfId="12738"/>
    <cellStyle name="Normal 6 3 10 2 3 2 2" xfId="24940"/>
    <cellStyle name="Normal 6 3 10 2 3 2 2 2" xfId="49237"/>
    <cellStyle name="Normal 6 3 10 2 3 2 3" xfId="37035"/>
    <cellStyle name="Normal 6 3 10 2 3 3" xfId="19469"/>
    <cellStyle name="Normal 6 3 10 2 3 3 2" xfId="43766"/>
    <cellStyle name="Normal 6 3 10 2 3 4" xfId="31564"/>
    <cellStyle name="Normal 6 3 10 2 4" xfId="12736"/>
    <cellStyle name="Normal 6 3 10 2 4 2" xfId="24938"/>
    <cellStyle name="Normal 6 3 10 2 4 2 2" xfId="49235"/>
    <cellStyle name="Normal 6 3 10 2 4 3" xfId="37033"/>
    <cellStyle name="Normal 6 3 10 2 5" xfId="15544"/>
    <cellStyle name="Normal 6 3 10 2 5 2" xfId="39841"/>
    <cellStyle name="Normal 6 3 10 2 6" xfId="27532"/>
    <cellStyle name="Normal 6 3 10 3" xfId="3761"/>
    <cellStyle name="Normal 6 3 10 3 2" xfId="12739"/>
    <cellStyle name="Normal 6 3 10 3 2 2" xfId="24941"/>
    <cellStyle name="Normal 6 3 10 3 2 2 2" xfId="49238"/>
    <cellStyle name="Normal 6 3 10 3 2 3" xfId="37036"/>
    <cellStyle name="Normal 6 3 10 3 3" xfId="16072"/>
    <cellStyle name="Normal 6 3 10 3 3 2" xfId="40369"/>
    <cellStyle name="Normal 6 3 10 3 4" xfId="28060"/>
    <cellStyle name="Normal 6 3 10 4" xfId="4401"/>
    <cellStyle name="Normal 6 3 10 4 2" xfId="12740"/>
    <cellStyle name="Normal 6 3 10 4 2 2" xfId="24942"/>
    <cellStyle name="Normal 6 3 10 4 2 2 2" xfId="49239"/>
    <cellStyle name="Normal 6 3 10 4 2 3" xfId="37037"/>
    <cellStyle name="Normal 6 3 10 4 3" xfId="16603"/>
    <cellStyle name="Normal 6 3 10 4 3 2" xfId="40900"/>
    <cellStyle name="Normal 6 3 10 4 4" xfId="28698"/>
    <cellStyle name="Normal 6 3 10 5" xfId="6098"/>
    <cellStyle name="Normal 6 3 10 5 2" xfId="12741"/>
    <cellStyle name="Normal 6 3 10 5 2 2" xfId="24943"/>
    <cellStyle name="Normal 6 3 10 5 2 2 2" xfId="49240"/>
    <cellStyle name="Normal 6 3 10 5 2 3" xfId="37038"/>
    <cellStyle name="Normal 6 3 10 5 3" xfId="18300"/>
    <cellStyle name="Normal 6 3 10 5 3 2" xfId="42597"/>
    <cellStyle name="Normal 6 3 10 5 4" xfId="30395"/>
    <cellStyle name="Normal 6 3 10 6" xfId="12735"/>
    <cellStyle name="Normal 6 3 10 6 2" xfId="24937"/>
    <cellStyle name="Normal 6 3 10 6 2 2" xfId="49234"/>
    <cellStyle name="Normal 6 3 10 6 3" xfId="37032"/>
    <cellStyle name="Normal 6 3 10 7" xfId="14375"/>
    <cellStyle name="Normal 6 3 10 7 2" xfId="38672"/>
    <cellStyle name="Normal 6 3 10 8" xfId="26363"/>
    <cellStyle name="Normal 6 3 10 9" xfId="50771"/>
    <cellStyle name="Normal 6 3 11" xfId="2591"/>
    <cellStyle name="Normal 6 3 11 2" xfId="5039"/>
    <cellStyle name="Normal 6 3 11 2 2" xfId="12743"/>
    <cellStyle name="Normal 6 3 11 2 2 2" xfId="24945"/>
    <cellStyle name="Normal 6 3 11 2 2 2 2" xfId="49242"/>
    <cellStyle name="Normal 6 3 11 2 2 3" xfId="37040"/>
    <cellStyle name="Normal 6 3 11 2 3" xfId="17241"/>
    <cellStyle name="Normal 6 3 11 2 3 2" xfId="41538"/>
    <cellStyle name="Normal 6 3 11 2 4" xfId="29336"/>
    <cellStyle name="Normal 6 3 11 3" xfId="6629"/>
    <cellStyle name="Normal 6 3 11 3 2" xfId="12744"/>
    <cellStyle name="Normal 6 3 11 3 2 2" xfId="24946"/>
    <cellStyle name="Normal 6 3 11 3 2 2 2" xfId="49243"/>
    <cellStyle name="Normal 6 3 11 3 2 3" xfId="37041"/>
    <cellStyle name="Normal 6 3 11 3 3" xfId="18831"/>
    <cellStyle name="Normal 6 3 11 3 3 2" xfId="43128"/>
    <cellStyle name="Normal 6 3 11 3 4" xfId="30926"/>
    <cellStyle name="Normal 6 3 11 4" xfId="12742"/>
    <cellStyle name="Normal 6 3 11 4 2" xfId="24944"/>
    <cellStyle name="Normal 6 3 11 4 2 2" xfId="49241"/>
    <cellStyle name="Normal 6 3 11 4 3" xfId="37039"/>
    <cellStyle name="Normal 6 3 11 5" xfId="15013"/>
    <cellStyle name="Normal 6 3 11 5 2" xfId="39310"/>
    <cellStyle name="Normal 6 3 11 6" xfId="27001"/>
    <cellStyle name="Normal 6 3 12" xfId="12734"/>
    <cellStyle name="Normal 6 3 12 2" xfId="24936"/>
    <cellStyle name="Normal 6 3 12 2 2" xfId="49233"/>
    <cellStyle name="Normal 6 3 12 3" xfId="37031"/>
    <cellStyle name="Normal 6 3 13" xfId="13841"/>
    <cellStyle name="Normal 6 3 13 2" xfId="25829"/>
    <cellStyle name="Normal 6 3 13 2 2" xfId="50126"/>
    <cellStyle name="Normal 6 3 13 3" xfId="38138"/>
    <cellStyle name="Normal 6 3 14" xfId="51915"/>
    <cellStyle name="Normal 6 3 15" xfId="51945"/>
    <cellStyle name="Normal 6 3 2" xfId="189"/>
    <cellStyle name="Normal 6 3 2 10" xfId="666"/>
    <cellStyle name="Normal 6 3 2 10 2" xfId="2167"/>
    <cellStyle name="Normal 6 3 2 10 2 10" xfId="52687"/>
    <cellStyle name="Normal 6 3 2 10 2 2" xfId="3333"/>
    <cellStyle name="Normal 6 3 2 10 2 2 2" xfId="5674"/>
    <cellStyle name="Normal 6 3 2 10 2 2 2 2" xfId="12749"/>
    <cellStyle name="Normal 6 3 2 10 2 2 2 2 2" xfId="24951"/>
    <cellStyle name="Normal 6 3 2 10 2 2 2 2 2 2" xfId="49248"/>
    <cellStyle name="Normal 6 3 2 10 2 2 2 2 3" xfId="37046"/>
    <cellStyle name="Normal 6 3 2 10 2 2 2 3" xfId="17876"/>
    <cellStyle name="Normal 6 3 2 10 2 2 2 3 2" xfId="42173"/>
    <cellStyle name="Normal 6 3 2 10 2 2 2 4" xfId="29971"/>
    <cellStyle name="Normal 6 3 2 10 2 2 3" xfId="7371"/>
    <cellStyle name="Normal 6 3 2 10 2 2 3 2" xfId="12750"/>
    <cellStyle name="Normal 6 3 2 10 2 2 3 2 2" xfId="24952"/>
    <cellStyle name="Normal 6 3 2 10 2 2 3 2 2 2" xfId="49249"/>
    <cellStyle name="Normal 6 3 2 10 2 2 3 2 3" xfId="37047"/>
    <cellStyle name="Normal 6 3 2 10 2 2 3 3" xfId="19573"/>
    <cellStyle name="Normal 6 3 2 10 2 2 3 3 2" xfId="43870"/>
    <cellStyle name="Normal 6 3 2 10 2 2 3 4" xfId="31668"/>
    <cellStyle name="Normal 6 3 2 10 2 2 4" xfId="12748"/>
    <cellStyle name="Normal 6 3 2 10 2 2 4 2" xfId="24950"/>
    <cellStyle name="Normal 6 3 2 10 2 2 4 2 2" xfId="49247"/>
    <cellStyle name="Normal 6 3 2 10 2 2 4 3" xfId="37045"/>
    <cellStyle name="Normal 6 3 2 10 2 2 5" xfId="15648"/>
    <cellStyle name="Normal 6 3 2 10 2 2 5 2" xfId="39945"/>
    <cellStyle name="Normal 6 3 2 10 2 2 6" xfId="27636"/>
    <cellStyle name="Normal 6 3 2 10 2 3" xfId="3865"/>
    <cellStyle name="Normal 6 3 2 10 2 3 2" xfId="12751"/>
    <cellStyle name="Normal 6 3 2 10 2 3 2 2" xfId="24953"/>
    <cellStyle name="Normal 6 3 2 10 2 3 2 2 2" xfId="49250"/>
    <cellStyle name="Normal 6 3 2 10 2 3 2 3" xfId="37048"/>
    <cellStyle name="Normal 6 3 2 10 2 3 3" xfId="16176"/>
    <cellStyle name="Normal 6 3 2 10 2 3 3 2" xfId="40473"/>
    <cellStyle name="Normal 6 3 2 10 2 3 4" xfId="28164"/>
    <cellStyle name="Normal 6 3 2 10 2 4" xfId="4505"/>
    <cellStyle name="Normal 6 3 2 10 2 4 2" xfId="12752"/>
    <cellStyle name="Normal 6 3 2 10 2 4 2 2" xfId="24954"/>
    <cellStyle name="Normal 6 3 2 10 2 4 2 2 2" xfId="49251"/>
    <cellStyle name="Normal 6 3 2 10 2 4 2 3" xfId="37049"/>
    <cellStyle name="Normal 6 3 2 10 2 4 3" xfId="16707"/>
    <cellStyle name="Normal 6 3 2 10 2 4 3 2" xfId="41004"/>
    <cellStyle name="Normal 6 3 2 10 2 4 4" xfId="28802"/>
    <cellStyle name="Normal 6 3 2 10 2 5" xfId="6202"/>
    <cellStyle name="Normal 6 3 2 10 2 5 2" xfId="12753"/>
    <cellStyle name="Normal 6 3 2 10 2 5 2 2" xfId="24955"/>
    <cellStyle name="Normal 6 3 2 10 2 5 2 2 2" xfId="49252"/>
    <cellStyle name="Normal 6 3 2 10 2 5 2 3" xfId="37050"/>
    <cellStyle name="Normal 6 3 2 10 2 5 3" xfId="18404"/>
    <cellStyle name="Normal 6 3 2 10 2 5 3 2" xfId="42701"/>
    <cellStyle name="Normal 6 3 2 10 2 5 4" xfId="30499"/>
    <cellStyle name="Normal 6 3 2 10 2 6" xfId="12747"/>
    <cellStyle name="Normal 6 3 2 10 2 6 2" xfId="24949"/>
    <cellStyle name="Normal 6 3 2 10 2 6 2 2" xfId="49246"/>
    <cellStyle name="Normal 6 3 2 10 2 6 3" xfId="37044"/>
    <cellStyle name="Normal 6 3 2 10 2 7" xfId="14479"/>
    <cellStyle name="Normal 6 3 2 10 2 7 2" xfId="38776"/>
    <cellStyle name="Normal 6 3 2 10 2 8" xfId="26467"/>
    <cellStyle name="Normal 6 3 2 10 2 9" xfId="50875"/>
    <cellStyle name="Normal 6 3 2 10 3" xfId="2695"/>
    <cellStyle name="Normal 6 3 2 10 3 2" xfId="5143"/>
    <cellStyle name="Normal 6 3 2 10 3 2 2" xfId="12755"/>
    <cellStyle name="Normal 6 3 2 10 3 2 2 2" xfId="24957"/>
    <cellStyle name="Normal 6 3 2 10 3 2 2 2 2" xfId="49254"/>
    <cellStyle name="Normal 6 3 2 10 3 2 2 3" xfId="37052"/>
    <cellStyle name="Normal 6 3 2 10 3 2 3" xfId="17345"/>
    <cellStyle name="Normal 6 3 2 10 3 2 3 2" xfId="41642"/>
    <cellStyle name="Normal 6 3 2 10 3 2 4" xfId="29440"/>
    <cellStyle name="Normal 6 3 2 10 3 3" xfId="6733"/>
    <cellStyle name="Normal 6 3 2 10 3 3 2" xfId="12756"/>
    <cellStyle name="Normal 6 3 2 10 3 3 2 2" xfId="24958"/>
    <cellStyle name="Normal 6 3 2 10 3 3 2 2 2" xfId="49255"/>
    <cellStyle name="Normal 6 3 2 10 3 3 2 3" xfId="37053"/>
    <cellStyle name="Normal 6 3 2 10 3 3 3" xfId="18935"/>
    <cellStyle name="Normal 6 3 2 10 3 3 3 2" xfId="43232"/>
    <cellStyle name="Normal 6 3 2 10 3 3 4" xfId="31030"/>
    <cellStyle name="Normal 6 3 2 10 3 4" xfId="12754"/>
    <cellStyle name="Normal 6 3 2 10 3 4 2" xfId="24956"/>
    <cellStyle name="Normal 6 3 2 10 3 4 2 2" xfId="49253"/>
    <cellStyle name="Normal 6 3 2 10 3 4 3" xfId="37051"/>
    <cellStyle name="Normal 6 3 2 10 3 5" xfId="15117"/>
    <cellStyle name="Normal 6 3 2 10 3 5 2" xfId="39414"/>
    <cellStyle name="Normal 6 3 2 10 3 6" xfId="27105"/>
    <cellStyle name="Normal 6 3 2 10 4" xfId="12746"/>
    <cellStyle name="Normal 6 3 2 10 4 2" xfId="24948"/>
    <cellStyle name="Normal 6 3 2 10 4 2 2" xfId="49245"/>
    <cellStyle name="Normal 6 3 2 10 4 3" xfId="37043"/>
    <cellStyle name="Normal 6 3 2 10 5" xfId="13945"/>
    <cellStyle name="Normal 6 3 2 10 5 2" xfId="25933"/>
    <cellStyle name="Normal 6 3 2 10 5 2 2" xfId="50230"/>
    <cellStyle name="Normal 6 3 2 10 5 3" xfId="38242"/>
    <cellStyle name="Normal 6 3 2 10 6" xfId="51528"/>
    <cellStyle name="Normal 6 3 2 10 7" xfId="52049"/>
    <cellStyle name="Normal 6 3 2 11" xfId="1407"/>
    <cellStyle name="Normal 6 3 2 12" xfId="2075"/>
    <cellStyle name="Normal 6 3 2 12 10" xfId="52595"/>
    <cellStyle name="Normal 6 3 2 12 2" xfId="3241"/>
    <cellStyle name="Normal 6 3 2 12 2 2" xfId="5582"/>
    <cellStyle name="Normal 6 3 2 12 2 2 2" xfId="12759"/>
    <cellStyle name="Normal 6 3 2 12 2 2 2 2" xfId="24961"/>
    <cellStyle name="Normal 6 3 2 12 2 2 2 2 2" xfId="49258"/>
    <cellStyle name="Normal 6 3 2 12 2 2 2 3" xfId="37056"/>
    <cellStyle name="Normal 6 3 2 12 2 2 3" xfId="17784"/>
    <cellStyle name="Normal 6 3 2 12 2 2 3 2" xfId="42081"/>
    <cellStyle name="Normal 6 3 2 12 2 2 4" xfId="29879"/>
    <cellStyle name="Normal 6 3 2 12 2 3" xfId="7279"/>
    <cellStyle name="Normal 6 3 2 12 2 3 2" xfId="12760"/>
    <cellStyle name="Normal 6 3 2 12 2 3 2 2" xfId="24962"/>
    <cellStyle name="Normal 6 3 2 12 2 3 2 2 2" xfId="49259"/>
    <cellStyle name="Normal 6 3 2 12 2 3 2 3" xfId="37057"/>
    <cellStyle name="Normal 6 3 2 12 2 3 3" xfId="19481"/>
    <cellStyle name="Normal 6 3 2 12 2 3 3 2" xfId="43778"/>
    <cellStyle name="Normal 6 3 2 12 2 3 4" xfId="31576"/>
    <cellStyle name="Normal 6 3 2 12 2 4" xfId="12758"/>
    <cellStyle name="Normal 6 3 2 12 2 4 2" xfId="24960"/>
    <cellStyle name="Normal 6 3 2 12 2 4 2 2" xfId="49257"/>
    <cellStyle name="Normal 6 3 2 12 2 4 3" xfId="37055"/>
    <cellStyle name="Normal 6 3 2 12 2 5" xfId="15556"/>
    <cellStyle name="Normal 6 3 2 12 2 5 2" xfId="39853"/>
    <cellStyle name="Normal 6 3 2 12 2 6" xfId="27544"/>
    <cellStyle name="Normal 6 3 2 12 3" xfId="3773"/>
    <cellStyle name="Normal 6 3 2 12 3 2" xfId="12761"/>
    <cellStyle name="Normal 6 3 2 12 3 2 2" xfId="24963"/>
    <cellStyle name="Normal 6 3 2 12 3 2 2 2" xfId="49260"/>
    <cellStyle name="Normal 6 3 2 12 3 2 3" xfId="37058"/>
    <cellStyle name="Normal 6 3 2 12 3 3" xfId="16084"/>
    <cellStyle name="Normal 6 3 2 12 3 3 2" xfId="40381"/>
    <cellStyle name="Normal 6 3 2 12 3 4" xfId="28072"/>
    <cellStyle name="Normal 6 3 2 12 4" xfId="4413"/>
    <cellStyle name="Normal 6 3 2 12 4 2" xfId="12762"/>
    <cellStyle name="Normal 6 3 2 12 4 2 2" xfId="24964"/>
    <cellStyle name="Normal 6 3 2 12 4 2 2 2" xfId="49261"/>
    <cellStyle name="Normal 6 3 2 12 4 2 3" xfId="37059"/>
    <cellStyle name="Normal 6 3 2 12 4 3" xfId="16615"/>
    <cellStyle name="Normal 6 3 2 12 4 3 2" xfId="40912"/>
    <cellStyle name="Normal 6 3 2 12 4 4" xfId="28710"/>
    <cellStyle name="Normal 6 3 2 12 5" xfId="6110"/>
    <cellStyle name="Normal 6 3 2 12 5 2" xfId="12763"/>
    <cellStyle name="Normal 6 3 2 12 5 2 2" xfId="24965"/>
    <cellStyle name="Normal 6 3 2 12 5 2 2 2" xfId="49262"/>
    <cellStyle name="Normal 6 3 2 12 5 2 3" xfId="37060"/>
    <cellStyle name="Normal 6 3 2 12 5 3" xfId="18312"/>
    <cellStyle name="Normal 6 3 2 12 5 3 2" xfId="42609"/>
    <cellStyle name="Normal 6 3 2 12 5 4" xfId="30407"/>
    <cellStyle name="Normal 6 3 2 12 6" xfId="12757"/>
    <cellStyle name="Normal 6 3 2 12 6 2" xfId="24959"/>
    <cellStyle name="Normal 6 3 2 12 6 2 2" xfId="49256"/>
    <cellStyle name="Normal 6 3 2 12 6 3" xfId="37054"/>
    <cellStyle name="Normal 6 3 2 12 7" xfId="14387"/>
    <cellStyle name="Normal 6 3 2 12 7 2" xfId="38684"/>
    <cellStyle name="Normal 6 3 2 12 8" xfId="26375"/>
    <cellStyle name="Normal 6 3 2 12 9" xfId="50783"/>
    <cellStyle name="Normal 6 3 2 13" xfId="2603"/>
    <cellStyle name="Normal 6 3 2 13 2" xfId="5051"/>
    <cellStyle name="Normal 6 3 2 13 2 2" xfId="12765"/>
    <cellStyle name="Normal 6 3 2 13 2 2 2" xfId="24967"/>
    <cellStyle name="Normal 6 3 2 13 2 2 2 2" xfId="49264"/>
    <cellStyle name="Normal 6 3 2 13 2 2 3" xfId="37062"/>
    <cellStyle name="Normal 6 3 2 13 2 3" xfId="17253"/>
    <cellStyle name="Normal 6 3 2 13 2 3 2" xfId="41550"/>
    <cellStyle name="Normal 6 3 2 13 2 4" xfId="29348"/>
    <cellStyle name="Normal 6 3 2 13 3" xfId="6641"/>
    <cellStyle name="Normal 6 3 2 13 3 2" xfId="12766"/>
    <cellStyle name="Normal 6 3 2 13 3 2 2" xfId="24968"/>
    <cellStyle name="Normal 6 3 2 13 3 2 2 2" xfId="49265"/>
    <cellStyle name="Normal 6 3 2 13 3 2 3" xfId="37063"/>
    <cellStyle name="Normal 6 3 2 13 3 3" xfId="18843"/>
    <cellStyle name="Normal 6 3 2 13 3 3 2" xfId="43140"/>
    <cellStyle name="Normal 6 3 2 13 3 4" xfId="30938"/>
    <cellStyle name="Normal 6 3 2 13 4" xfId="12764"/>
    <cellStyle name="Normal 6 3 2 13 4 2" xfId="24966"/>
    <cellStyle name="Normal 6 3 2 13 4 2 2" xfId="49263"/>
    <cellStyle name="Normal 6 3 2 13 4 3" xfId="37061"/>
    <cellStyle name="Normal 6 3 2 13 5" xfId="15025"/>
    <cellStyle name="Normal 6 3 2 13 5 2" xfId="39322"/>
    <cellStyle name="Normal 6 3 2 13 6" xfId="27013"/>
    <cellStyle name="Normal 6 3 2 14" xfId="12745"/>
    <cellStyle name="Normal 6 3 2 14 2" xfId="24947"/>
    <cellStyle name="Normal 6 3 2 14 2 2" xfId="49244"/>
    <cellStyle name="Normal 6 3 2 14 3" xfId="37042"/>
    <cellStyle name="Normal 6 3 2 15" xfId="13853"/>
    <cellStyle name="Normal 6 3 2 15 2" xfId="25841"/>
    <cellStyle name="Normal 6 3 2 15 2 2" xfId="50138"/>
    <cellStyle name="Normal 6 3 2 15 3" xfId="38150"/>
    <cellStyle name="Normal 6 3 2 16" xfId="51924"/>
    <cellStyle name="Normal 6 3 2 17" xfId="51957"/>
    <cellStyle name="Normal 6 3 2 2" xfId="439"/>
    <cellStyle name="Normal 6 3 2 2 2" xfId="1163"/>
    <cellStyle name="Normal 6 3 2 3" xfId="467"/>
    <cellStyle name="Normal 6 3 2 3 2" xfId="1191"/>
    <cellStyle name="Normal 6 3 2 4" xfId="497"/>
    <cellStyle name="Normal 6 3 2 4 2" xfId="1221"/>
    <cellStyle name="Normal 6 3 2 5" xfId="527"/>
    <cellStyle name="Normal 6 3 2 5 2" xfId="1251"/>
    <cellStyle name="Normal 6 3 2 6" xfId="308"/>
    <cellStyle name="Normal 6 3 2 6 2" xfId="1134"/>
    <cellStyle name="Normal 6 3 2 7" xfId="598"/>
    <cellStyle name="Normal 6 3 2 7 10" xfId="51888"/>
    <cellStyle name="Normal 6 3 2 7 11" xfId="51981"/>
    <cellStyle name="Normal 6 3 2 7 2" xfId="646"/>
    <cellStyle name="Normal 6 3 2 7 2 10" xfId="52029"/>
    <cellStyle name="Normal 6 3 2 7 2 2" xfId="841"/>
    <cellStyle name="Normal 6 3 2 7 2 2 2" xfId="1086"/>
    <cellStyle name="Normal 6 3 2 7 2 2 2 2" xfId="2579"/>
    <cellStyle name="Normal 6 3 2 7 2 2 2 2 10" xfId="53099"/>
    <cellStyle name="Normal 6 3 2 7 2 2 2 2 2" xfId="3745"/>
    <cellStyle name="Normal 6 3 2 7 2 2 2 2 2 2" xfId="6086"/>
    <cellStyle name="Normal 6 3 2 7 2 2 2 2 2 2 2" xfId="12773"/>
    <cellStyle name="Normal 6 3 2 7 2 2 2 2 2 2 2 2" xfId="24975"/>
    <cellStyle name="Normal 6 3 2 7 2 2 2 2 2 2 2 2 2" xfId="49272"/>
    <cellStyle name="Normal 6 3 2 7 2 2 2 2 2 2 2 3" xfId="37070"/>
    <cellStyle name="Normal 6 3 2 7 2 2 2 2 2 2 3" xfId="18288"/>
    <cellStyle name="Normal 6 3 2 7 2 2 2 2 2 2 3 2" xfId="42585"/>
    <cellStyle name="Normal 6 3 2 7 2 2 2 2 2 2 4" xfId="30383"/>
    <cellStyle name="Normal 6 3 2 7 2 2 2 2 2 3" xfId="7783"/>
    <cellStyle name="Normal 6 3 2 7 2 2 2 2 2 3 2" xfId="12774"/>
    <cellStyle name="Normal 6 3 2 7 2 2 2 2 2 3 2 2" xfId="24976"/>
    <cellStyle name="Normal 6 3 2 7 2 2 2 2 2 3 2 2 2" xfId="49273"/>
    <cellStyle name="Normal 6 3 2 7 2 2 2 2 2 3 2 3" xfId="37071"/>
    <cellStyle name="Normal 6 3 2 7 2 2 2 2 2 3 3" xfId="19985"/>
    <cellStyle name="Normal 6 3 2 7 2 2 2 2 2 3 3 2" xfId="44282"/>
    <cellStyle name="Normal 6 3 2 7 2 2 2 2 2 3 4" xfId="32080"/>
    <cellStyle name="Normal 6 3 2 7 2 2 2 2 2 4" xfId="12772"/>
    <cellStyle name="Normal 6 3 2 7 2 2 2 2 2 4 2" xfId="24974"/>
    <cellStyle name="Normal 6 3 2 7 2 2 2 2 2 4 2 2" xfId="49271"/>
    <cellStyle name="Normal 6 3 2 7 2 2 2 2 2 4 3" xfId="37069"/>
    <cellStyle name="Normal 6 3 2 7 2 2 2 2 2 5" xfId="16060"/>
    <cellStyle name="Normal 6 3 2 7 2 2 2 2 2 5 2" xfId="40357"/>
    <cellStyle name="Normal 6 3 2 7 2 2 2 2 2 6" xfId="28048"/>
    <cellStyle name="Normal 6 3 2 7 2 2 2 2 3" xfId="4277"/>
    <cellStyle name="Normal 6 3 2 7 2 2 2 2 3 2" xfId="12775"/>
    <cellStyle name="Normal 6 3 2 7 2 2 2 2 3 2 2" xfId="24977"/>
    <cellStyle name="Normal 6 3 2 7 2 2 2 2 3 2 2 2" xfId="49274"/>
    <cellStyle name="Normal 6 3 2 7 2 2 2 2 3 2 3" xfId="37072"/>
    <cellStyle name="Normal 6 3 2 7 2 2 2 2 3 3" xfId="16588"/>
    <cellStyle name="Normal 6 3 2 7 2 2 2 2 3 3 2" xfId="40885"/>
    <cellStyle name="Normal 6 3 2 7 2 2 2 2 3 4" xfId="28576"/>
    <cellStyle name="Normal 6 3 2 7 2 2 2 2 4" xfId="4917"/>
    <cellStyle name="Normal 6 3 2 7 2 2 2 2 4 2" xfId="12776"/>
    <cellStyle name="Normal 6 3 2 7 2 2 2 2 4 2 2" xfId="24978"/>
    <cellStyle name="Normal 6 3 2 7 2 2 2 2 4 2 2 2" xfId="49275"/>
    <cellStyle name="Normal 6 3 2 7 2 2 2 2 4 2 3" xfId="37073"/>
    <cellStyle name="Normal 6 3 2 7 2 2 2 2 4 3" xfId="17119"/>
    <cellStyle name="Normal 6 3 2 7 2 2 2 2 4 3 2" xfId="41416"/>
    <cellStyle name="Normal 6 3 2 7 2 2 2 2 4 4" xfId="29214"/>
    <cellStyle name="Normal 6 3 2 7 2 2 2 2 5" xfId="6614"/>
    <cellStyle name="Normal 6 3 2 7 2 2 2 2 5 2" xfId="12777"/>
    <cellStyle name="Normal 6 3 2 7 2 2 2 2 5 2 2" xfId="24979"/>
    <cellStyle name="Normal 6 3 2 7 2 2 2 2 5 2 2 2" xfId="49276"/>
    <cellStyle name="Normal 6 3 2 7 2 2 2 2 5 2 3" xfId="37074"/>
    <cellStyle name="Normal 6 3 2 7 2 2 2 2 5 3" xfId="18816"/>
    <cellStyle name="Normal 6 3 2 7 2 2 2 2 5 3 2" xfId="43113"/>
    <cellStyle name="Normal 6 3 2 7 2 2 2 2 5 4" xfId="30911"/>
    <cellStyle name="Normal 6 3 2 7 2 2 2 2 6" xfId="12771"/>
    <cellStyle name="Normal 6 3 2 7 2 2 2 2 6 2" xfId="24973"/>
    <cellStyle name="Normal 6 3 2 7 2 2 2 2 6 2 2" xfId="49270"/>
    <cellStyle name="Normal 6 3 2 7 2 2 2 2 6 3" xfId="37068"/>
    <cellStyle name="Normal 6 3 2 7 2 2 2 2 7" xfId="14891"/>
    <cellStyle name="Normal 6 3 2 7 2 2 2 2 7 2" xfId="39188"/>
    <cellStyle name="Normal 6 3 2 7 2 2 2 2 8" xfId="26879"/>
    <cellStyle name="Normal 6 3 2 7 2 2 2 2 9" xfId="51287"/>
    <cellStyle name="Normal 6 3 2 7 2 2 2 3" xfId="3107"/>
    <cellStyle name="Normal 6 3 2 7 2 2 2 3 2" xfId="5555"/>
    <cellStyle name="Normal 6 3 2 7 2 2 2 3 2 2" xfId="12779"/>
    <cellStyle name="Normal 6 3 2 7 2 2 2 3 2 2 2" xfId="24981"/>
    <cellStyle name="Normal 6 3 2 7 2 2 2 3 2 2 2 2" xfId="49278"/>
    <cellStyle name="Normal 6 3 2 7 2 2 2 3 2 2 3" xfId="37076"/>
    <cellStyle name="Normal 6 3 2 7 2 2 2 3 2 3" xfId="17757"/>
    <cellStyle name="Normal 6 3 2 7 2 2 2 3 2 3 2" xfId="42054"/>
    <cellStyle name="Normal 6 3 2 7 2 2 2 3 2 4" xfId="29852"/>
    <cellStyle name="Normal 6 3 2 7 2 2 2 3 3" xfId="7145"/>
    <cellStyle name="Normal 6 3 2 7 2 2 2 3 3 2" xfId="12780"/>
    <cellStyle name="Normal 6 3 2 7 2 2 2 3 3 2 2" xfId="24982"/>
    <cellStyle name="Normal 6 3 2 7 2 2 2 3 3 2 2 2" xfId="49279"/>
    <cellStyle name="Normal 6 3 2 7 2 2 2 3 3 2 3" xfId="37077"/>
    <cellStyle name="Normal 6 3 2 7 2 2 2 3 3 3" xfId="19347"/>
    <cellStyle name="Normal 6 3 2 7 2 2 2 3 3 3 2" xfId="43644"/>
    <cellStyle name="Normal 6 3 2 7 2 2 2 3 3 4" xfId="31442"/>
    <cellStyle name="Normal 6 3 2 7 2 2 2 3 4" xfId="12778"/>
    <cellStyle name="Normal 6 3 2 7 2 2 2 3 4 2" xfId="24980"/>
    <cellStyle name="Normal 6 3 2 7 2 2 2 3 4 2 2" xfId="49277"/>
    <cellStyle name="Normal 6 3 2 7 2 2 2 3 4 3" xfId="37075"/>
    <cellStyle name="Normal 6 3 2 7 2 2 2 3 5" xfId="15529"/>
    <cellStyle name="Normal 6 3 2 7 2 2 2 3 5 2" xfId="39826"/>
    <cellStyle name="Normal 6 3 2 7 2 2 2 3 6" xfId="27517"/>
    <cellStyle name="Normal 6 3 2 7 2 2 2 4" xfId="12770"/>
    <cellStyle name="Normal 6 3 2 7 2 2 2 4 2" xfId="24972"/>
    <cellStyle name="Normal 6 3 2 7 2 2 2 4 2 2" xfId="49269"/>
    <cellStyle name="Normal 6 3 2 7 2 2 2 4 3" xfId="37067"/>
    <cellStyle name="Normal 6 3 2 7 2 2 2 5" xfId="14357"/>
    <cellStyle name="Normal 6 3 2 7 2 2 2 5 2" xfId="26345"/>
    <cellStyle name="Normal 6 3 2 7 2 2 2 5 2 2" xfId="50642"/>
    <cellStyle name="Normal 6 3 2 7 2 2 2 5 3" xfId="38654"/>
    <cellStyle name="Normal 6 3 2 7 2 2 2 6" xfId="51846"/>
    <cellStyle name="Normal 6 3 2 7 2 2 2 7" xfId="52461"/>
    <cellStyle name="Normal 6 3 2 7 2 2 3" xfId="2339"/>
    <cellStyle name="Normal 6 3 2 7 2 2 3 10" xfId="52859"/>
    <cellStyle name="Normal 6 3 2 7 2 2 3 2" xfId="3505"/>
    <cellStyle name="Normal 6 3 2 7 2 2 3 2 2" xfId="5846"/>
    <cellStyle name="Normal 6 3 2 7 2 2 3 2 2 2" xfId="12783"/>
    <cellStyle name="Normal 6 3 2 7 2 2 3 2 2 2 2" xfId="24985"/>
    <cellStyle name="Normal 6 3 2 7 2 2 3 2 2 2 2 2" xfId="49282"/>
    <cellStyle name="Normal 6 3 2 7 2 2 3 2 2 2 3" xfId="37080"/>
    <cellStyle name="Normal 6 3 2 7 2 2 3 2 2 3" xfId="18048"/>
    <cellStyle name="Normal 6 3 2 7 2 2 3 2 2 3 2" xfId="42345"/>
    <cellStyle name="Normal 6 3 2 7 2 2 3 2 2 4" xfId="30143"/>
    <cellStyle name="Normal 6 3 2 7 2 2 3 2 3" xfId="7543"/>
    <cellStyle name="Normal 6 3 2 7 2 2 3 2 3 2" xfId="12784"/>
    <cellStyle name="Normal 6 3 2 7 2 2 3 2 3 2 2" xfId="24986"/>
    <cellStyle name="Normal 6 3 2 7 2 2 3 2 3 2 2 2" xfId="49283"/>
    <cellStyle name="Normal 6 3 2 7 2 2 3 2 3 2 3" xfId="37081"/>
    <cellStyle name="Normal 6 3 2 7 2 2 3 2 3 3" xfId="19745"/>
    <cellStyle name="Normal 6 3 2 7 2 2 3 2 3 3 2" xfId="44042"/>
    <cellStyle name="Normal 6 3 2 7 2 2 3 2 3 4" xfId="31840"/>
    <cellStyle name="Normal 6 3 2 7 2 2 3 2 4" xfId="12782"/>
    <cellStyle name="Normal 6 3 2 7 2 2 3 2 4 2" xfId="24984"/>
    <cellStyle name="Normal 6 3 2 7 2 2 3 2 4 2 2" xfId="49281"/>
    <cellStyle name="Normal 6 3 2 7 2 2 3 2 4 3" xfId="37079"/>
    <cellStyle name="Normal 6 3 2 7 2 2 3 2 5" xfId="15820"/>
    <cellStyle name="Normal 6 3 2 7 2 2 3 2 5 2" xfId="40117"/>
    <cellStyle name="Normal 6 3 2 7 2 2 3 2 6" xfId="27808"/>
    <cellStyle name="Normal 6 3 2 7 2 2 3 3" xfId="4037"/>
    <cellStyle name="Normal 6 3 2 7 2 2 3 3 2" xfId="12785"/>
    <cellStyle name="Normal 6 3 2 7 2 2 3 3 2 2" xfId="24987"/>
    <cellStyle name="Normal 6 3 2 7 2 2 3 3 2 2 2" xfId="49284"/>
    <cellStyle name="Normal 6 3 2 7 2 2 3 3 2 3" xfId="37082"/>
    <cellStyle name="Normal 6 3 2 7 2 2 3 3 3" xfId="16348"/>
    <cellStyle name="Normal 6 3 2 7 2 2 3 3 3 2" xfId="40645"/>
    <cellStyle name="Normal 6 3 2 7 2 2 3 3 4" xfId="28336"/>
    <cellStyle name="Normal 6 3 2 7 2 2 3 4" xfId="4677"/>
    <cellStyle name="Normal 6 3 2 7 2 2 3 4 2" xfId="12786"/>
    <cellStyle name="Normal 6 3 2 7 2 2 3 4 2 2" xfId="24988"/>
    <cellStyle name="Normal 6 3 2 7 2 2 3 4 2 2 2" xfId="49285"/>
    <cellStyle name="Normal 6 3 2 7 2 2 3 4 2 3" xfId="37083"/>
    <cellStyle name="Normal 6 3 2 7 2 2 3 4 3" xfId="16879"/>
    <cellStyle name="Normal 6 3 2 7 2 2 3 4 3 2" xfId="41176"/>
    <cellStyle name="Normal 6 3 2 7 2 2 3 4 4" xfId="28974"/>
    <cellStyle name="Normal 6 3 2 7 2 2 3 5" xfId="6374"/>
    <cellStyle name="Normal 6 3 2 7 2 2 3 5 2" xfId="12787"/>
    <cellStyle name="Normal 6 3 2 7 2 2 3 5 2 2" xfId="24989"/>
    <cellStyle name="Normal 6 3 2 7 2 2 3 5 2 2 2" xfId="49286"/>
    <cellStyle name="Normal 6 3 2 7 2 2 3 5 2 3" xfId="37084"/>
    <cellStyle name="Normal 6 3 2 7 2 2 3 5 3" xfId="18576"/>
    <cellStyle name="Normal 6 3 2 7 2 2 3 5 3 2" xfId="42873"/>
    <cellStyle name="Normal 6 3 2 7 2 2 3 5 4" xfId="30671"/>
    <cellStyle name="Normal 6 3 2 7 2 2 3 6" xfId="12781"/>
    <cellStyle name="Normal 6 3 2 7 2 2 3 6 2" xfId="24983"/>
    <cellStyle name="Normal 6 3 2 7 2 2 3 6 2 2" xfId="49280"/>
    <cellStyle name="Normal 6 3 2 7 2 2 3 6 3" xfId="37078"/>
    <cellStyle name="Normal 6 3 2 7 2 2 3 7" xfId="14651"/>
    <cellStyle name="Normal 6 3 2 7 2 2 3 7 2" xfId="38948"/>
    <cellStyle name="Normal 6 3 2 7 2 2 3 8" xfId="26639"/>
    <cellStyle name="Normal 6 3 2 7 2 2 3 9" xfId="51047"/>
    <cellStyle name="Normal 6 3 2 7 2 2 4" xfId="2867"/>
    <cellStyle name="Normal 6 3 2 7 2 2 4 2" xfId="5315"/>
    <cellStyle name="Normal 6 3 2 7 2 2 4 2 2" xfId="12789"/>
    <cellStyle name="Normal 6 3 2 7 2 2 4 2 2 2" xfId="24991"/>
    <cellStyle name="Normal 6 3 2 7 2 2 4 2 2 2 2" xfId="49288"/>
    <cellStyle name="Normal 6 3 2 7 2 2 4 2 2 3" xfId="37086"/>
    <cellStyle name="Normal 6 3 2 7 2 2 4 2 3" xfId="17517"/>
    <cellStyle name="Normal 6 3 2 7 2 2 4 2 3 2" xfId="41814"/>
    <cellStyle name="Normal 6 3 2 7 2 2 4 2 4" xfId="29612"/>
    <cellStyle name="Normal 6 3 2 7 2 2 4 3" xfId="6905"/>
    <cellStyle name="Normal 6 3 2 7 2 2 4 3 2" xfId="12790"/>
    <cellStyle name="Normal 6 3 2 7 2 2 4 3 2 2" xfId="24992"/>
    <cellStyle name="Normal 6 3 2 7 2 2 4 3 2 2 2" xfId="49289"/>
    <cellStyle name="Normal 6 3 2 7 2 2 4 3 2 3" xfId="37087"/>
    <cellStyle name="Normal 6 3 2 7 2 2 4 3 3" xfId="19107"/>
    <cellStyle name="Normal 6 3 2 7 2 2 4 3 3 2" xfId="43404"/>
    <cellStyle name="Normal 6 3 2 7 2 2 4 3 4" xfId="31202"/>
    <cellStyle name="Normal 6 3 2 7 2 2 4 4" xfId="12788"/>
    <cellStyle name="Normal 6 3 2 7 2 2 4 4 2" xfId="24990"/>
    <cellStyle name="Normal 6 3 2 7 2 2 4 4 2 2" xfId="49287"/>
    <cellStyle name="Normal 6 3 2 7 2 2 4 4 3" xfId="37085"/>
    <cellStyle name="Normal 6 3 2 7 2 2 4 5" xfId="15289"/>
    <cellStyle name="Normal 6 3 2 7 2 2 4 5 2" xfId="39586"/>
    <cellStyle name="Normal 6 3 2 7 2 2 4 6" xfId="27277"/>
    <cellStyle name="Normal 6 3 2 7 2 2 5" xfId="12769"/>
    <cellStyle name="Normal 6 3 2 7 2 2 5 2" xfId="24971"/>
    <cellStyle name="Normal 6 3 2 7 2 2 5 2 2" xfId="49268"/>
    <cellStyle name="Normal 6 3 2 7 2 2 5 3" xfId="37066"/>
    <cellStyle name="Normal 6 3 2 7 2 2 6" xfId="14117"/>
    <cellStyle name="Normal 6 3 2 7 2 2 6 2" xfId="26105"/>
    <cellStyle name="Normal 6 3 2 7 2 2 6 2 2" xfId="50402"/>
    <cellStyle name="Normal 6 3 2 7 2 2 6 3" xfId="38414"/>
    <cellStyle name="Normal 6 3 2 7 2 2 7" xfId="51782"/>
    <cellStyle name="Normal 6 3 2 7 2 2 8" xfId="52221"/>
    <cellStyle name="Normal 6 3 2 7 2 3" xfId="743"/>
    <cellStyle name="Normal 6 3 2 7 2 3 2" xfId="990"/>
    <cellStyle name="Normal 6 3 2 7 2 3 2 2" xfId="2483"/>
    <cellStyle name="Normal 6 3 2 7 2 3 2 2 10" xfId="53003"/>
    <cellStyle name="Normal 6 3 2 7 2 3 2 2 2" xfId="3649"/>
    <cellStyle name="Normal 6 3 2 7 2 3 2 2 2 2" xfId="5990"/>
    <cellStyle name="Normal 6 3 2 7 2 3 2 2 2 2 2" xfId="12795"/>
    <cellStyle name="Normal 6 3 2 7 2 3 2 2 2 2 2 2" xfId="24997"/>
    <cellStyle name="Normal 6 3 2 7 2 3 2 2 2 2 2 2 2" xfId="49294"/>
    <cellStyle name="Normal 6 3 2 7 2 3 2 2 2 2 2 3" xfId="37092"/>
    <cellStyle name="Normal 6 3 2 7 2 3 2 2 2 2 3" xfId="18192"/>
    <cellStyle name="Normal 6 3 2 7 2 3 2 2 2 2 3 2" xfId="42489"/>
    <cellStyle name="Normal 6 3 2 7 2 3 2 2 2 2 4" xfId="30287"/>
    <cellStyle name="Normal 6 3 2 7 2 3 2 2 2 3" xfId="7687"/>
    <cellStyle name="Normal 6 3 2 7 2 3 2 2 2 3 2" xfId="12796"/>
    <cellStyle name="Normal 6 3 2 7 2 3 2 2 2 3 2 2" xfId="24998"/>
    <cellStyle name="Normal 6 3 2 7 2 3 2 2 2 3 2 2 2" xfId="49295"/>
    <cellStyle name="Normal 6 3 2 7 2 3 2 2 2 3 2 3" xfId="37093"/>
    <cellStyle name="Normal 6 3 2 7 2 3 2 2 2 3 3" xfId="19889"/>
    <cellStyle name="Normal 6 3 2 7 2 3 2 2 2 3 3 2" xfId="44186"/>
    <cellStyle name="Normal 6 3 2 7 2 3 2 2 2 3 4" xfId="31984"/>
    <cellStyle name="Normal 6 3 2 7 2 3 2 2 2 4" xfId="12794"/>
    <cellStyle name="Normal 6 3 2 7 2 3 2 2 2 4 2" xfId="24996"/>
    <cellStyle name="Normal 6 3 2 7 2 3 2 2 2 4 2 2" xfId="49293"/>
    <cellStyle name="Normal 6 3 2 7 2 3 2 2 2 4 3" xfId="37091"/>
    <cellStyle name="Normal 6 3 2 7 2 3 2 2 2 5" xfId="15964"/>
    <cellStyle name="Normal 6 3 2 7 2 3 2 2 2 5 2" xfId="40261"/>
    <cellStyle name="Normal 6 3 2 7 2 3 2 2 2 6" xfId="27952"/>
    <cellStyle name="Normal 6 3 2 7 2 3 2 2 3" xfId="4181"/>
    <cellStyle name="Normal 6 3 2 7 2 3 2 2 3 2" xfId="12797"/>
    <cellStyle name="Normal 6 3 2 7 2 3 2 2 3 2 2" xfId="24999"/>
    <cellStyle name="Normal 6 3 2 7 2 3 2 2 3 2 2 2" xfId="49296"/>
    <cellStyle name="Normal 6 3 2 7 2 3 2 2 3 2 3" xfId="37094"/>
    <cellStyle name="Normal 6 3 2 7 2 3 2 2 3 3" xfId="16492"/>
    <cellStyle name="Normal 6 3 2 7 2 3 2 2 3 3 2" xfId="40789"/>
    <cellStyle name="Normal 6 3 2 7 2 3 2 2 3 4" xfId="28480"/>
    <cellStyle name="Normal 6 3 2 7 2 3 2 2 4" xfId="4821"/>
    <cellStyle name="Normal 6 3 2 7 2 3 2 2 4 2" xfId="12798"/>
    <cellStyle name="Normal 6 3 2 7 2 3 2 2 4 2 2" xfId="25000"/>
    <cellStyle name="Normal 6 3 2 7 2 3 2 2 4 2 2 2" xfId="49297"/>
    <cellStyle name="Normal 6 3 2 7 2 3 2 2 4 2 3" xfId="37095"/>
    <cellStyle name="Normal 6 3 2 7 2 3 2 2 4 3" xfId="17023"/>
    <cellStyle name="Normal 6 3 2 7 2 3 2 2 4 3 2" xfId="41320"/>
    <cellStyle name="Normal 6 3 2 7 2 3 2 2 4 4" xfId="29118"/>
    <cellStyle name="Normal 6 3 2 7 2 3 2 2 5" xfId="6518"/>
    <cellStyle name="Normal 6 3 2 7 2 3 2 2 5 2" xfId="12799"/>
    <cellStyle name="Normal 6 3 2 7 2 3 2 2 5 2 2" xfId="25001"/>
    <cellStyle name="Normal 6 3 2 7 2 3 2 2 5 2 2 2" xfId="49298"/>
    <cellStyle name="Normal 6 3 2 7 2 3 2 2 5 2 3" xfId="37096"/>
    <cellStyle name="Normal 6 3 2 7 2 3 2 2 5 3" xfId="18720"/>
    <cellStyle name="Normal 6 3 2 7 2 3 2 2 5 3 2" xfId="43017"/>
    <cellStyle name="Normal 6 3 2 7 2 3 2 2 5 4" xfId="30815"/>
    <cellStyle name="Normal 6 3 2 7 2 3 2 2 6" xfId="12793"/>
    <cellStyle name="Normal 6 3 2 7 2 3 2 2 6 2" xfId="24995"/>
    <cellStyle name="Normal 6 3 2 7 2 3 2 2 6 2 2" xfId="49292"/>
    <cellStyle name="Normal 6 3 2 7 2 3 2 2 6 3" xfId="37090"/>
    <cellStyle name="Normal 6 3 2 7 2 3 2 2 7" xfId="14795"/>
    <cellStyle name="Normal 6 3 2 7 2 3 2 2 7 2" xfId="39092"/>
    <cellStyle name="Normal 6 3 2 7 2 3 2 2 8" xfId="26783"/>
    <cellStyle name="Normal 6 3 2 7 2 3 2 2 9" xfId="51191"/>
    <cellStyle name="Normal 6 3 2 7 2 3 2 3" xfId="3011"/>
    <cellStyle name="Normal 6 3 2 7 2 3 2 3 2" xfId="5459"/>
    <cellStyle name="Normal 6 3 2 7 2 3 2 3 2 2" xfId="12801"/>
    <cellStyle name="Normal 6 3 2 7 2 3 2 3 2 2 2" xfId="25003"/>
    <cellStyle name="Normal 6 3 2 7 2 3 2 3 2 2 2 2" xfId="49300"/>
    <cellStyle name="Normal 6 3 2 7 2 3 2 3 2 2 3" xfId="37098"/>
    <cellStyle name="Normal 6 3 2 7 2 3 2 3 2 3" xfId="17661"/>
    <cellStyle name="Normal 6 3 2 7 2 3 2 3 2 3 2" xfId="41958"/>
    <cellStyle name="Normal 6 3 2 7 2 3 2 3 2 4" xfId="29756"/>
    <cellStyle name="Normal 6 3 2 7 2 3 2 3 3" xfId="7049"/>
    <cellStyle name="Normal 6 3 2 7 2 3 2 3 3 2" xfId="12802"/>
    <cellStyle name="Normal 6 3 2 7 2 3 2 3 3 2 2" xfId="25004"/>
    <cellStyle name="Normal 6 3 2 7 2 3 2 3 3 2 2 2" xfId="49301"/>
    <cellStyle name="Normal 6 3 2 7 2 3 2 3 3 2 3" xfId="37099"/>
    <cellStyle name="Normal 6 3 2 7 2 3 2 3 3 3" xfId="19251"/>
    <cellStyle name="Normal 6 3 2 7 2 3 2 3 3 3 2" xfId="43548"/>
    <cellStyle name="Normal 6 3 2 7 2 3 2 3 3 4" xfId="31346"/>
    <cellStyle name="Normal 6 3 2 7 2 3 2 3 4" xfId="12800"/>
    <cellStyle name="Normal 6 3 2 7 2 3 2 3 4 2" xfId="25002"/>
    <cellStyle name="Normal 6 3 2 7 2 3 2 3 4 2 2" xfId="49299"/>
    <cellStyle name="Normal 6 3 2 7 2 3 2 3 4 3" xfId="37097"/>
    <cellStyle name="Normal 6 3 2 7 2 3 2 3 5" xfId="15433"/>
    <cellStyle name="Normal 6 3 2 7 2 3 2 3 5 2" xfId="39730"/>
    <cellStyle name="Normal 6 3 2 7 2 3 2 3 6" xfId="27421"/>
    <cellStyle name="Normal 6 3 2 7 2 3 2 4" xfId="12792"/>
    <cellStyle name="Normal 6 3 2 7 2 3 2 4 2" xfId="24994"/>
    <cellStyle name="Normal 6 3 2 7 2 3 2 4 2 2" xfId="49291"/>
    <cellStyle name="Normal 6 3 2 7 2 3 2 4 3" xfId="37089"/>
    <cellStyle name="Normal 6 3 2 7 2 3 2 5" xfId="14261"/>
    <cellStyle name="Normal 6 3 2 7 2 3 2 5 2" xfId="26249"/>
    <cellStyle name="Normal 6 3 2 7 2 3 2 5 2 2" xfId="50546"/>
    <cellStyle name="Normal 6 3 2 7 2 3 2 5 3" xfId="38558"/>
    <cellStyle name="Normal 6 3 2 7 2 3 2 6" xfId="51820"/>
    <cellStyle name="Normal 6 3 2 7 2 3 2 7" xfId="52365"/>
    <cellStyle name="Normal 6 3 2 7 2 3 3" xfId="2243"/>
    <cellStyle name="Normal 6 3 2 7 2 3 3 10" xfId="52763"/>
    <cellStyle name="Normal 6 3 2 7 2 3 3 2" xfId="3409"/>
    <cellStyle name="Normal 6 3 2 7 2 3 3 2 2" xfId="5750"/>
    <cellStyle name="Normal 6 3 2 7 2 3 3 2 2 2" xfId="12805"/>
    <cellStyle name="Normal 6 3 2 7 2 3 3 2 2 2 2" xfId="25007"/>
    <cellStyle name="Normal 6 3 2 7 2 3 3 2 2 2 2 2" xfId="49304"/>
    <cellStyle name="Normal 6 3 2 7 2 3 3 2 2 2 3" xfId="37102"/>
    <cellStyle name="Normal 6 3 2 7 2 3 3 2 2 3" xfId="17952"/>
    <cellStyle name="Normal 6 3 2 7 2 3 3 2 2 3 2" xfId="42249"/>
    <cellStyle name="Normal 6 3 2 7 2 3 3 2 2 4" xfId="30047"/>
    <cellStyle name="Normal 6 3 2 7 2 3 3 2 3" xfId="7447"/>
    <cellStyle name="Normal 6 3 2 7 2 3 3 2 3 2" xfId="12806"/>
    <cellStyle name="Normal 6 3 2 7 2 3 3 2 3 2 2" xfId="25008"/>
    <cellStyle name="Normal 6 3 2 7 2 3 3 2 3 2 2 2" xfId="49305"/>
    <cellStyle name="Normal 6 3 2 7 2 3 3 2 3 2 3" xfId="37103"/>
    <cellStyle name="Normal 6 3 2 7 2 3 3 2 3 3" xfId="19649"/>
    <cellStyle name="Normal 6 3 2 7 2 3 3 2 3 3 2" xfId="43946"/>
    <cellStyle name="Normal 6 3 2 7 2 3 3 2 3 4" xfId="31744"/>
    <cellStyle name="Normal 6 3 2 7 2 3 3 2 4" xfId="12804"/>
    <cellStyle name="Normal 6 3 2 7 2 3 3 2 4 2" xfId="25006"/>
    <cellStyle name="Normal 6 3 2 7 2 3 3 2 4 2 2" xfId="49303"/>
    <cellStyle name="Normal 6 3 2 7 2 3 3 2 4 3" xfId="37101"/>
    <cellStyle name="Normal 6 3 2 7 2 3 3 2 5" xfId="15724"/>
    <cellStyle name="Normal 6 3 2 7 2 3 3 2 5 2" xfId="40021"/>
    <cellStyle name="Normal 6 3 2 7 2 3 3 2 6" xfId="27712"/>
    <cellStyle name="Normal 6 3 2 7 2 3 3 3" xfId="3941"/>
    <cellStyle name="Normal 6 3 2 7 2 3 3 3 2" xfId="12807"/>
    <cellStyle name="Normal 6 3 2 7 2 3 3 3 2 2" xfId="25009"/>
    <cellStyle name="Normal 6 3 2 7 2 3 3 3 2 2 2" xfId="49306"/>
    <cellStyle name="Normal 6 3 2 7 2 3 3 3 2 3" xfId="37104"/>
    <cellStyle name="Normal 6 3 2 7 2 3 3 3 3" xfId="16252"/>
    <cellStyle name="Normal 6 3 2 7 2 3 3 3 3 2" xfId="40549"/>
    <cellStyle name="Normal 6 3 2 7 2 3 3 3 4" xfId="28240"/>
    <cellStyle name="Normal 6 3 2 7 2 3 3 4" xfId="4581"/>
    <cellStyle name="Normal 6 3 2 7 2 3 3 4 2" xfId="12808"/>
    <cellStyle name="Normal 6 3 2 7 2 3 3 4 2 2" xfId="25010"/>
    <cellStyle name="Normal 6 3 2 7 2 3 3 4 2 2 2" xfId="49307"/>
    <cellStyle name="Normal 6 3 2 7 2 3 3 4 2 3" xfId="37105"/>
    <cellStyle name="Normal 6 3 2 7 2 3 3 4 3" xfId="16783"/>
    <cellStyle name="Normal 6 3 2 7 2 3 3 4 3 2" xfId="41080"/>
    <cellStyle name="Normal 6 3 2 7 2 3 3 4 4" xfId="28878"/>
    <cellStyle name="Normal 6 3 2 7 2 3 3 5" xfId="6278"/>
    <cellStyle name="Normal 6 3 2 7 2 3 3 5 2" xfId="12809"/>
    <cellStyle name="Normal 6 3 2 7 2 3 3 5 2 2" xfId="25011"/>
    <cellStyle name="Normal 6 3 2 7 2 3 3 5 2 2 2" xfId="49308"/>
    <cellStyle name="Normal 6 3 2 7 2 3 3 5 2 3" xfId="37106"/>
    <cellStyle name="Normal 6 3 2 7 2 3 3 5 3" xfId="18480"/>
    <cellStyle name="Normal 6 3 2 7 2 3 3 5 3 2" xfId="42777"/>
    <cellStyle name="Normal 6 3 2 7 2 3 3 5 4" xfId="30575"/>
    <cellStyle name="Normal 6 3 2 7 2 3 3 6" xfId="12803"/>
    <cellStyle name="Normal 6 3 2 7 2 3 3 6 2" xfId="25005"/>
    <cellStyle name="Normal 6 3 2 7 2 3 3 6 2 2" xfId="49302"/>
    <cellStyle name="Normal 6 3 2 7 2 3 3 6 3" xfId="37100"/>
    <cellStyle name="Normal 6 3 2 7 2 3 3 7" xfId="14555"/>
    <cellStyle name="Normal 6 3 2 7 2 3 3 7 2" xfId="38852"/>
    <cellStyle name="Normal 6 3 2 7 2 3 3 8" xfId="26543"/>
    <cellStyle name="Normal 6 3 2 7 2 3 3 9" xfId="50951"/>
    <cellStyle name="Normal 6 3 2 7 2 3 4" xfId="2771"/>
    <cellStyle name="Normal 6 3 2 7 2 3 4 2" xfId="5219"/>
    <cellStyle name="Normal 6 3 2 7 2 3 4 2 2" xfId="12811"/>
    <cellStyle name="Normal 6 3 2 7 2 3 4 2 2 2" xfId="25013"/>
    <cellStyle name="Normal 6 3 2 7 2 3 4 2 2 2 2" xfId="49310"/>
    <cellStyle name="Normal 6 3 2 7 2 3 4 2 2 3" xfId="37108"/>
    <cellStyle name="Normal 6 3 2 7 2 3 4 2 3" xfId="17421"/>
    <cellStyle name="Normal 6 3 2 7 2 3 4 2 3 2" xfId="41718"/>
    <cellStyle name="Normal 6 3 2 7 2 3 4 2 4" xfId="29516"/>
    <cellStyle name="Normal 6 3 2 7 2 3 4 3" xfId="6809"/>
    <cellStyle name="Normal 6 3 2 7 2 3 4 3 2" xfId="12812"/>
    <cellStyle name="Normal 6 3 2 7 2 3 4 3 2 2" xfId="25014"/>
    <cellStyle name="Normal 6 3 2 7 2 3 4 3 2 2 2" xfId="49311"/>
    <cellStyle name="Normal 6 3 2 7 2 3 4 3 2 3" xfId="37109"/>
    <cellStyle name="Normal 6 3 2 7 2 3 4 3 3" xfId="19011"/>
    <cellStyle name="Normal 6 3 2 7 2 3 4 3 3 2" xfId="43308"/>
    <cellStyle name="Normal 6 3 2 7 2 3 4 3 4" xfId="31106"/>
    <cellStyle name="Normal 6 3 2 7 2 3 4 4" xfId="12810"/>
    <cellStyle name="Normal 6 3 2 7 2 3 4 4 2" xfId="25012"/>
    <cellStyle name="Normal 6 3 2 7 2 3 4 4 2 2" xfId="49309"/>
    <cellStyle name="Normal 6 3 2 7 2 3 4 4 3" xfId="37107"/>
    <cellStyle name="Normal 6 3 2 7 2 3 4 5" xfId="15193"/>
    <cellStyle name="Normal 6 3 2 7 2 3 4 5 2" xfId="39490"/>
    <cellStyle name="Normal 6 3 2 7 2 3 4 6" xfId="27181"/>
    <cellStyle name="Normal 6 3 2 7 2 3 5" xfId="12791"/>
    <cellStyle name="Normal 6 3 2 7 2 3 5 2" xfId="24993"/>
    <cellStyle name="Normal 6 3 2 7 2 3 5 2 2" xfId="49290"/>
    <cellStyle name="Normal 6 3 2 7 2 3 5 3" xfId="37088"/>
    <cellStyle name="Normal 6 3 2 7 2 3 6" xfId="14021"/>
    <cellStyle name="Normal 6 3 2 7 2 3 6 2" xfId="26009"/>
    <cellStyle name="Normal 6 3 2 7 2 3 6 2 2" xfId="50306"/>
    <cellStyle name="Normal 6 3 2 7 2 3 6 3" xfId="38318"/>
    <cellStyle name="Normal 6 3 2 7 2 3 7" xfId="51560"/>
    <cellStyle name="Normal 6 3 2 7 2 3 8" xfId="52125"/>
    <cellStyle name="Normal 6 3 2 7 2 4" xfId="918"/>
    <cellStyle name="Normal 6 3 2 7 2 4 2" xfId="2411"/>
    <cellStyle name="Normal 6 3 2 7 2 4 2 10" xfId="52931"/>
    <cellStyle name="Normal 6 3 2 7 2 4 2 2" xfId="3577"/>
    <cellStyle name="Normal 6 3 2 7 2 4 2 2 2" xfId="5918"/>
    <cellStyle name="Normal 6 3 2 7 2 4 2 2 2 2" xfId="12816"/>
    <cellStyle name="Normal 6 3 2 7 2 4 2 2 2 2 2" xfId="25018"/>
    <cellStyle name="Normal 6 3 2 7 2 4 2 2 2 2 2 2" xfId="49315"/>
    <cellStyle name="Normal 6 3 2 7 2 4 2 2 2 2 3" xfId="37113"/>
    <cellStyle name="Normal 6 3 2 7 2 4 2 2 2 3" xfId="18120"/>
    <cellStyle name="Normal 6 3 2 7 2 4 2 2 2 3 2" xfId="42417"/>
    <cellStyle name="Normal 6 3 2 7 2 4 2 2 2 4" xfId="30215"/>
    <cellStyle name="Normal 6 3 2 7 2 4 2 2 3" xfId="7615"/>
    <cellStyle name="Normal 6 3 2 7 2 4 2 2 3 2" xfId="12817"/>
    <cellStyle name="Normal 6 3 2 7 2 4 2 2 3 2 2" xfId="25019"/>
    <cellStyle name="Normal 6 3 2 7 2 4 2 2 3 2 2 2" xfId="49316"/>
    <cellStyle name="Normal 6 3 2 7 2 4 2 2 3 2 3" xfId="37114"/>
    <cellStyle name="Normal 6 3 2 7 2 4 2 2 3 3" xfId="19817"/>
    <cellStyle name="Normal 6 3 2 7 2 4 2 2 3 3 2" xfId="44114"/>
    <cellStyle name="Normal 6 3 2 7 2 4 2 2 3 4" xfId="31912"/>
    <cellStyle name="Normal 6 3 2 7 2 4 2 2 4" xfId="12815"/>
    <cellStyle name="Normal 6 3 2 7 2 4 2 2 4 2" xfId="25017"/>
    <cellStyle name="Normal 6 3 2 7 2 4 2 2 4 2 2" xfId="49314"/>
    <cellStyle name="Normal 6 3 2 7 2 4 2 2 4 3" xfId="37112"/>
    <cellStyle name="Normal 6 3 2 7 2 4 2 2 5" xfId="15892"/>
    <cellStyle name="Normal 6 3 2 7 2 4 2 2 5 2" xfId="40189"/>
    <cellStyle name="Normal 6 3 2 7 2 4 2 2 6" xfId="27880"/>
    <cellStyle name="Normal 6 3 2 7 2 4 2 3" xfId="4109"/>
    <cellStyle name="Normal 6 3 2 7 2 4 2 3 2" xfId="12818"/>
    <cellStyle name="Normal 6 3 2 7 2 4 2 3 2 2" xfId="25020"/>
    <cellStyle name="Normal 6 3 2 7 2 4 2 3 2 2 2" xfId="49317"/>
    <cellStyle name="Normal 6 3 2 7 2 4 2 3 2 3" xfId="37115"/>
    <cellStyle name="Normal 6 3 2 7 2 4 2 3 3" xfId="16420"/>
    <cellStyle name="Normal 6 3 2 7 2 4 2 3 3 2" xfId="40717"/>
    <cellStyle name="Normal 6 3 2 7 2 4 2 3 4" xfId="28408"/>
    <cellStyle name="Normal 6 3 2 7 2 4 2 4" xfId="4749"/>
    <cellStyle name="Normal 6 3 2 7 2 4 2 4 2" xfId="12819"/>
    <cellStyle name="Normal 6 3 2 7 2 4 2 4 2 2" xfId="25021"/>
    <cellStyle name="Normal 6 3 2 7 2 4 2 4 2 2 2" xfId="49318"/>
    <cellStyle name="Normal 6 3 2 7 2 4 2 4 2 3" xfId="37116"/>
    <cellStyle name="Normal 6 3 2 7 2 4 2 4 3" xfId="16951"/>
    <cellStyle name="Normal 6 3 2 7 2 4 2 4 3 2" xfId="41248"/>
    <cellStyle name="Normal 6 3 2 7 2 4 2 4 4" xfId="29046"/>
    <cellStyle name="Normal 6 3 2 7 2 4 2 5" xfId="6446"/>
    <cellStyle name="Normal 6 3 2 7 2 4 2 5 2" xfId="12820"/>
    <cellStyle name="Normal 6 3 2 7 2 4 2 5 2 2" xfId="25022"/>
    <cellStyle name="Normal 6 3 2 7 2 4 2 5 2 2 2" xfId="49319"/>
    <cellStyle name="Normal 6 3 2 7 2 4 2 5 2 3" xfId="37117"/>
    <cellStyle name="Normal 6 3 2 7 2 4 2 5 3" xfId="18648"/>
    <cellStyle name="Normal 6 3 2 7 2 4 2 5 3 2" xfId="42945"/>
    <cellStyle name="Normal 6 3 2 7 2 4 2 5 4" xfId="30743"/>
    <cellStyle name="Normal 6 3 2 7 2 4 2 6" xfId="12814"/>
    <cellStyle name="Normal 6 3 2 7 2 4 2 6 2" xfId="25016"/>
    <cellStyle name="Normal 6 3 2 7 2 4 2 6 2 2" xfId="49313"/>
    <cellStyle name="Normal 6 3 2 7 2 4 2 6 3" xfId="37111"/>
    <cellStyle name="Normal 6 3 2 7 2 4 2 7" xfId="14723"/>
    <cellStyle name="Normal 6 3 2 7 2 4 2 7 2" xfId="39020"/>
    <cellStyle name="Normal 6 3 2 7 2 4 2 8" xfId="26711"/>
    <cellStyle name="Normal 6 3 2 7 2 4 2 9" xfId="51119"/>
    <cellStyle name="Normal 6 3 2 7 2 4 3" xfId="2939"/>
    <cellStyle name="Normal 6 3 2 7 2 4 3 2" xfId="5387"/>
    <cellStyle name="Normal 6 3 2 7 2 4 3 2 2" xfId="12822"/>
    <cellStyle name="Normal 6 3 2 7 2 4 3 2 2 2" xfId="25024"/>
    <cellStyle name="Normal 6 3 2 7 2 4 3 2 2 2 2" xfId="49321"/>
    <cellStyle name="Normal 6 3 2 7 2 4 3 2 2 3" xfId="37119"/>
    <cellStyle name="Normal 6 3 2 7 2 4 3 2 3" xfId="17589"/>
    <cellStyle name="Normal 6 3 2 7 2 4 3 2 3 2" xfId="41886"/>
    <cellStyle name="Normal 6 3 2 7 2 4 3 2 4" xfId="29684"/>
    <cellStyle name="Normal 6 3 2 7 2 4 3 3" xfId="6977"/>
    <cellStyle name="Normal 6 3 2 7 2 4 3 3 2" xfId="12823"/>
    <cellStyle name="Normal 6 3 2 7 2 4 3 3 2 2" xfId="25025"/>
    <cellStyle name="Normal 6 3 2 7 2 4 3 3 2 2 2" xfId="49322"/>
    <cellStyle name="Normal 6 3 2 7 2 4 3 3 2 3" xfId="37120"/>
    <cellStyle name="Normal 6 3 2 7 2 4 3 3 3" xfId="19179"/>
    <cellStyle name="Normal 6 3 2 7 2 4 3 3 3 2" xfId="43476"/>
    <cellStyle name="Normal 6 3 2 7 2 4 3 3 4" xfId="31274"/>
    <cellStyle name="Normal 6 3 2 7 2 4 3 4" xfId="12821"/>
    <cellStyle name="Normal 6 3 2 7 2 4 3 4 2" xfId="25023"/>
    <cellStyle name="Normal 6 3 2 7 2 4 3 4 2 2" xfId="49320"/>
    <cellStyle name="Normal 6 3 2 7 2 4 3 4 3" xfId="37118"/>
    <cellStyle name="Normal 6 3 2 7 2 4 3 5" xfId="15361"/>
    <cellStyle name="Normal 6 3 2 7 2 4 3 5 2" xfId="39658"/>
    <cellStyle name="Normal 6 3 2 7 2 4 3 6" xfId="27349"/>
    <cellStyle name="Normal 6 3 2 7 2 4 4" xfId="12813"/>
    <cellStyle name="Normal 6 3 2 7 2 4 4 2" xfId="25015"/>
    <cellStyle name="Normal 6 3 2 7 2 4 4 2 2" xfId="49312"/>
    <cellStyle name="Normal 6 3 2 7 2 4 4 3" xfId="37110"/>
    <cellStyle name="Normal 6 3 2 7 2 4 5" xfId="14189"/>
    <cellStyle name="Normal 6 3 2 7 2 4 5 2" xfId="26177"/>
    <cellStyle name="Normal 6 3 2 7 2 4 5 2 2" xfId="50474"/>
    <cellStyle name="Normal 6 3 2 7 2 4 5 3" xfId="38486"/>
    <cellStyle name="Normal 6 3 2 7 2 4 6" xfId="51418"/>
    <cellStyle name="Normal 6 3 2 7 2 4 7" xfId="52293"/>
    <cellStyle name="Normal 6 3 2 7 2 5" xfId="2147"/>
    <cellStyle name="Normal 6 3 2 7 2 5 10" xfId="52667"/>
    <cellStyle name="Normal 6 3 2 7 2 5 2" xfId="3313"/>
    <cellStyle name="Normal 6 3 2 7 2 5 2 2" xfId="5654"/>
    <cellStyle name="Normal 6 3 2 7 2 5 2 2 2" xfId="12826"/>
    <cellStyle name="Normal 6 3 2 7 2 5 2 2 2 2" xfId="25028"/>
    <cellStyle name="Normal 6 3 2 7 2 5 2 2 2 2 2" xfId="49325"/>
    <cellStyle name="Normal 6 3 2 7 2 5 2 2 2 3" xfId="37123"/>
    <cellStyle name="Normal 6 3 2 7 2 5 2 2 3" xfId="17856"/>
    <cellStyle name="Normal 6 3 2 7 2 5 2 2 3 2" xfId="42153"/>
    <cellStyle name="Normal 6 3 2 7 2 5 2 2 4" xfId="29951"/>
    <cellStyle name="Normal 6 3 2 7 2 5 2 3" xfId="7351"/>
    <cellStyle name="Normal 6 3 2 7 2 5 2 3 2" xfId="12827"/>
    <cellStyle name="Normal 6 3 2 7 2 5 2 3 2 2" xfId="25029"/>
    <cellStyle name="Normal 6 3 2 7 2 5 2 3 2 2 2" xfId="49326"/>
    <cellStyle name="Normal 6 3 2 7 2 5 2 3 2 3" xfId="37124"/>
    <cellStyle name="Normal 6 3 2 7 2 5 2 3 3" xfId="19553"/>
    <cellStyle name="Normal 6 3 2 7 2 5 2 3 3 2" xfId="43850"/>
    <cellStyle name="Normal 6 3 2 7 2 5 2 3 4" xfId="31648"/>
    <cellStyle name="Normal 6 3 2 7 2 5 2 4" xfId="12825"/>
    <cellStyle name="Normal 6 3 2 7 2 5 2 4 2" xfId="25027"/>
    <cellStyle name="Normal 6 3 2 7 2 5 2 4 2 2" xfId="49324"/>
    <cellStyle name="Normal 6 3 2 7 2 5 2 4 3" xfId="37122"/>
    <cellStyle name="Normal 6 3 2 7 2 5 2 5" xfId="15628"/>
    <cellStyle name="Normal 6 3 2 7 2 5 2 5 2" xfId="39925"/>
    <cellStyle name="Normal 6 3 2 7 2 5 2 6" xfId="27616"/>
    <cellStyle name="Normal 6 3 2 7 2 5 3" xfId="3845"/>
    <cellStyle name="Normal 6 3 2 7 2 5 3 2" xfId="12828"/>
    <cellStyle name="Normal 6 3 2 7 2 5 3 2 2" xfId="25030"/>
    <cellStyle name="Normal 6 3 2 7 2 5 3 2 2 2" xfId="49327"/>
    <cellStyle name="Normal 6 3 2 7 2 5 3 2 3" xfId="37125"/>
    <cellStyle name="Normal 6 3 2 7 2 5 3 3" xfId="16156"/>
    <cellStyle name="Normal 6 3 2 7 2 5 3 3 2" xfId="40453"/>
    <cellStyle name="Normal 6 3 2 7 2 5 3 4" xfId="28144"/>
    <cellStyle name="Normal 6 3 2 7 2 5 4" xfId="4485"/>
    <cellStyle name="Normal 6 3 2 7 2 5 4 2" xfId="12829"/>
    <cellStyle name="Normal 6 3 2 7 2 5 4 2 2" xfId="25031"/>
    <cellStyle name="Normal 6 3 2 7 2 5 4 2 2 2" xfId="49328"/>
    <cellStyle name="Normal 6 3 2 7 2 5 4 2 3" xfId="37126"/>
    <cellStyle name="Normal 6 3 2 7 2 5 4 3" xfId="16687"/>
    <cellStyle name="Normal 6 3 2 7 2 5 4 3 2" xfId="40984"/>
    <cellStyle name="Normal 6 3 2 7 2 5 4 4" xfId="28782"/>
    <cellStyle name="Normal 6 3 2 7 2 5 5" xfId="6182"/>
    <cellStyle name="Normal 6 3 2 7 2 5 5 2" xfId="12830"/>
    <cellStyle name="Normal 6 3 2 7 2 5 5 2 2" xfId="25032"/>
    <cellStyle name="Normal 6 3 2 7 2 5 5 2 2 2" xfId="49329"/>
    <cellStyle name="Normal 6 3 2 7 2 5 5 2 3" xfId="37127"/>
    <cellStyle name="Normal 6 3 2 7 2 5 5 3" xfId="18384"/>
    <cellStyle name="Normal 6 3 2 7 2 5 5 3 2" xfId="42681"/>
    <cellStyle name="Normal 6 3 2 7 2 5 5 4" xfId="30479"/>
    <cellStyle name="Normal 6 3 2 7 2 5 6" xfId="12824"/>
    <cellStyle name="Normal 6 3 2 7 2 5 6 2" xfId="25026"/>
    <cellStyle name="Normal 6 3 2 7 2 5 6 2 2" xfId="49323"/>
    <cellStyle name="Normal 6 3 2 7 2 5 6 3" xfId="37121"/>
    <cellStyle name="Normal 6 3 2 7 2 5 7" xfId="14459"/>
    <cellStyle name="Normal 6 3 2 7 2 5 7 2" xfId="38756"/>
    <cellStyle name="Normal 6 3 2 7 2 5 8" xfId="26447"/>
    <cellStyle name="Normal 6 3 2 7 2 5 9" xfId="50855"/>
    <cellStyle name="Normal 6 3 2 7 2 6" xfId="2675"/>
    <cellStyle name="Normal 6 3 2 7 2 6 2" xfId="5123"/>
    <cellStyle name="Normal 6 3 2 7 2 6 2 2" xfId="12832"/>
    <cellStyle name="Normal 6 3 2 7 2 6 2 2 2" xfId="25034"/>
    <cellStyle name="Normal 6 3 2 7 2 6 2 2 2 2" xfId="49331"/>
    <cellStyle name="Normal 6 3 2 7 2 6 2 2 3" xfId="37129"/>
    <cellStyle name="Normal 6 3 2 7 2 6 2 3" xfId="17325"/>
    <cellStyle name="Normal 6 3 2 7 2 6 2 3 2" xfId="41622"/>
    <cellStyle name="Normal 6 3 2 7 2 6 2 4" xfId="29420"/>
    <cellStyle name="Normal 6 3 2 7 2 6 3" xfId="6713"/>
    <cellStyle name="Normal 6 3 2 7 2 6 3 2" xfId="12833"/>
    <cellStyle name="Normal 6 3 2 7 2 6 3 2 2" xfId="25035"/>
    <cellStyle name="Normal 6 3 2 7 2 6 3 2 2 2" xfId="49332"/>
    <cellStyle name="Normal 6 3 2 7 2 6 3 2 3" xfId="37130"/>
    <cellStyle name="Normal 6 3 2 7 2 6 3 3" xfId="18915"/>
    <cellStyle name="Normal 6 3 2 7 2 6 3 3 2" xfId="43212"/>
    <cellStyle name="Normal 6 3 2 7 2 6 3 4" xfId="31010"/>
    <cellStyle name="Normal 6 3 2 7 2 6 4" xfId="12831"/>
    <cellStyle name="Normal 6 3 2 7 2 6 4 2" xfId="25033"/>
    <cellStyle name="Normal 6 3 2 7 2 6 4 2 2" xfId="49330"/>
    <cellStyle name="Normal 6 3 2 7 2 6 4 3" xfId="37128"/>
    <cellStyle name="Normal 6 3 2 7 2 6 5" xfId="15097"/>
    <cellStyle name="Normal 6 3 2 7 2 6 5 2" xfId="39394"/>
    <cellStyle name="Normal 6 3 2 7 2 6 6" xfId="27085"/>
    <cellStyle name="Normal 6 3 2 7 2 7" xfId="12768"/>
    <cellStyle name="Normal 6 3 2 7 2 7 2" xfId="24970"/>
    <cellStyle name="Normal 6 3 2 7 2 7 2 2" xfId="49267"/>
    <cellStyle name="Normal 6 3 2 7 2 7 3" xfId="37065"/>
    <cellStyle name="Normal 6 3 2 7 2 8" xfId="13925"/>
    <cellStyle name="Normal 6 3 2 7 2 8 2" xfId="25913"/>
    <cellStyle name="Normal 6 3 2 7 2 8 2 2" xfId="50210"/>
    <cellStyle name="Normal 6 3 2 7 2 8 3" xfId="38222"/>
    <cellStyle name="Normal 6 3 2 7 2 9" xfId="51870"/>
    <cellStyle name="Normal 6 3 2 7 3" xfId="793"/>
    <cellStyle name="Normal 6 3 2 7 3 2" xfId="1038"/>
    <cellStyle name="Normal 6 3 2 7 3 2 2" xfId="2531"/>
    <cellStyle name="Normal 6 3 2 7 3 2 2 10" xfId="53051"/>
    <cellStyle name="Normal 6 3 2 7 3 2 2 2" xfId="3697"/>
    <cellStyle name="Normal 6 3 2 7 3 2 2 2 2" xfId="6038"/>
    <cellStyle name="Normal 6 3 2 7 3 2 2 2 2 2" xfId="12838"/>
    <cellStyle name="Normal 6 3 2 7 3 2 2 2 2 2 2" xfId="25040"/>
    <cellStyle name="Normal 6 3 2 7 3 2 2 2 2 2 2 2" xfId="49337"/>
    <cellStyle name="Normal 6 3 2 7 3 2 2 2 2 2 3" xfId="37135"/>
    <cellStyle name="Normal 6 3 2 7 3 2 2 2 2 3" xfId="18240"/>
    <cellStyle name="Normal 6 3 2 7 3 2 2 2 2 3 2" xfId="42537"/>
    <cellStyle name="Normal 6 3 2 7 3 2 2 2 2 4" xfId="30335"/>
    <cellStyle name="Normal 6 3 2 7 3 2 2 2 3" xfId="7735"/>
    <cellStyle name="Normal 6 3 2 7 3 2 2 2 3 2" xfId="12839"/>
    <cellStyle name="Normal 6 3 2 7 3 2 2 2 3 2 2" xfId="25041"/>
    <cellStyle name="Normal 6 3 2 7 3 2 2 2 3 2 2 2" xfId="49338"/>
    <cellStyle name="Normal 6 3 2 7 3 2 2 2 3 2 3" xfId="37136"/>
    <cellStyle name="Normal 6 3 2 7 3 2 2 2 3 3" xfId="19937"/>
    <cellStyle name="Normal 6 3 2 7 3 2 2 2 3 3 2" xfId="44234"/>
    <cellStyle name="Normal 6 3 2 7 3 2 2 2 3 4" xfId="32032"/>
    <cellStyle name="Normal 6 3 2 7 3 2 2 2 4" xfId="12837"/>
    <cellStyle name="Normal 6 3 2 7 3 2 2 2 4 2" xfId="25039"/>
    <cellStyle name="Normal 6 3 2 7 3 2 2 2 4 2 2" xfId="49336"/>
    <cellStyle name="Normal 6 3 2 7 3 2 2 2 4 3" xfId="37134"/>
    <cellStyle name="Normal 6 3 2 7 3 2 2 2 5" xfId="16012"/>
    <cellStyle name="Normal 6 3 2 7 3 2 2 2 5 2" xfId="40309"/>
    <cellStyle name="Normal 6 3 2 7 3 2 2 2 6" xfId="28000"/>
    <cellStyle name="Normal 6 3 2 7 3 2 2 3" xfId="4229"/>
    <cellStyle name="Normal 6 3 2 7 3 2 2 3 2" xfId="12840"/>
    <cellStyle name="Normal 6 3 2 7 3 2 2 3 2 2" xfId="25042"/>
    <cellStyle name="Normal 6 3 2 7 3 2 2 3 2 2 2" xfId="49339"/>
    <cellStyle name="Normal 6 3 2 7 3 2 2 3 2 3" xfId="37137"/>
    <cellStyle name="Normal 6 3 2 7 3 2 2 3 3" xfId="16540"/>
    <cellStyle name="Normal 6 3 2 7 3 2 2 3 3 2" xfId="40837"/>
    <cellStyle name="Normal 6 3 2 7 3 2 2 3 4" xfId="28528"/>
    <cellStyle name="Normal 6 3 2 7 3 2 2 4" xfId="4869"/>
    <cellStyle name="Normal 6 3 2 7 3 2 2 4 2" xfId="12841"/>
    <cellStyle name="Normal 6 3 2 7 3 2 2 4 2 2" xfId="25043"/>
    <cellStyle name="Normal 6 3 2 7 3 2 2 4 2 2 2" xfId="49340"/>
    <cellStyle name="Normal 6 3 2 7 3 2 2 4 2 3" xfId="37138"/>
    <cellStyle name="Normal 6 3 2 7 3 2 2 4 3" xfId="17071"/>
    <cellStyle name="Normal 6 3 2 7 3 2 2 4 3 2" xfId="41368"/>
    <cellStyle name="Normal 6 3 2 7 3 2 2 4 4" xfId="29166"/>
    <cellStyle name="Normal 6 3 2 7 3 2 2 5" xfId="6566"/>
    <cellStyle name="Normal 6 3 2 7 3 2 2 5 2" xfId="12842"/>
    <cellStyle name="Normal 6 3 2 7 3 2 2 5 2 2" xfId="25044"/>
    <cellStyle name="Normal 6 3 2 7 3 2 2 5 2 2 2" xfId="49341"/>
    <cellStyle name="Normal 6 3 2 7 3 2 2 5 2 3" xfId="37139"/>
    <cellStyle name="Normal 6 3 2 7 3 2 2 5 3" xfId="18768"/>
    <cellStyle name="Normal 6 3 2 7 3 2 2 5 3 2" xfId="43065"/>
    <cellStyle name="Normal 6 3 2 7 3 2 2 5 4" xfId="30863"/>
    <cellStyle name="Normal 6 3 2 7 3 2 2 6" xfId="12836"/>
    <cellStyle name="Normal 6 3 2 7 3 2 2 6 2" xfId="25038"/>
    <cellStyle name="Normal 6 3 2 7 3 2 2 6 2 2" xfId="49335"/>
    <cellStyle name="Normal 6 3 2 7 3 2 2 6 3" xfId="37133"/>
    <cellStyle name="Normal 6 3 2 7 3 2 2 7" xfId="14843"/>
    <cellStyle name="Normal 6 3 2 7 3 2 2 7 2" xfId="39140"/>
    <cellStyle name="Normal 6 3 2 7 3 2 2 8" xfId="26831"/>
    <cellStyle name="Normal 6 3 2 7 3 2 2 9" xfId="51239"/>
    <cellStyle name="Normal 6 3 2 7 3 2 3" xfId="3059"/>
    <cellStyle name="Normal 6 3 2 7 3 2 3 2" xfId="5507"/>
    <cellStyle name="Normal 6 3 2 7 3 2 3 2 2" xfId="12844"/>
    <cellStyle name="Normal 6 3 2 7 3 2 3 2 2 2" xfId="25046"/>
    <cellStyle name="Normal 6 3 2 7 3 2 3 2 2 2 2" xfId="49343"/>
    <cellStyle name="Normal 6 3 2 7 3 2 3 2 2 3" xfId="37141"/>
    <cellStyle name="Normal 6 3 2 7 3 2 3 2 3" xfId="17709"/>
    <cellStyle name="Normal 6 3 2 7 3 2 3 2 3 2" xfId="42006"/>
    <cellStyle name="Normal 6 3 2 7 3 2 3 2 4" xfId="29804"/>
    <cellStyle name="Normal 6 3 2 7 3 2 3 3" xfId="7097"/>
    <cellStyle name="Normal 6 3 2 7 3 2 3 3 2" xfId="12845"/>
    <cellStyle name="Normal 6 3 2 7 3 2 3 3 2 2" xfId="25047"/>
    <cellStyle name="Normal 6 3 2 7 3 2 3 3 2 2 2" xfId="49344"/>
    <cellStyle name="Normal 6 3 2 7 3 2 3 3 2 3" xfId="37142"/>
    <cellStyle name="Normal 6 3 2 7 3 2 3 3 3" xfId="19299"/>
    <cellStyle name="Normal 6 3 2 7 3 2 3 3 3 2" xfId="43596"/>
    <cellStyle name="Normal 6 3 2 7 3 2 3 3 4" xfId="31394"/>
    <cellStyle name="Normal 6 3 2 7 3 2 3 4" xfId="12843"/>
    <cellStyle name="Normal 6 3 2 7 3 2 3 4 2" xfId="25045"/>
    <cellStyle name="Normal 6 3 2 7 3 2 3 4 2 2" xfId="49342"/>
    <cellStyle name="Normal 6 3 2 7 3 2 3 4 3" xfId="37140"/>
    <cellStyle name="Normal 6 3 2 7 3 2 3 5" xfId="15481"/>
    <cellStyle name="Normal 6 3 2 7 3 2 3 5 2" xfId="39778"/>
    <cellStyle name="Normal 6 3 2 7 3 2 3 6" xfId="27469"/>
    <cellStyle name="Normal 6 3 2 7 3 2 4" xfId="12835"/>
    <cellStyle name="Normal 6 3 2 7 3 2 4 2" xfId="25037"/>
    <cellStyle name="Normal 6 3 2 7 3 2 4 2 2" xfId="49334"/>
    <cellStyle name="Normal 6 3 2 7 3 2 4 3" xfId="37132"/>
    <cellStyle name="Normal 6 3 2 7 3 2 5" xfId="14309"/>
    <cellStyle name="Normal 6 3 2 7 3 2 5 2" xfId="26297"/>
    <cellStyle name="Normal 6 3 2 7 3 2 5 2 2" xfId="50594"/>
    <cellStyle name="Normal 6 3 2 7 3 2 5 3" xfId="38606"/>
    <cellStyle name="Normal 6 3 2 7 3 2 6" xfId="51433"/>
    <cellStyle name="Normal 6 3 2 7 3 2 7" xfId="52413"/>
    <cellStyle name="Normal 6 3 2 7 3 3" xfId="2291"/>
    <cellStyle name="Normal 6 3 2 7 3 3 10" xfId="52811"/>
    <cellStyle name="Normal 6 3 2 7 3 3 2" xfId="3457"/>
    <cellStyle name="Normal 6 3 2 7 3 3 2 2" xfId="5798"/>
    <cellStyle name="Normal 6 3 2 7 3 3 2 2 2" xfId="12848"/>
    <cellStyle name="Normal 6 3 2 7 3 3 2 2 2 2" xfId="25050"/>
    <cellStyle name="Normal 6 3 2 7 3 3 2 2 2 2 2" xfId="49347"/>
    <cellStyle name="Normal 6 3 2 7 3 3 2 2 2 3" xfId="37145"/>
    <cellStyle name="Normal 6 3 2 7 3 3 2 2 3" xfId="18000"/>
    <cellStyle name="Normal 6 3 2 7 3 3 2 2 3 2" xfId="42297"/>
    <cellStyle name="Normal 6 3 2 7 3 3 2 2 4" xfId="30095"/>
    <cellStyle name="Normal 6 3 2 7 3 3 2 3" xfId="7495"/>
    <cellStyle name="Normal 6 3 2 7 3 3 2 3 2" xfId="12849"/>
    <cellStyle name="Normal 6 3 2 7 3 3 2 3 2 2" xfId="25051"/>
    <cellStyle name="Normal 6 3 2 7 3 3 2 3 2 2 2" xfId="49348"/>
    <cellStyle name="Normal 6 3 2 7 3 3 2 3 2 3" xfId="37146"/>
    <cellStyle name="Normal 6 3 2 7 3 3 2 3 3" xfId="19697"/>
    <cellStyle name="Normal 6 3 2 7 3 3 2 3 3 2" xfId="43994"/>
    <cellStyle name="Normal 6 3 2 7 3 3 2 3 4" xfId="31792"/>
    <cellStyle name="Normal 6 3 2 7 3 3 2 4" xfId="12847"/>
    <cellStyle name="Normal 6 3 2 7 3 3 2 4 2" xfId="25049"/>
    <cellStyle name="Normal 6 3 2 7 3 3 2 4 2 2" xfId="49346"/>
    <cellStyle name="Normal 6 3 2 7 3 3 2 4 3" xfId="37144"/>
    <cellStyle name="Normal 6 3 2 7 3 3 2 5" xfId="15772"/>
    <cellStyle name="Normal 6 3 2 7 3 3 2 5 2" xfId="40069"/>
    <cellStyle name="Normal 6 3 2 7 3 3 2 6" xfId="27760"/>
    <cellStyle name="Normal 6 3 2 7 3 3 3" xfId="3989"/>
    <cellStyle name="Normal 6 3 2 7 3 3 3 2" xfId="12850"/>
    <cellStyle name="Normal 6 3 2 7 3 3 3 2 2" xfId="25052"/>
    <cellStyle name="Normal 6 3 2 7 3 3 3 2 2 2" xfId="49349"/>
    <cellStyle name="Normal 6 3 2 7 3 3 3 2 3" xfId="37147"/>
    <cellStyle name="Normal 6 3 2 7 3 3 3 3" xfId="16300"/>
    <cellStyle name="Normal 6 3 2 7 3 3 3 3 2" xfId="40597"/>
    <cellStyle name="Normal 6 3 2 7 3 3 3 4" xfId="28288"/>
    <cellStyle name="Normal 6 3 2 7 3 3 4" xfId="4629"/>
    <cellStyle name="Normal 6 3 2 7 3 3 4 2" xfId="12851"/>
    <cellStyle name="Normal 6 3 2 7 3 3 4 2 2" xfId="25053"/>
    <cellStyle name="Normal 6 3 2 7 3 3 4 2 2 2" xfId="49350"/>
    <cellStyle name="Normal 6 3 2 7 3 3 4 2 3" xfId="37148"/>
    <cellStyle name="Normal 6 3 2 7 3 3 4 3" xfId="16831"/>
    <cellStyle name="Normal 6 3 2 7 3 3 4 3 2" xfId="41128"/>
    <cellStyle name="Normal 6 3 2 7 3 3 4 4" xfId="28926"/>
    <cellStyle name="Normal 6 3 2 7 3 3 5" xfId="6326"/>
    <cellStyle name="Normal 6 3 2 7 3 3 5 2" xfId="12852"/>
    <cellStyle name="Normal 6 3 2 7 3 3 5 2 2" xfId="25054"/>
    <cellStyle name="Normal 6 3 2 7 3 3 5 2 2 2" xfId="49351"/>
    <cellStyle name="Normal 6 3 2 7 3 3 5 2 3" xfId="37149"/>
    <cellStyle name="Normal 6 3 2 7 3 3 5 3" xfId="18528"/>
    <cellStyle name="Normal 6 3 2 7 3 3 5 3 2" xfId="42825"/>
    <cellStyle name="Normal 6 3 2 7 3 3 5 4" xfId="30623"/>
    <cellStyle name="Normal 6 3 2 7 3 3 6" xfId="12846"/>
    <cellStyle name="Normal 6 3 2 7 3 3 6 2" xfId="25048"/>
    <cellStyle name="Normal 6 3 2 7 3 3 6 2 2" xfId="49345"/>
    <cellStyle name="Normal 6 3 2 7 3 3 6 3" xfId="37143"/>
    <cellStyle name="Normal 6 3 2 7 3 3 7" xfId="14603"/>
    <cellStyle name="Normal 6 3 2 7 3 3 7 2" xfId="38900"/>
    <cellStyle name="Normal 6 3 2 7 3 3 8" xfId="26591"/>
    <cellStyle name="Normal 6 3 2 7 3 3 9" xfId="50999"/>
    <cellStyle name="Normal 6 3 2 7 3 4" xfId="2819"/>
    <cellStyle name="Normal 6 3 2 7 3 4 2" xfId="5267"/>
    <cellStyle name="Normal 6 3 2 7 3 4 2 2" xfId="12854"/>
    <cellStyle name="Normal 6 3 2 7 3 4 2 2 2" xfId="25056"/>
    <cellStyle name="Normal 6 3 2 7 3 4 2 2 2 2" xfId="49353"/>
    <cellStyle name="Normal 6 3 2 7 3 4 2 2 3" xfId="37151"/>
    <cellStyle name="Normal 6 3 2 7 3 4 2 3" xfId="17469"/>
    <cellStyle name="Normal 6 3 2 7 3 4 2 3 2" xfId="41766"/>
    <cellStyle name="Normal 6 3 2 7 3 4 2 4" xfId="29564"/>
    <cellStyle name="Normal 6 3 2 7 3 4 3" xfId="6857"/>
    <cellStyle name="Normal 6 3 2 7 3 4 3 2" xfId="12855"/>
    <cellStyle name="Normal 6 3 2 7 3 4 3 2 2" xfId="25057"/>
    <cellStyle name="Normal 6 3 2 7 3 4 3 2 2 2" xfId="49354"/>
    <cellStyle name="Normal 6 3 2 7 3 4 3 2 3" xfId="37152"/>
    <cellStyle name="Normal 6 3 2 7 3 4 3 3" xfId="19059"/>
    <cellStyle name="Normal 6 3 2 7 3 4 3 3 2" xfId="43356"/>
    <cellStyle name="Normal 6 3 2 7 3 4 3 4" xfId="31154"/>
    <cellStyle name="Normal 6 3 2 7 3 4 4" xfId="12853"/>
    <cellStyle name="Normal 6 3 2 7 3 4 4 2" xfId="25055"/>
    <cellStyle name="Normal 6 3 2 7 3 4 4 2 2" xfId="49352"/>
    <cellStyle name="Normal 6 3 2 7 3 4 4 3" xfId="37150"/>
    <cellStyle name="Normal 6 3 2 7 3 4 5" xfId="15241"/>
    <cellStyle name="Normal 6 3 2 7 3 4 5 2" xfId="39538"/>
    <cellStyle name="Normal 6 3 2 7 3 4 6" xfId="27229"/>
    <cellStyle name="Normal 6 3 2 7 3 5" xfId="12834"/>
    <cellStyle name="Normal 6 3 2 7 3 5 2" xfId="25036"/>
    <cellStyle name="Normal 6 3 2 7 3 5 2 2" xfId="49333"/>
    <cellStyle name="Normal 6 3 2 7 3 5 3" xfId="37131"/>
    <cellStyle name="Normal 6 3 2 7 3 6" xfId="14069"/>
    <cellStyle name="Normal 6 3 2 7 3 6 2" xfId="26057"/>
    <cellStyle name="Normal 6 3 2 7 3 6 2 2" xfId="50354"/>
    <cellStyle name="Normal 6 3 2 7 3 6 3" xfId="38366"/>
    <cellStyle name="Normal 6 3 2 7 3 7" xfId="51559"/>
    <cellStyle name="Normal 6 3 2 7 3 8" xfId="52173"/>
    <cellStyle name="Normal 6 3 2 7 4" xfId="695"/>
    <cellStyle name="Normal 6 3 2 7 4 2" xfId="942"/>
    <cellStyle name="Normal 6 3 2 7 4 2 2" xfId="2435"/>
    <cellStyle name="Normal 6 3 2 7 4 2 2 10" xfId="52955"/>
    <cellStyle name="Normal 6 3 2 7 4 2 2 2" xfId="3601"/>
    <cellStyle name="Normal 6 3 2 7 4 2 2 2 2" xfId="5942"/>
    <cellStyle name="Normal 6 3 2 7 4 2 2 2 2 2" xfId="12860"/>
    <cellStyle name="Normal 6 3 2 7 4 2 2 2 2 2 2" xfId="25062"/>
    <cellStyle name="Normal 6 3 2 7 4 2 2 2 2 2 2 2" xfId="49359"/>
    <cellStyle name="Normal 6 3 2 7 4 2 2 2 2 2 3" xfId="37157"/>
    <cellStyle name="Normal 6 3 2 7 4 2 2 2 2 3" xfId="18144"/>
    <cellStyle name="Normal 6 3 2 7 4 2 2 2 2 3 2" xfId="42441"/>
    <cellStyle name="Normal 6 3 2 7 4 2 2 2 2 4" xfId="30239"/>
    <cellStyle name="Normal 6 3 2 7 4 2 2 2 3" xfId="7639"/>
    <cellStyle name="Normal 6 3 2 7 4 2 2 2 3 2" xfId="12861"/>
    <cellStyle name="Normal 6 3 2 7 4 2 2 2 3 2 2" xfId="25063"/>
    <cellStyle name="Normal 6 3 2 7 4 2 2 2 3 2 2 2" xfId="49360"/>
    <cellStyle name="Normal 6 3 2 7 4 2 2 2 3 2 3" xfId="37158"/>
    <cellStyle name="Normal 6 3 2 7 4 2 2 2 3 3" xfId="19841"/>
    <cellStyle name="Normal 6 3 2 7 4 2 2 2 3 3 2" xfId="44138"/>
    <cellStyle name="Normal 6 3 2 7 4 2 2 2 3 4" xfId="31936"/>
    <cellStyle name="Normal 6 3 2 7 4 2 2 2 4" xfId="12859"/>
    <cellStyle name="Normal 6 3 2 7 4 2 2 2 4 2" xfId="25061"/>
    <cellStyle name="Normal 6 3 2 7 4 2 2 2 4 2 2" xfId="49358"/>
    <cellStyle name="Normal 6 3 2 7 4 2 2 2 4 3" xfId="37156"/>
    <cellStyle name="Normal 6 3 2 7 4 2 2 2 5" xfId="15916"/>
    <cellStyle name="Normal 6 3 2 7 4 2 2 2 5 2" xfId="40213"/>
    <cellStyle name="Normal 6 3 2 7 4 2 2 2 6" xfId="27904"/>
    <cellStyle name="Normal 6 3 2 7 4 2 2 3" xfId="4133"/>
    <cellStyle name="Normal 6 3 2 7 4 2 2 3 2" xfId="12862"/>
    <cellStyle name="Normal 6 3 2 7 4 2 2 3 2 2" xfId="25064"/>
    <cellStyle name="Normal 6 3 2 7 4 2 2 3 2 2 2" xfId="49361"/>
    <cellStyle name="Normal 6 3 2 7 4 2 2 3 2 3" xfId="37159"/>
    <cellStyle name="Normal 6 3 2 7 4 2 2 3 3" xfId="16444"/>
    <cellStyle name="Normal 6 3 2 7 4 2 2 3 3 2" xfId="40741"/>
    <cellStyle name="Normal 6 3 2 7 4 2 2 3 4" xfId="28432"/>
    <cellStyle name="Normal 6 3 2 7 4 2 2 4" xfId="4773"/>
    <cellStyle name="Normal 6 3 2 7 4 2 2 4 2" xfId="12863"/>
    <cellStyle name="Normal 6 3 2 7 4 2 2 4 2 2" xfId="25065"/>
    <cellStyle name="Normal 6 3 2 7 4 2 2 4 2 2 2" xfId="49362"/>
    <cellStyle name="Normal 6 3 2 7 4 2 2 4 2 3" xfId="37160"/>
    <cellStyle name="Normal 6 3 2 7 4 2 2 4 3" xfId="16975"/>
    <cellStyle name="Normal 6 3 2 7 4 2 2 4 3 2" xfId="41272"/>
    <cellStyle name="Normal 6 3 2 7 4 2 2 4 4" xfId="29070"/>
    <cellStyle name="Normal 6 3 2 7 4 2 2 5" xfId="6470"/>
    <cellStyle name="Normal 6 3 2 7 4 2 2 5 2" xfId="12864"/>
    <cellStyle name="Normal 6 3 2 7 4 2 2 5 2 2" xfId="25066"/>
    <cellStyle name="Normal 6 3 2 7 4 2 2 5 2 2 2" xfId="49363"/>
    <cellStyle name="Normal 6 3 2 7 4 2 2 5 2 3" xfId="37161"/>
    <cellStyle name="Normal 6 3 2 7 4 2 2 5 3" xfId="18672"/>
    <cellStyle name="Normal 6 3 2 7 4 2 2 5 3 2" xfId="42969"/>
    <cellStyle name="Normal 6 3 2 7 4 2 2 5 4" xfId="30767"/>
    <cellStyle name="Normal 6 3 2 7 4 2 2 6" xfId="12858"/>
    <cellStyle name="Normal 6 3 2 7 4 2 2 6 2" xfId="25060"/>
    <cellStyle name="Normal 6 3 2 7 4 2 2 6 2 2" xfId="49357"/>
    <cellStyle name="Normal 6 3 2 7 4 2 2 6 3" xfId="37155"/>
    <cellStyle name="Normal 6 3 2 7 4 2 2 7" xfId="14747"/>
    <cellStyle name="Normal 6 3 2 7 4 2 2 7 2" xfId="39044"/>
    <cellStyle name="Normal 6 3 2 7 4 2 2 8" xfId="26735"/>
    <cellStyle name="Normal 6 3 2 7 4 2 2 9" xfId="51143"/>
    <cellStyle name="Normal 6 3 2 7 4 2 3" xfId="2963"/>
    <cellStyle name="Normal 6 3 2 7 4 2 3 2" xfId="5411"/>
    <cellStyle name="Normal 6 3 2 7 4 2 3 2 2" xfId="12866"/>
    <cellStyle name="Normal 6 3 2 7 4 2 3 2 2 2" xfId="25068"/>
    <cellStyle name="Normal 6 3 2 7 4 2 3 2 2 2 2" xfId="49365"/>
    <cellStyle name="Normal 6 3 2 7 4 2 3 2 2 3" xfId="37163"/>
    <cellStyle name="Normal 6 3 2 7 4 2 3 2 3" xfId="17613"/>
    <cellStyle name="Normal 6 3 2 7 4 2 3 2 3 2" xfId="41910"/>
    <cellStyle name="Normal 6 3 2 7 4 2 3 2 4" xfId="29708"/>
    <cellStyle name="Normal 6 3 2 7 4 2 3 3" xfId="7001"/>
    <cellStyle name="Normal 6 3 2 7 4 2 3 3 2" xfId="12867"/>
    <cellStyle name="Normal 6 3 2 7 4 2 3 3 2 2" xfId="25069"/>
    <cellStyle name="Normal 6 3 2 7 4 2 3 3 2 2 2" xfId="49366"/>
    <cellStyle name="Normal 6 3 2 7 4 2 3 3 2 3" xfId="37164"/>
    <cellStyle name="Normal 6 3 2 7 4 2 3 3 3" xfId="19203"/>
    <cellStyle name="Normal 6 3 2 7 4 2 3 3 3 2" xfId="43500"/>
    <cellStyle name="Normal 6 3 2 7 4 2 3 3 4" xfId="31298"/>
    <cellStyle name="Normal 6 3 2 7 4 2 3 4" xfId="12865"/>
    <cellStyle name="Normal 6 3 2 7 4 2 3 4 2" xfId="25067"/>
    <cellStyle name="Normal 6 3 2 7 4 2 3 4 2 2" xfId="49364"/>
    <cellStyle name="Normal 6 3 2 7 4 2 3 4 3" xfId="37162"/>
    <cellStyle name="Normal 6 3 2 7 4 2 3 5" xfId="15385"/>
    <cellStyle name="Normal 6 3 2 7 4 2 3 5 2" xfId="39682"/>
    <cellStyle name="Normal 6 3 2 7 4 2 3 6" xfId="27373"/>
    <cellStyle name="Normal 6 3 2 7 4 2 4" xfId="12857"/>
    <cellStyle name="Normal 6 3 2 7 4 2 4 2" xfId="25059"/>
    <cellStyle name="Normal 6 3 2 7 4 2 4 2 2" xfId="49356"/>
    <cellStyle name="Normal 6 3 2 7 4 2 4 3" xfId="37154"/>
    <cellStyle name="Normal 6 3 2 7 4 2 5" xfId="14213"/>
    <cellStyle name="Normal 6 3 2 7 4 2 5 2" xfId="26201"/>
    <cellStyle name="Normal 6 3 2 7 4 2 5 2 2" xfId="50498"/>
    <cellStyle name="Normal 6 3 2 7 4 2 5 3" xfId="38510"/>
    <cellStyle name="Normal 6 3 2 7 4 2 6" xfId="51578"/>
    <cellStyle name="Normal 6 3 2 7 4 2 7" xfId="52317"/>
    <cellStyle name="Normal 6 3 2 7 4 3" xfId="2195"/>
    <cellStyle name="Normal 6 3 2 7 4 3 10" xfId="52715"/>
    <cellStyle name="Normal 6 3 2 7 4 3 2" xfId="3361"/>
    <cellStyle name="Normal 6 3 2 7 4 3 2 2" xfId="5702"/>
    <cellStyle name="Normal 6 3 2 7 4 3 2 2 2" xfId="12870"/>
    <cellStyle name="Normal 6 3 2 7 4 3 2 2 2 2" xfId="25072"/>
    <cellStyle name="Normal 6 3 2 7 4 3 2 2 2 2 2" xfId="49369"/>
    <cellStyle name="Normal 6 3 2 7 4 3 2 2 2 3" xfId="37167"/>
    <cellStyle name="Normal 6 3 2 7 4 3 2 2 3" xfId="17904"/>
    <cellStyle name="Normal 6 3 2 7 4 3 2 2 3 2" xfId="42201"/>
    <cellStyle name="Normal 6 3 2 7 4 3 2 2 4" xfId="29999"/>
    <cellStyle name="Normal 6 3 2 7 4 3 2 3" xfId="7399"/>
    <cellStyle name="Normal 6 3 2 7 4 3 2 3 2" xfId="12871"/>
    <cellStyle name="Normal 6 3 2 7 4 3 2 3 2 2" xfId="25073"/>
    <cellStyle name="Normal 6 3 2 7 4 3 2 3 2 2 2" xfId="49370"/>
    <cellStyle name="Normal 6 3 2 7 4 3 2 3 2 3" xfId="37168"/>
    <cellStyle name="Normal 6 3 2 7 4 3 2 3 3" xfId="19601"/>
    <cellStyle name="Normal 6 3 2 7 4 3 2 3 3 2" xfId="43898"/>
    <cellStyle name="Normal 6 3 2 7 4 3 2 3 4" xfId="31696"/>
    <cellStyle name="Normal 6 3 2 7 4 3 2 4" xfId="12869"/>
    <cellStyle name="Normal 6 3 2 7 4 3 2 4 2" xfId="25071"/>
    <cellStyle name="Normal 6 3 2 7 4 3 2 4 2 2" xfId="49368"/>
    <cellStyle name="Normal 6 3 2 7 4 3 2 4 3" xfId="37166"/>
    <cellStyle name="Normal 6 3 2 7 4 3 2 5" xfId="15676"/>
    <cellStyle name="Normal 6 3 2 7 4 3 2 5 2" xfId="39973"/>
    <cellStyle name="Normal 6 3 2 7 4 3 2 6" xfId="27664"/>
    <cellStyle name="Normal 6 3 2 7 4 3 3" xfId="3893"/>
    <cellStyle name="Normal 6 3 2 7 4 3 3 2" xfId="12872"/>
    <cellStyle name="Normal 6 3 2 7 4 3 3 2 2" xfId="25074"/>
    <cellStyle name="Normal 6 3 2 7 4 3 3 2 2 2" xfId="49371"/>
    <cellStyle name="Normal 6 3 2 7 4 3 3 2 3" xfId="37169"/>
    <cellStyle name="Normal 6 3 2 7 4 3 3 3" xfId="16204"/>
    <cellStyle name="Normal 6 3 2 7 4 3 3 3 2" xfId="40501"/>
    <cellStyle name="Normal 6 3 2 7 4 3 3 4" xfId="28192"/>
    <cellStyle name="Normal 6 3 2 7 4 3 4" xfId="4533"/>
    <cellStyle name="Normal 6 3 2 7 4 3 4 2" xfId="12873"/>
    <cellStyle name="Normal 6 3 2 7 4 3 4 2 2" xfId="25075"/>
    <cellStyle name="Normal 6 3 2 7 4 3 4 2 2 2" xfId="49372"/>
    <cellStyle name="Normal 6 3 2 7 4 3 4 2 3" xfId="37170"/>
    <cellStyle name="Normal 6 3 2 7 4 3 4 3" xfId="16735"/>
    <cellStyle name="Normal 6 3 2 7 4 3 4 3 2" xfId="41032"/>
    <cellStyle name="Normal 6 3 2 7 4 3 4 4" xfId="28830"/>
    <cellStyle name="Normal 6 3 2 7 4 3 5" xfId="6230"/>
    <cellStyle name="Normal 6 3 2 7 4 3 5 2" xfId="12874"/>
    <cellStyle name="Normal 6 3 2 7 4 3 5 2 2" xfId="25076"/>
    <cellStyle name="Normal 6 3 2 7 4 3 5 2 2 2" xfId="49373"/>
    <cellStyle name="Normal 6 3 2 7 4 3 5 2 3" xfId="37171"/>
    <cellStyle name="Normal 6 3 2 7 4 3 5 3" xfId="18432"/>
    <cellStyle name="Normal 6 3 2 7 4 3 5 3 2" xfId="42729"/>
    <cellStyle name="Normal 6 3 2 7 4 3 5 4" xfId="30527"/>
    <cellStyle name="Normal 6 3 2 7 4 3 6" xfId="12868"/>
    <cellStyle name="Normal 6 3 2 7 4 3 6 2" xfId="25070"/>
    <cellStyle name="Normal 6 3 2 7 4 3 6 2 2" xfId="49367"/>
    <cellStyle name="Normal 6 3 2 7 4 3 6 3" xfId="37165"/>
    <cellStyle name="Normal 6 3 2 7 4 3 7" xfId="14507"/>
    <cellStyle name="Normal 6 3 2 7 4 3 7 2" xfId="38804"/>
    <cellStyle name="Normal 6 3 2 7 4 3 8" xfId="26495"/>
    <cellStyle name="Normal 6 3 2 7 4 3 9" xfId="50903"/>
    <cellStyle name="Normal 6 3 2 7 4 4" xfId="2723"/>
    <cellStyle name="Normal 6 3 2 7 4 4 2" xfId="5171"/>
    <cellStyle name="Normal 6 3 2 7 4 4 2 2" xfId="12876"/>
    <cellStyle name="Normal 6 3 2 7 4 4 2 2 2" xfId="25078"/>
    <cellStyle name="Normal 6 3 2 7 4 4 2 2 2 2" xfId="49375"/>
    <cellStyle name="Normal 6 3 2 7 4 4 2 2 3" xfId="37173"/>
    <cellStyle name="Normal 6 3 2 7 4 4 2 3" xfId="17373"/>
    <cellStyle name="Normal 6 3 2 7 4 4 2 3 2" xfId="41670"/>
    <cellStyle name="Normal 6 3 2 7 4 4 2 4" xfId="29468"/>
    <cellStyle name="Normal 6 3 2 7 4 4 3" xfId="6761"/>
    <cellStyle name="Normal 6 3 2 7 4 4 3 2" xfId="12877"/>
    <cellStyle name="Normal 6 3 2 7 4 4 3 2 2" xfId="25079"/>
    <cellStyle name="Normal 6 3 2 7 4 4 3 2 2 2" xfId="49376"/>
    <cellStyle name="Normal 6 3 2 7 4 4 3 2 3" xfId="37174"/>
    <cellStyle name="Normal 6 3 2 7 4 4 3 3" xfId="18963"/>
    <cellStyle name="Normal 6 3 2 7 4 4 3 3 2" xfId="43260"/>
    <cellStyle name="Normal 6 3 2 7 4 4 3 4" xfId="31058"/>
    <cellStyle name="Normal 6 3 2 7 4 4 4" xfId="12875"/>
    <cellStyle name="Normal 6 3 2 7 4 4 4 2" xfId="25077"/>
    <cellStyle name="Normal 6 3 2 7 4 4 4 2 2" xfId="49374"/>
    <cellStyle name="Normal 6 3 2 7 4 4 4 3" xfId="37172"/>
    <cellStyle name="Normal 6 3 2 7 4 4 5" xfId="15145"/>
    <cellStyle name="Normal 6 3 2 7 4 4 5 2" xfId="39442"/>
    <cellStyle name="Normal 6 3 2 7 4 4 6" xfId="27133"/>
    <cellStyle name="Normal 6 3 2 7 4 5" xfId="12856"/>
    <cellStyle name="Normal 6 3 2 7 4 5 2" xfId="25058"/>
    <cellStyle name="Normal 6 3 2 7 4 5 2 2" xfId="49355"/>
    <cellStyle name="Normal 6 3 2 7 4 5 3" xfId="37153"/>
    <cellStyle name="Normal 6 3 2 7 4 6" xfId="13973"/>
    <cellStyle name="Normal 6 3 2 7 4 6 2" xfId="25961"/>
    <cellStyle name="Normal 6 3 2 7 4 6 2 2" xfId="50258"/>
    <cellStyle name="Normal 6 3 2 7 4 6 3" xfId="38270"/>
    <cellStyle name="Normal 6 3 2 7 4 7" xfId="51542"/>
    <cellStyle name="Normal 6 3 2 7 4 8" xfId="52077"/>
    <cellStyle name="Normal 6 3 2 7 5" xfId="870"/>
    <cellStyle name="Normal 6 3 2 7 5 2" xfId="2363"/>
    <cellStyle name="Normal 6 3 2 7 5 2 10" xfId="52883"/>
    <cellStyle name="Normal 6 3 2 7 5 2 2" xfId="3529"/>
    <cellStyle name="Normal 6 3 2 7 5 2 2 2" xfId="5870"/>
    <cellStyle name="Normal 6 3 2 7 5 2 2 2 2" xfId="12881"/>
    <cellStyle name="Normal 6 3 2 7 5 2 2 2 2 2" xfId="25083"/>
    <cellStyle name="Normal 6 3 2 7 5 2 2 2 2 2 2" xfId="49380"/>
    <cellStyle name="Normal 6 3 2 7 5 2 2 2 2 3" xfId="37178"/>
    <cellStyle name="Normal 6 3 2 7 5 2 2 2 3" xfId="18072"/>
    <cellStyle name="Normal 6 3 2 7 5 2 2 2 3 2" xfId="42369"/>
    <cellStyle name="Normal 6 3 2 7 5 2 2 2 4" xfId="30167"/>
    <cellStyle name="Normal 6 3 2 7 5 2 2 3" xfId="7567"/>
    <cellStyle name="Normal 6 3 2 7 5 2 2 3 2" xfId="12882"/>
    <cellStyle name="Normal 6 3 2 7 5 2 2 3 2 2" xfId="25084"/>
    <cellStyle name="Normal 6 3 2 7 5 2 2 3 2 2 2" xfId="49381"/>
    <cellStyle name="Normal 6 3 2 7 5 2 2 3 2 3" xfId="37179"/>
    <cellStyle name="Normal 6 3 2 7 5 2 2 3 3" xfId="19769"/>
    <cellStyle name="Normal 6 3 2 7 5 2 2 3 3 2" xfId="44066"/>
    <cellStyle name="Normal 6 3 2 7 5 2 2 3 4" xfId="31864"/>
    <cellStyle name="Normal 6 3 2 7 5 2 2 4" xfId="12880"/>
    <cellStyle name="Normal 6 3 2 7 5 2 2 4 2" xfId="25082"/>
    <cellStyle name="Normal 6 3 2 7 5 2 2 4 2 2" xfId="49379"/>
    <cellStyle name="Normal 6 3 2 7 5 2 2 4 3" xfId="37177"/>
    <cellStyle name="Normal 6 3 2 7 5 2 2 5" xfId="15844"/>
    <cellStyle name="Normal 6 3 2 7 5 2 2 5 2" xfId="40141"/>
    <cellStyle name="Normal 6 3 2 7 5 2 2 6" xfId="27832"/>
    <cellStyle name="Normal 6 3 2 7 5 2 3" xfId="4061"/>
    <cellStyle name="Normal 6 3 2 7 5 2 3 2" xfId="12883"/>
    <cellStyle name="Normal 6 3 2 7 5 2 3 2 2" xfId="25085"/>
    <cellStyle name="Normal 6 3 2 7 5 2 3 2 2 2" xfId="49382"/>
    <cellStyle name="Normal 6 3 2 7 5 2 3 2 3" xfId="37180"/>
    <cellStyle name="Normal 6 3 2 7 5 2 3 3" xfId="16372"/>
    <cellStyle name="Normal 6 3 2 7 5 2 3 3 2" xfId="40669"/>
    <cellStyle name="Normal 6 3 2 7 5 2 3 4" xfId="28360"/>
    <cellStyle name="Normal 6 3 2 7 5 2 4" xfId="4701"/>
    <cellStyle name="Normal 6 3 2 7 5 2 4 2" xfId="12884"/>
    <cellStyle name="Normal 6 3 2 7 5 2 4 2 2" xfId="25086"/>
    <cellStyle name="Normal 6 3 2 7 5 2 4 2 2 2" xfId="49383"/>
    <cellStyle name="Normal 6 3 2 7 5 2 4 2 3" xfId="37181"/>
    <cellStyle name="Normal 6 3 2 7 5 2 4 3" xfId="16903"/>
    <cellStyle name="Normal 6 3 2 7 5 2 4 3 2" xfId="41200"/>
    <cellStyle name="Normal 6 3 2 7 5 2 4 4" xfId="28998"/>
    <cellStyle name="Normal 6 3 2 7 5 2 5" xfId="6398"/>
    <cellStyle name="Normal 6 3 2 7 5 2 5 2" xfId="12885"/>
    <cellStyle name="Normal 6 3 2 7 5 2 5 2 2" xfId="25087"/>
    <cellStyle name="Normal 6 3 2 7 5 2 5 2 2 2" xfId="49384"/>
    <cellStyle name="Normal 6 3 2 7 5 2 5 2 3" xfId="37182"/>
    <cellStyle name="Normal 6 3 2 7 5 2 5 3" xfId="18600"/>
    <cellStyle name="Normal 6 3 2 7 5 2 5 3 2" xfId="42897"/>
    <cellStyle name="Normal 6 3 2 7 5 2 5 4" xfId="30695"/>
    <cellStyle name="Normal 6 3 2 7 5 2 6" xfId="12879"/>
    <cellStyle name="Normal 6 3 2 7 5 2 6 2" xfId="25081"/>
    <cellStyle name="Normal 6 3 2 7 5 2 6 2 2" xfId="49378"/>
    <cellStyle name="Normal 6 3 2 7 5 2 6 3" xfId="37176"/>
    <cellStyle name="Normal 6 3 2 7 5 2 7" xfId="14675"/>
    <cellStyle name="Normal 6 3 2 7 5 2 7 2" xfId="38972"/>
    <cellStyle name="Normal 6 3 2 7 5 2 8" xfId="26663"/>
    <cellStyle name="Normal 6 3 2 7 5 2 9" xfId="51071"/>
    <cellStyle name="Normal 6 3 2 7 5 3" xfId="2891"/>
    <cellStyle name="Normal 6 3 2 7 5 3 2" xfId="5339"/>
    <cellStyle name="Normal 6 3 2 7 5 3 2 2" xfId="12887"/>
    <cellStyle name="Normal 6 3 2 7 5 3 2 2 2" xfId="25089"/>
    <cellStyle name="Normal 6 3 2 7 5 3 2 2 2 2" xfId="49386"/>
    <cellStyle name="Normal 6 3 2 7 5 3 2 2 3" xfId="37184"/>
    <cellStyle name="Normal 6 3 2 7 5 3 2 3" xfId="17541"/>
    <cellStyle name="Normal 6 3 2 7 5 3 2 3 2" xfId="41838"/>
    <cellStyle name="Normal 6 3 2 7 5 3 2 4" xfId="29636"/>
    <cellStyle name="Normal 6 3 2 7 5 3 3" xfId="6929"/>
    <cellStyle name="Normal 6 3 2 7 5 3 3 2" xfId="12888"/>
    <cellStyle name="Normal 6 3 2 7 5 3 3 2 2" xfId="25090"/>
    <cellStyle name="Normal 6 3 2 7 5 3 3 2 2 2" xfId="49387"/>
    <cellStyle name="Normal 6 3 2 7 5 3 3 2 3" xfId="37185"/>
    <cellStyle name="Normal 6 3 2 7 5 3 3 3" xfId="19131"/>
    <cellStyle name="Normal 6 3 2 7 5 3 3 3 2" xfId="43428"/>
    <cellStyle name="Normal 6 3 2 7 5 3 3 4" xfId="31226"/>
    <cellStyle name="Normal 6 3 2 7 5 3 4" xfId="12886"/>
    <cellStyle name="Normal 6 3 2 7 5 3 4 2" xfId="25088"/>
    <cellStyle name="Normal 6 3 2 7 5 3 4 2 2" xfId="49385"/>
    <cellStyle name="Normal 6 3 2 7 5 3 4 3" xfId="37183"/>
    <cellStyle name="Normal 6 3 2 7 5 3 5" xfId="15313"/>
    <cellStyle name="Normal 6 3 2 7 5 3 5 2" xfId="39610"/>
    <cellStyle name="Normal 6 3 2 7 5 3 6" xfId="27301"/>
    <cellStyle name="Normal 6 3 2 7 5 4" xfId="12878"/>
    <cellStyle name="Normal 6 3 2 7 5 4 2" xfId="25080"/>
    <cellStyle name="Normal 6 3 2 7 5 4 2 2" xfId="49377"/>
    <cellStyle name="Normal 6 3 2 7 5 4 3" xfId="37175"/>
    <cellStyle name="Normal 6 3 2 7 5 5" xfId="14141"/>
    <cellStyle name="Normal 6 3 2 7 5 5 2" xfId="26129"/>
    <cellStyle name="Normal 6 3 2 7 5 5 2 2" xfId="50426"/>
    <cellStyle name="Normal 6 3 2 7 5 5 3" xfId="38438"/>
    <cellStyle name="Normal 6 3 2 7 5 6" xfId="51732"/>
    <cellStyle name="Normal 6 3 2 7 5 7" xfId="52245"/>
    <cellStyle name="Normal 6 3 2 7 6" xfId="2099"/>
    <cellStyle name="Normal 6 3 2 7 6 10" xfId="52619"/>
    <cellStyle name="Normal 6 3 2 7 6 2" xfId="3265"/>
    <cellStyle name="Normal 6 3 2 7 6 2 2" xfId="5606"/>
    <cellStyle name="Normal 6 3 2 7 6 2 2 2" xfId="12891"/>
    <cellStyle name="Normal 6 3 2 7 6 2 2 2 2" xfId="25093"/>
    <cellStyle name="Normal 6 3 2 7 6 2 2 2 2 2" xfId="49390"/>
    <cellStyle name="Normal 6 3 2 7 6 2 2 2 3" xfId="37188"/>
    <cellStyle name="Normal 6 3 2 7 6 2 2 3" xfId="17808"/>
    <cellStyle name="Normal 6 3 2 7 6 2 2 3 2" xfId="42105"/>
    <cellStyle name="Normal 6 3 2 7 6 2 2 4" xfId="29903"/>
    <cellStyle name="Normal 6 3 2 7 6 2 3" xfId="7303"/>
    <cellStyle name="Normal 6 3 2 7 6 2 3 2" xfId="12892"/>
    <cellStyle name="Normal 6 3 2 7 6 2 3 2 2" xfId="25094"/>
    <cellStyle name="Normal 6 3 2 7 6 2 3 2 2 2" xfId="49391"/>
    <cellStyle name="Normal 6 3 2 7 6 2 3 2 3" xfId="37189"/>
    <cellStyle name="Normal 6 3 2 7 6 2 3 3" xfId="19505"/>
    <cellStyle name="Normal 6 3 2 7 6 2 3 3 2" xfId="43802"/>
    <cellStyle name="Normal 6 3 2 7 6 2 3 4" xfId="31600"/>
    <cellStyle name="Normal 6 3 2 7 6 2 4" xfId="12890"/>
    <cellStyle name="Normal 6 3 2 7 6 2 4 2" xfId="25092"/>
    <cellStyle name="Normal 6 3 2 7 6 2 4 2 2" xfId="49389"/>
    <cellStyle name="Normal 6 3 2 7 6 2 4 3" xfId="37187"/>
    <cellStyle name="Normal 6 3 2 7 6 2 5" xfId="15580"/>
    <cellStyle name="Normal 6 3 2 7 6 2 5 2" xfId="39877"/>
    <cellStyle name="Normal 6 3 2 7 6 2 6" xfId="27568"/>
    <cellStyle name="Normal 6 3 2 7 6 3" xfId="3797"/>
    <cellStyle name="Normal 6 3 2 7 6 3 2" xfId="12893"/>
    <cellStyle name="Normal 6 3 2 7 6 3 2 2" xfId="25095"/>
    <cellStyle name="Normal 6 3 2 7 6 3 2 2 2" xfId="49392"/>
    <cellStyle name="Normal 6 3 2 7 6 3 2 3" xfId="37190"/>
    <cellStyle name="Normal 6 3 2 7 6 3 3" xfId="16108"/>
    <cellStyle name="Normal 6 3 2 7 6 3 3 2" xfId="40405"/>
    <cellStyle name="Normal 6 3 2 7 6 3 4" xfId="28096"/>
    <cellStyle name="Normal 6 3 2 7 6 4" xfId="4437"/>
    <cellStyle name="Normal 6 3 2 7 6 4 2" xfId="12894"/>
    <cellStyle name="Normal 6 3 2 7 6 4 2 2" xfId="25096"/>
    <cellStyle name="Normal 6 3 2 7 6 4 2 2 2" xfId="49393"/>
    <cellStyle name="Normal 6 3 2 7 6 4 2 3" xfId="37191"/>
    <cellStyle name="Normal 6 3 2 7 6 4 3" xfId="16639"/>
    <cellStyle name="Normal 6 3 2 7 6 4 3 2" xfId="40936"/>
    <cellStyle name="Normal 6 3 2 7 6 4 4" xfId="28734"/>
    <cellStyle name="Normal 6 3 2 7 6 5" xfId="6134"/>
    <cellStyle name="Normal 6 3 2 7 6 5 2" xfId="12895"/>
    <cellStyle name="Normal 6 3 2 7 6 5 2 2" xfId="25097"/>
    <cellStyle name="Normal 6 3 2 7 6 5 2 2 2" xfId="49394"/>
    <cellStyle name="Normal 6 3 2 7 6 5 2 3" xfId="37192"/>
    <cellStyle name="Normal 6 3 2 7 6 5 3" xfId="18336"/>
    <cellStyle name="Normal 6 3 2 7 6 5 3 2" xfId="42633"/>
    <cellStyle name="Normal 6 3 2 7 6 5 4" xfId="30431"/>
    <cellStyle name="Normal 6 3 2 7 6 6" xfId="12889"/>
    <cellStyle name="Normal 6 3 2 7 6 6 2" xfId="25091"/>
    <cellStyle name="Normal 6 3 2 7 6 6 2 2" xfId="49388"/>
    <cellStyle name="Normal 6 3 2 7 6 6 3" xfId="37186"/>
    <cellStyle name="Normal 6 3 2 7 6 7" xfId="14411"/>
    <cellStyle name="Normal 6 3 2 7 6 7 2" xfId="38708"/>
    <cellStyle name="Normal 6 3 2 7 6 8" xfId="26399"/>
    <cellStyle name="Normal 6 3 2 7 6 9" xfId="50807"/>
    <cellStyle name="Normal 6 3 2 7 7" xfId="2627"/>
    <cellStyle name="Normal 6 3 2 7 7 2" xfId="5075"/>
    <cellStyle name="Normal 6 3 2 7 7 2 2" xfId="12897"/>
    <cellStyle name="Normal 6 3 2 7 7 2 2 2" xfId="25099"/>
    <cellStyle name="Normal 6 3 2 7 7 2 2 2 2" xfId="49396"/>
    <cellStyle name="Normal 6 3 2 7 7 2 2 3" xfId="37194"/>
    <cellStyle name="Normal 6 3 2 7 7 2 3" xfId="17277"/>
    <cellStyle name="Normal 6 3 2 7 7 2 3 2" xfId="41574"/>
    <cellStyle name="Normal 6 3 2 7 7 2 4" xfId="29372"/>
    <cellStyle name="Normal 6 3 2 7 7 3" xfId="6665"/>
    <cellStyle name="Normal 6 3 2 7 7 3 2" xfId="12898"/>
    <cellStyle name="Normal 6 3 2 7 7 3 2 2" xfId="25100"/>
    <cellStyle name="Normal 6 3 2 7 7 3 2 2 2" xfId="49397"/>
    <cellStyle name="Normal 6 3 2 7 7 3 2 3" xfId="37195"/>
    <cellStyle name="Normal 6 3 2 7 7 3 3" xfId="18867"/>
    <cellStyle name="Normal 6 3 2 7 7 3 3 2" xfId="43164"/>
    <cellStyle name="Normal 6 3 2 7 7 3 4" xfId="30962"/>
    <cellStyle name="Normal 6 3 2 7 7 4" xfId="12896"/>
    <cellStyle name="Normal 6 3 2 7 7 4 2" xfId="25098"/>
    <cellStyle name="Normal 6 3 2 7 7 4 2 2" xfId="49395"/>
    <cellStyle name="Normal 6 3 2 7 7 4 3" xfId="37193"/>
    <cellStyle name="Normal 6 3 2 7 7 5" xfId="15049"/>
    <cellStyle name="Normal 6 3 2 7 7 5 2" xfId="39346"/>
    <cellStyle name="Normal 6 3 2 7 7 6" xfId="27037"/>
    <cellStyle name="Normal 6 3 2 7 8" xfId="12767"/>
    <cellStyle name="Normal 6 3 2 7 8 2" xfId="24969"/>
    <cellStyle name="Normal 6 3 2 7 8 2 2" xfId="49266"/>
    <cellStyle name="Normal 6 3 2 7 8 3" xfId="37064"/>
    <cellStyle name="Normal 6 3 2 7 9" xfId="13877"/>
    <cellStyle name="Normal 6 3 2 7 9 2" xfId="25865"/>
    <cellStyle name="Normal 6 3 2 7 9 2 2" xfId="50162"/>
    <cellStyle name="Normal 6 3 2 7 9 3" xfId="38174"/>
    <cellStyle name="Normal 6 3 2 8" xfId="622"/>
    <cellStyle name="Normal 6 3 2 8 10" xfId="52005"/>
    <cellStyle name="Normal 6 3 2 8 2" xfId="817"/>
    <cellStyle name="Normal 6 3 2 8 2 2" xfId="1062"/>
    <cellStyle name="Normal 6 3 2 8 2 2 2" xfId="2555"/>
    <cellStyle name="Normal 6 3 2 8 2 2 2 10" xfId="53075"/>
    <cellStyle name="Normal 6 3 2 8 2 2 2 2" xfId="3721"/>
    <cellStyle name="Normal 6 3 2 8 2 2 2 2 2" xfId="6062"/>
    <cellStyle name="Normal 6 3 2 8 2 2 2 2 2 2" xfId="12904"/>
    <cellStyle name="Normal 6 3 2 8 2 2 2 2 2 2 2" xfId="25106"/>
    <cellStyle name="Normal 6 3 2 8 2 2 2 2 2 2 2 2" xfId="49403"/>
    <cellStyle name="Normal 6 3 2 8 2 2 2 2 2 2 3" xfId="37201"/>
    <cellStyle name="Normal 6 3 2 8 2 2 2 2 2 3" xfId="18264"/>
    <cellStyle name="Normal 6 3 2 8 2 2 2 2 2 3 2" xfId="42561"/>
    <cellStyle name="Normal 6 3 2 8 2 2 2 2 2 4" xfId="30359"/>
    <cellStyle name="Normal 6 3 2 8 2 2 2 2 3" xfId="7759"/>
    <cellStyle name="Normal 6 3 2 8 2 2 2 2 3 2" xfId="12905"/>
    <cellStyle name="Normal 6 3 2 8 2 2 2 2 3 2 2" xfId="25107"/>
    <cellStyle name="Normal 6 3 2 8 2 2 2 2 3 2 2 2" xfId="49404"/>
    <cellStyle name="Normal 6 3 2 8 2 2 2 2 3 2 3" xfId="37202"/>
    <cellStyle name="Normal 6 3 2 8 2 2 2 2 3 3" xfId="19961"/>
    <cellStyle name="Normal 6 3 2 8 2 2 2 2 3 3 2" xfId="44258"/>
    <cellStyle name="Normal 6 3 2 8 2 2 2 2 3 4" xfId="32056"/>
    <cellStyle name="Normal 6 3 2 8 2 2 2 2 4" xfId="12903"/>
    <cellStyle name="Normal 6 3 2 8 2 2 2 2 4 2" xfId="25105"/>
    <cellStyle name="Normal 6 3 2 8 2 2 2 2 4 2 2" xfId="49402"/>
    <cellStyle name="Normal 6 3 2 8 2 2 2 2 4 3" xfId="37200"/>
    <cellStyle name="Normal 6 3 2 8 2 2 2 2 5" xfId="16036"/>
    <cellStyle name="Normal 6 3 2 8 2 2 2 2 5 2" xfId="40333"/>
    <cellStyle name="Normal 6 3 2 8 2 2 2 2 6" xfId="28024"/>
    <cellStyle name="Normal 6 3 2 8 2 2 2 3" xfId="4253"/>
    <cellStyle name="Normal 6 3 2 8 2 2 2 3 2" xfId="12906"/>
    <cellStyle name="Normal 6 3 2 8 2 2 2 3 2 2" xfId="25108"/>
    <cellStyle name="Normal 6 3 2 8 2 2 2 3 2 2 2" xfId="49405"/>
    <cellStyle name="Normal 6 3 2 8 2 2 2 3 2 3" xfId="37203"/>
    <cellStyle name="Normal 6 3 2 8 2 2 2 3 3" xfId="16564"/>
    <cellStyle name="Normal 6 3 2 8 2 2 2 3 3 2" xfId="40861"/>
    <cellStyle name="Normal 6 3 2 8 2 2 2 3 4" xfId="28552"/>
    <cellStyle name="Normal 6 3 2 8 2 2 2 4" xfId="4893"/>
    <cellStyle name="Normal 6 3 2 8 2 2 2 4 2" xfId="12907"/>
    <cellStyle name="Normal 6 3 2 8 2 2 2 4 2 2" xfId="25109"/>
    <cellStyle name="Normal 6 3 2 8 2 2 2 4 2 2 2" xfId="49406"/>
    <cellStyle name="Normal 6 3 2 8 2 2 2 4 2 3" xfId="37204"/>
    <cellStyle name="Normal 6 3 2 8 2 2 2 4 3" xfId="17095"/>
    <cellStyle name="Normal 6 3 2 8 2 2 2 4 3 2" xfId="41392"/>
    <cellStyle name="Normal 6 3 2 8 2 2 2 4 4" xfId="29190"/>
    <cellStyle name="Normal 6 3 2 8 2 2 2 5" xfId="6590"/>
    <cellStyle name="Normal 6 3 2 8 2 2 2 5 2" xfId="12908"/>
    <cellStyle name="Normal 6 3 2 8 2 2 2 5 2 2" xfId="25110"/>
    <cellStyle name="Normal 6 3 2 8 2 2 2 5 2 2 2" xfId="49407"/>
    <cellStyle name="Normal 6 3 2 8 2 2 2 5 2 3" xfId="37205"/>
    <cellStyle name="Normal 6 3 2 8 2 2 2 5 3" xfId="18792"/>
    <cellStyle name="Normal 6 3 2 8 2 2 2 5 3 2" xfId="43089"/>
    <cellStyle name="Normal 6 3 2 8 2 2 2 5 4" xfId="30887"/>
    <cellStyle name="Normal 6 3 2 8 2 2 2 6" xfId="12902"/>
    <cellStyle name="Normal 6 3 2 8 2 2 2 6 2" xfId="25104"/>
    <cellStyle name="Normal 6 3 2 8 2 2 2 6 2 2" xfId="49401"/>
    <cellStyle name="Normal 6 3 2 8 2 2 2 6 3" xfId="37199"/>
    <cellStyle name="Normal 6 3 2 8 2 2 2 7" xfId="14867"/>
    <cellStyle name="Normal 6 3 2 8 2 2 2 7 2" xfId="39164"/>
    <cellStyle name="Normal 6 3 2 8 2 2 2 8" xfId="26855"/>
    <cellStyle name="Normal 6 3 2 8 2 2 2 9" xfId="51263"/>
    <cellStyle name="Normal 6 3 2 8 2 2 3" xfId="3083"/>
    <cellStyle name="Normal 6 3 2 8 2 2 3 2" xfId="5531"/>
    <cellStyle name="Normal 6 3 2 8 2 2 3 2 2" xfId="12910"/>
    <cellStyle name="Normal 6 3 2 8 2 2 3 2 2 2" xfId="25112"/>
    <cellStyle name="Normal 6 3 2 8 2 2 3 2 2 2 2" xfId="49409"/>
    <cellStyle name="Normal 6 3 2 8 2 2 3 2 2 3" xfId="37207"/>
    <cellStyle name="Normal 6 3 2 8 2 2 3 2 3" xfId="17733"/>
    <cellStyle name="Normal 6 3 2 8 2 2 3 2 3 2" xfId="42030"/>
    <cellStyle name="Normal 6 3 2 8 2 2 3 2 4" xfId="29828"/>
    <cellStyle name="Normal 6 3 2 8 2 2 3 3" xfId="7121"/>
    <cellStyle name="Normal 6 3 2 8 2 2 3 3 2" xfId="12911"/>
    <cellStyle name="Normal 6 3 2 8 2 2 3 3 2 2" xfId="25113"/>
    <cellStyle name="Normal 6 3 2 8 2 2 3 3 2 2 2" xfId="49410"/>
    <cellStyle name="Normal 6 3 2 8 2 2 3 3 2 3" xfId="37208"/>
    <cellStyle name="Normal 6 3 2 8 2 2 3 3 3" xfId="19323"/>
    <cellStyle name="Normal 6 3 2 8 2 2 3 3 3 2" xfId="43620"/>
    <cellStyle name="Normal 6 3 2 8 2 2 3 3 4" xfId="31418"/>
    <cellStyle name="Normal 6 3 2 8 2 2 3 4" xfId="12909"/>
    <cellStyle name="Normal 6 3 2 8 2 2 3 4 2" xfId="25111"/>
    <cellStyle name="Normal 6 3 2 8 2 2 3 4 2 2" xfId="49408"/>
    <cellStyle name="Normal 6 3 2 8 2 2 3 4 3" xfId="37206"/>
    <cellStyle name="Normal 6 3 2 8 2 2 3 5" xfId="15505"/>
    <cellStyle name="Normal 6 3 2 8 2 2 3 5 2" xfId="39802"/>
    <cellStyle name="Normal 6 3 2 8 2 2 3 6" xfId="27493"/>
    <cellStyle name="Normal 6 3 2 8 2 2 4" xfId="12901"/>
    <cellStyle name="Normal 6 3 2 8 2 2 4 2" xfId="25103"/>
    <cellStyle name="Normal 6 3 2 8 2 2 4 2 2" xfId="49400"/>
    <cellStyle name="Normal 6 3 2 8 2 2 4 3" xfId="37198"/>
    <cellStyle name="Normal 6 3 2 8 2 2 5" xfId="14333"/>
    <cellStyle name="Normal 6 3 2 8 2 2 5 2" xfId="26321"/>
    <cellStyle name="Normal 6 3 2 8 2 2 5 2 2" xfId="50618"/>
    <cellStyle name="Normal 6 3 2 8 2 2 5 3" xfId="38630"/>
    <cellStyle name="Normal 6 3 2 8 2 2 6" xfId="51716"/>
    <cellStyle name="Normal 6 3 2 8 2 2 7" xfId="52437"/>
    <cellStyle name="Normal 6 3 2 8 2 3" xfId="2315"/>
    <cellStyle name="Normal 6 3 2 8 2 3 10" xfId="52835"/>
    <cellStyle name="Normal 6 3 2 8 2 3 2" xfId="3481"/>
    <cellStyle name="Normal 6 3 2 8 2 3 2 2" xfId="5822"/>
    <cellStyle name="Normal 6 3 2 8 2 3 2 2 2" xfId="12914"/>
    <cellStyle name="Normal 6 3 2 8 2 3 2 2 2 2" xfId="25116"/>
    <cellStyle name="Normal 6 3 2 8 2 3 2 2 2 2 2" xfId="49413"/>
    <cellStyle name="Normal 6 3 2 8 2 3 2 2 2 3" xfId="37211"/>
    <cellStyle name="Normal 6 3 2 8 2 3 2 2 3" xfId="18024"/>
    <cellStyle name="Normal 6 3 2 8 2 3 2 2 3 2" xfId="42321"/>
    <cellStyle name="Normal 6 3 2 8 2 3 2 2 4" xfId="30119"/>
    <cellStyle name="Normal 6 3 2 8 2 3 2 3" xfId="7519"/>
    <cellStyle name="Normal 6 3 2 8 2 3 2 3 2" xfId="12915"/>
    <cellStyle name="Normal 6 3 2 8 2 3 2 3 2 2" xfId="25117"/>
    <cellStyle name="Normal 6 3 2 8 2 3 2 3 2 2 2" xfId="49414"/>
    <cellStyle name="Normal 6 3 2 8 2 3 2 3 2 3" xfId="37212"/>
    <cellStyle name="Normal 6 3 2 8 2 3 2 3 3" xfId="19721"/>
    <cellStyle name="Normal 6 3 2 8 2 3 2 3 3 2" xfId="44018"/>
    <cellStyle name="Normal 6 3 2 8 2 3 2 3 4" xfId="31816"/>
    <cellStyle name="Normal 6 3 2 8 2 3 2 4" xfId="12913"/>
    <cellStyle name="Normal 6 3 2 8 2 3 2 4 2" xfId="25115"/>
    <cellStyle name="Normal 6 3 2 8 2 3 2 4 2 2" xfId="49412"/>
    <cellStyle name="Normal 6 3 2 8 2 3 2 4 3" xfId="37210"/>
    <cellStyle name="Normal 6 3 2 8 2 3 2 5" xfId="15796"/>
    <cellStyle name="Normal 6 3 2 8 2 3 2 5 2" xfId="40093"/>
    <cellStyle name="Normal 6 3 2 8 2 3 2 6" xfId="27784"/>
    <cellStyle name="Normal 6 3 2 8 2 3 3" xfId="4013"/>
    <cellStyle name="Normal 6 3 2 8 2 3 3 2" xfId="12916"/>
    <cellStyle name="Normal 6 3 2 8 2 3 3 2 2" xfId="25118"/>
    <cellStyle name="Normal 6 3 2 8 2 3 3 2 2 2" xfId="49415"/>
    <cellStyle name="Normal 6 3 2 8 2 3 3 2 3" xfId="37213"/>
    <cellStyle name="Normal 6 3 2 8 2 3 3 3" xfId="16324"/>
    <cellStyle name="Normal 6 3 2 8 2 3 3 3 2" xfId="40621"/>
    <cellStyle name="Normal 6 3 2 8 2 3 3 4" xfId="28312"/>
    <cellStyle name="Normal 6 3 2 8 2 3 4" xfId="4653"/>
    <cellStyle name="Normal 6 3 2 8 2 3 4 2" xfId="12917"/>
    <cellStyle name="Normal 6 3 2 8 2 3 4 2 2" xfId="25119"/>
    <cellStyle name="Normal 6 3 2 8 2 3 4 2 2 2" xfId="49416"/>
    <cellStyle name="Normal 6 3 2 8 2 3 4 2 3" xfId="37214"/>
    <cellStyle name="Normal 6 3 2 8 2 3 4 3" xfId="16855"/>
    <cellStyle name="Normal 6 3 2 8 2 3 4 3 2" xfId="41152"/>
    <cellStyle name="Normal 6 3 2 8 2 3 4 4" xfId="28950"/>
    <cellStyle name="Normal 6 3 2 8 2 3 5" xfId="6350"/>
    <cellStyle name="Normal 6 3 2 8 2 3 5 2" xfId="12918"/>
    <cellStyle name="Normal 6 3 2 8 2 3 5 2 2" xfId="25120"/>
    <cellStyle name="Normal 6 3 2 8 2 3 5 2 2 2" xfId="49417"/>
    <cellStyle name="Normal 6 3 2 8 2 3 5 2 3" xfId="37215"/>
    <cellStyle name="Normal 6 3 2 8 2 3 5 3" xfId="18552"/>
    <cellStyle name="Normal 6 3 2 8 2 3 5 3 2" xfId="42849"/>
    <cellStyle name="Normal 6 3 2 8 2 3 5 4" xfId="30647"/>
    <cellStyle name="Normal 6 3 2 8 2 3 6" xfId="12912"/>
    <cellStyle name="Normal 6 3 2 8 2 3 6 2" xfId="25114"/>
    <cellStyle name="Normal 6 3 2 8 2 3 6 2 2" xfId="49411"/>
    <cellStyle name="Normal 6 3 2 8 2 3 6 3" xfId="37209"/>
    <cellStyle name="Normal 6 3 2 8 2 3 7" xfId="14627"/>
    <cellStyle name="Normal 6 3 2 8 2 3 7 2" xfId="38924"/>
    <cellStyle name="Normal 6 3 2 8 2 3 8" xfId="26615"/>
    <cellStyle name="Normal 6 3 2 8 2 3 9" xfId="51023"/>
    <cellStyle name="Normal 6 3 2 8 2 4" xfId="2843"/>
    <cellStyle name="Normal 6 3 2 8 2 4 2" xfId="5291"/>
    <cellStyle name="Normal 6 3 2 8 2 4 2 2" xfId="12920"/>
    <cellStyle name="Normal 6 3 2 8 2 4 2 2 2" xfId="25122"/>
    <cellStyle name="Normal 6 3 2 8 2 4 2 2 2 2" xfId="49419"/>
    <cellStyle name="Normal 6 3 2 8 2 4 2 2 3" xfId="37217"/>
    <cellStyle name="Normal 6 3 2 8 2 4 2 3" xfId="17493"/>
    <cellStyle name="Normal 6 3 2 8 2 4 2 3 2" xfId="41790"/>
    <cellStyle name="Normal 6 3 2 8 2 4 2 4" xfId="29588"/>
    <cellStyle name="Normal 6 3 2 8 2 4 3" xfId="6881"/>
    <cellStyle name="Normal 6 3 2 8 2 4 3 2" xfId="12921"/>
    <cellStyle name="Normal 6 3 2 8 2 4 3 2 2" xfId="25123"/>
    <cellStyle name="Normal 6 3 2 8 2 4 3 2 2 2" xfId="49420"/>
    <cellStyle name="Normal 6 3 2 8 2 4 3 2 3" xfId="37218"/>
    <cellStyle name="Normal 6 3 2 8 2 4 3 3" xfId="19083"/>
    <cellStyle name="Normal 6 3 2 8 2 4 3 3 2" xfId="43380"/>
    <cellStyle name="Normal 6 3 2 8 2 4 3 4" xfId="31178"/>
    <cellStyle name="Normal 6 3 2 8 2 4 4" xfId="12919"/>
    <cellStyle name="Normal 6 3 2 8 2 4 4 2" xfId="25121"/>
    <cellStyle name="Normal 6 3 2 8 2 4 4 2 2" xfId="49418"/>
    <cellStyle name="Normal 6 3 2 8 2 4 4 3" xfId="37216"/>
    <cellStyle name="Normal 6 3 2 8 2 4 5" xfId="15265"/>
    <cellStyle name="Normal 6 3 2 8 2 4 5 2" xfId="39562"/>
    <cellStyle name="Normal 6 3 2 8 2 4 6" xfId="27253"/>
    <cellStyle name="Normal 6 3 2 8 2 5" xfId="12900"/>
    <cellStyle name="Normal 6 3 2 8 2 5 2" xfId="25102"/>
    <cellStyle name="Normal 6 3 2 8 2 5 2 2" xfId="49399"/>
    <cellStyle name="Normal 6 3 2 8 2 5 3" xfId="37197"/>
    <cellStyle name="Normal 6 3 2 8 2 6" xfId="14093"/>
    <cellStyle name="Normal 6 3 2 8 2 6 2" xfId="26081"/>
    <cellStyle name="Normal 6 3 2 8 2 6 2 2" xfId="50378"/>
    <cellStyle name="Normal 6 3 2 8 2 6 3" xfId="38390"/>
    <cellStyle name="Normal 6 3 2 8 2 7" xfId="51700"/>
    <cellStyle name="Normal 6 3 2 8 2 8" xfId="52197"/>
    <cellStyle name="Normal 6 3 2 8 3" xfId="719"/>
    <cellStyle name="Normal 6 3 2 8 3 2" xfId="966"/>
    <cellStyle name="Normal 6 3 2 8 3 2 2" xfId="2459"/>
    <cellStyle name="Normal 6 3 2 8 3 2 2 10" xfId="52979"/>
    <cellStyle name="Normal 6 3 2 8 3 2 2 2" xfId="3625"/>
    <cellStyle name="Normal 6 3 2 8 3 2 2 2 2" xfId="5966"/>
    <cellStyle name="Normal 6 3 2 8 3 2 2 2 2 2" xfId="12926"/>
    <cellStyle name="Normal 6 3 2 8 3 2 2 2 2 2 2" xfId="25128"/>
    <cellStyle name="Normal 6 3 2 8 3 2 2 2 2 2 2 2" xfId="49425"/>
    <cellStyle name="Normal 6 3 2 8 3 2 2 2 2 2 3" xfId="37223"/>
    <cellStyle name="Normal 6 3 2 8 3 2 2 2 2 3" xfId="18168"/>
    <cellStyle name="Normal 6 3 2 8 3 2 2 2 2 3 2" xfId="42465"/>
    <cellStyle name="Normal 6 3 2 8 3 2 2 2 2 4" xfId="30263"/>
    <cellStyle name="Normal 6 3 2 8 3 2 2 2 3" xfId="7663"/>
    <cellStyle name="Normal 6 3 2 8 3 2 2 2 3 2" xfId="12927"/>
    <cellStyle name="Normal 6 3 2 8 3 2 2 2 3 2 2" xfId="25129"/>
    <cellStyle name="Normal 6 3 2 8 3 2 2 2 3 2 2 2" xfId="49426"/>
    <cellStyle name="Normal 6 3 2 8 3 2 2 2 3 2 3" xfId="37224"/>
    <cellStyle name="Normal 6 3 2 8 3 2 2 2 3 3" xfId="19865"/>
    <cellStyle name="Normal 6 3 2 8 3 2 2 2 3 3 2" xfId="44162"/>
    <cellStyle name="Normal 6 3 2 8 3 2 2 2 3 4" xfId="31960"/>
    <cellStyle name="Normal 6 3 2 8 3 2 2 2 4" xfId="12925"/>
    <cellStyle name="Normal 6 3 2 8 3 2 2 2 4 2" xfId="25127"/>
    <cellStyle name="Normal 6 3 2 8 3 2 2 2 4 2 2" xfId="49424"/>
    <cellStyle name="Normal 6 3 2 8 3 2 2 2 4 3" xfId="37222"/>
    <cellStyle name="Normal 6 3 2 8 3 2 2 2 5" xfId="15940"/>
    <cellStyle name="Normal 6 3 2 8 3 2 2 2 5 2" xfId="40237"/>
    <cellStyle name="Normal 6 3 2 8 3 2 2 2 6" xfId="27928"/>
    <cellStyle name="Normal 6 3 2 8 3 2 2 3" xfId="4157"/>
    <cellStyle name="Normal 6 3 2 8 3 2 2 3 2" xfId="12928"/>
    <cellStyle name="Normal 6 3 2 8 3 2 2 3 2 2" xfId="25130"/>
    <cellStyle name="Normal 6 3 2 8 3 2 2 3 2 2 2" xfId="49427"/>
    <cellStyle name="Normal 6 3 2 8 3 2 2 3 2 3" xfId="37225"/>
    <cellStyle name="Normal 6 3 2 8 3 2 2 3 3" xfId="16468"/>
    <cellStyle name="Normal 6 3 2 8 3 2 2 3 3 2" xfId="40765"/>
    <cellStyle name="Normal 6 3 2 8 3 2 2 3 4" xfId="28456"/>
    <cellStyle name="Normal 6 3 2 8 3 2 2 4" xfId="4797"/>
    <cellStyle name="Normal 6 3 2 8 3 2 2 4 2" xfId="12929"/>
    <cellStyle name="Normal 6 3 2 8 3 2 2 4 2 2" xfId="25131"/>
    <cellStyle name="Normal 6 3 2 8 3 2 2 4 2 2 2" xfId="49428"/>
    <cellStyle name="Normal 6 3 2 8 3 2 2 4 2 3" xfId="37226"/>
    <cellStyle name="Normal 6 3 2 8 3 2 2 4 3" xfId="16999"/>
    <cellStyle name="Normal 6 3 2 8 3 2 2 4 3 2" xfId="41296"/>
    <cellStyle name="Normal 6 3 2 8 3 2 2 4 4" xfId="29094"/>
    <cellStyle name="Normal 6 3 2 8 3 2 2 5" xfId="6494"/>
    <cellStyle name="Normal 6 3 2 8 3 2 2 5 2" xfId="12930"/>
    <cellStyle name="Normal 6 3 2 8 3 2 2 5 2 2" xfId="25132"/>
    <cellStyle name="Normal 6 3 2 8 3 2 2 5 2 2 2" xfId="49429"/>
    <cellStyle name="Normal 6 3 2 8 3 2 2 5 2 3" xfId="37227"/>
    <cellStyle name="Normal 6 3 2 8 3 2 2 5 3" xfId="18696"/>
    <cellStyle name="Normal 6 3 2 8 3 2 2 5 3 2" xfId="42993"/>
    <cellStyle name="Normal 6 3 2 8 3 2 2 5 4" xfId="30791"/>
    <cellStyle name="Normal 6 3 2 8 3 2 2 6" xfId="12924"/>
    <cellStyle name="Normal 6 3 2 8 3 2 2 6 2" xfId="25126"/>
    <cellStyle name="Normal 6 3 2 8 3 2 2 6 2 2" xfId="49423"/>
    <cellStyle name="Normal 6 3 2 8 3 2 2 6 3" xfId="37221"/>
    <cellStyle name="Normal 6 3 2 8 3 2 2 7" xfId="14771"/>
    <cellStyle name="Normal 6 3 2 8 3 2 2 7 2" xfId="39068"/>
    <cellStyle name="Normal 6 3 2 8 3 2 2 8" xfId="26759"/>
    <cellStyle name="Normal 6 3 2 8 3 2 2 9" xfId="51167"/>
    <cellStyle name="Normal 6 3 2 8 3 2 3" xfId="2987"/>
    <cellStyle name="Normal 6 3 2 8 3 2 3 2" xfId="5435"/>
    <cellStyle name="Normal 6 3 2 8 3 2 3 2 2" xfId="12932"/>
    <cellStyle name="Normal 6 3 2 8 3 2 3 2 2 2" xfId="25134"/>
    <cellStyle name="Normal 6 3 2 8 3 2 3 2 2 2 2" xfId="49431"/>
    <cellStyle name="Normal 6 3 2 8 3 2 3 2 2 3" xfId="37229"/>
    <cellStyle name="Normal 6 3 2 8 3 2 3 2 3" xfId="17637"/>
    <cellStyle name="Normal 6 3 2 8 3 2 3 2 3 2" xfId="41934"/>
    <cellStyle name="Normal 6 3 2 8 3 2 3 2 4" xfId="29732"/>
    <cellStyle name="Normal 6 3 2 8 3 2 3 3" xfId="7025"/>
    <cellStyle name="Normal 6 3 2 8 3 2 3 3 2" xfId="12933"/>
    <cellStyle name="Normal 6 3 2 8 3 2 3 3 2 2" xfId="25135"/>
    <cellStyle name="Normal 6 3 2 8 3 2 3 3 2 2 2" xfId="49432"/>
    <cellStyle name="Normal 6 3 2 8 3 2 3 3 2 3" xfId="37230"/>
    <cellStyle name="Normal 6 3 2 8 3 2 3 3 3" xfId="19227"/>
    <cellStyle name="Normal 6 3 2 8 3 2 3 3 3 2" xfId="43524"/>
    <cellStyle name="Normal 6 3 2 8 3 2 3 3 4" xfId="31322"/>
    <cellStyle name="Normal 6 3 2 8 3 2 3 4" xfId="12931"/>
    <cellStyle name="Normal 6 3 2 8 3 2 3 4 2" xfId="25133"/>
    <cellStyle name="Normal 6 3 2 8 3 2 3 4 2 2" xfId="49430"/>
    <cellStyle name="Normal 6 3 2 8 3 2 3 4 3" xfId="37228"/>
    <cellStyle name="Normal 6 3 2 8 3 2 3 5" xfId="15409"/>
    <cellStyle name="Normal 6 3 2 8 3 2 3 5 2" xfId="39706"/>
    <cellStyle name="Normal 6 3 2 8 3 2 3 6" xfId="27397"/>
    <cellStyle name="Normal 6 3 2 8 3 2 4" xfId="12923"/>
    <cellStyle name="Normal 6 3 2 8 3 2 4 2" xfId="25125"/>
    <cellStyle name="Normal 6 3 2 8 3 2 4 2 2" xfId="49422"/>
    <cellStyle name="Normal 6 3 2 8 3 2 4 3" xfId="37220"/>
    <cellStyle name="Normal 6 3 2 8 3 2 5" xfId="14237"/>
    <cellStyle name="Normal 6 3 2 8 3 2 5 2" xfId="26225"/>
    <cellStyle name="Normal 6 3 2 8 3 2 5 2 2" xfId="50522"/>
    <cellStyle name="Normal 6 3 2 8 3 2 5 3" xfId="38534"/>
    <cellStyle name="Normal 6 3 2 8 3 2 6" xfId="51459"/>
    <cellStyle name="Normal 6 3 2 8 3 2 7" xfId="52341"/>
    <cellStyle name="Normal 6 3 2 8 3 3" xfId="2219"/>
    <cellStyle name="Normal 6 3 2 8 3 3 10" xfId="52739"/>
    <cellStyle name="Normal 6 3 2 8 3 3 2" xfId="3385"/>
    <cellStyle name="Normal 6 3 2 8 3 3 2 2" xfId="5726"/>
    <cellStyle name="Normal 6 3 2 8 3 3 2 2 2" xfId="12936"/>
    <cellStyle name="Normal 6 3 2 8 3 3 2 2 2 2" xfId="25138"/>
    <cellStyle name="Normal 6 3 2 8 3 3 2 2 2 2 2" xfId="49435"/>
    <cellStyle name="Normal 6 3 2 8 3 3 2 2 2 3" xfId="37233"/>
    <cellStyle name="Normal 6 3 2 8 3 3 2 2 3" xfId="17928"/>
    <cellStyle name="Normal 6 3 2 8 3 3 2 2 3 2" xfId="42225"/>
    <cellStyle name="Normal 6 3 2 8 3 3 2 2 4" xfId="30023"/>
    <cellStyle name="Normal 6 3 2 8 3 3 2 3" xfId="7423"/>
    <cellStyle name="Normal 6 3 2 8 3 3 2 3 2" xfId="12937"/>
    <cellStyle name="Normal 6 3 2 8 3 3 2 3 2 2" xfId="25139"/>
    <cellStyle name="Normal 6 3 2 8 3 3 2 3 2 2 2" xfId="49436"/>
    <cellStyle name="Normal 6 3 2 8 3 3 2 3 2 3" xfId="37234"/>
    <cellStyle name="Normal 6 3 2 8 3 3 2 3 3" xfId="19625"/>
    <cellStyle name="Normal 6 3 2 8 3 3 2 3 3 2" xfId="43922"/>
    <cellStyle name="Normal 6 3 2 8 3 3 2 3 4" xfId="31720"/>
    <cellStyle name="Normal 6 3 2 8 3 3 2 4" xfId="12935"/>
    <cellStyle name="Normal 6 3 2 8 3 3 2 4 2" xfId="25137"/>
    <cellStyle name="Normal 6 3 2 8 3 3 2 4 2 2" xfId="49434"/>
    <cellStyle name="Normal 6 3 2 8 3 3 2 4 3" xfId="37232"/>
    <cellStyle name="Normal 6 3 2 8 3 3 2 5" xfId="15700"/>
    <cellStyle name="Normal 6 3 2 8 3 3 2 5 2" xfId="39997"/>
    <cellStyle name="Normal 6 3 2 8 3 3 2 6" xfId="27688"/>
    <cellStyle name="Normal 6 3 2 8 3 3 3" xfId="3917"/>
    <cellStyle name="Normal 6 3 2 8 3 3 3 2" xfId="12938"/>
    <cellStyle name="Normal 6 3 2 8 3 3 3 2 2" xfId="25140"/>
    <cellStyle name="Normal 6 3 2 8 3 3 3 2 2 2" xfId="49437"/>
    <cellStyle name="Normal 6 3 2 8 3 3 3 2 3" xfId="37235"/>
    <cellStyle name="Normal 6 3 2 8 3 3 3 3" xfId="16228"/>
    <cellStyle name="Normal 6 3 2 8 3 3 3 3 2" xfId="40525"/>
    <cellStyle name="Normal 6 3 2 8 3 3 3 4" xfId="28216"/>
    <cellStyle name="Normal 6 3 2 8 3 3 4" xfId="4557"/>
    <cellStyle name="Normal 6 3 2 8 3 3 4 2" xfId="12939"/>
    <cellStyle name="Normal 6 3 2 8 3 3 4 2 2" xfId="25141"/>
    <cellStyle name="Normal 6 3 2 8 3 3 4 2 2 2" xfId="49438"/>
    <cellStyle name="Normal 6 3 2 8 3 3 4 2 3" xfId="37236"/>
    <cellStyle name="Normal 6 3 2 8 3 3 4 3" xfId="16759"/>
    <cellStyle name="Normal 6 3 2 8 3 3 4 3 2" xfId="41056"/>
    <cellStyle name="Normal 6 3 2 8 3 3 4 4" xfId="28854"/>
    <cellStyle name="Normal 6 3 2 8 3 3 5" xfId="6254"/>
    <cellStyle name="Normal 6 3 2 8 3 3 5 2" xfId="12940"/>
    <cellStyle name="Normal 6 3 2 8 3 3 5 2 2" xfId="25142"/>
    <cellStyle name="Normal 6 3 2 8 3 3 5 2 2 2" xfId="49439"/>
    <cellStyle name="Normal 6 3 2 8 3 3 5 2 3" xfId="37237"/>
    <cellStyle name="Normal 6 3 2 8 3 3 5 3" xfId="18456"/>
    <cellStyle name="Normal 6 3 2 8 3 3 5 3 2" xfId="42753"/>
    <cellStyle name="Normal 6 3 2 8 3 3 5 4" xfId="30551"/>
    <cellStyle name="Normal 6 3 2 8 3 3 6" xfId="12934"/>
    <cellStyle name="Normal 6 3 2 8 3 3 6 2" xfId="25136"/>
    <cellStyle name="Normal 6 3 2 8 3 3 6 2 2" xfId="49433"/>
    <cellStyle name="Normal 6 3 2 8 3 3 6 3" xfId="37231"/>
    <cellStyle name="Normal 6 3 2 8 3 3 7" xfId="14531"/>
    <cellStyle name="Normal 6 3 2 8 3 3 7 2" xfId="38828"/>
    <cellStyle name="Normal 6 3 2 8 3 3 8" xfId="26519"/>
    <cellStyle name="Normal 6 3 2 8 3 3 9" xfId="50927"/>
    <cellStyle name="Normal 6 3 2 8 3 4" xfId="2747"/>
    <cellStyle name="Normal 6 3 2 8 3 4 2" xfId="5195"/>
    <cellStyle name="Normal 6 3 2 8 3 4 2 2" xfId="12942"/>
    <cellStyle name="Normal 6 3 2 8 3 4 2 2 2" xfId="25144"/>
    <cellStyle name="Normal 6 3 2 8 3 4 2 2 2 2" xfId="49441"/>
    <cellStyle name="Normal 6 3 2 8 3 4 2 2 3" xfId="37239"/>
    <cellStyle name="Normal 6 3 2 8 3 4 2 3" xfId="17397"/>
    <cellStyle name="Normal 6 3 2 8 3 4 2 3 2" xfId="41694"/>
    <cellStyle name="Normal 6 3 2 8 3 4 2 4" xfId="29492"/>
    <cellStyle name="Normal 6 3 2 8 3 4 3" xfId="6785"/>
    <cellStyle name="Normal 6 3 2 8 3 4 3 2" xfId="12943"/>
    <cellStyle name="Normal 6 3 2 8 3 4 3 2 2" xfId="25145"/>
    <cellStyle name="Normal 6 3 2 8 3 4 3 2 2 2" xfId="49442"/>
    <cellStyle name="Normal 6 3 2 8 3 4 3 2 3" xfId="37240"/>
    <cellStyle name="Normal 6 3 2 8 3 4 3 3" xfId="18987"/>
    <cellStyle name="Normal 6 3 2 8 3 4 3 3 2" xfId="43284"/>
    <cellStyle name="Normal 6 3 2 8 3 4 3 4" xfId="31082"/>
    <cellStyle name="Normal 6 3 2 8 3 4 4" xfId="12941"/>
    <cellStyle name="Normal 6 3 2 8 3 4 4 2" xfId="25143"/>
    <cellStyle name="Normal 6 3 2 8 3 4 4 2 2" xfId="49440"/>
    <cellStyle name="Normal 6 3 2 8 3 4 4 3" xfId="37238"/>
    <cellStyle name="Normal 6 3 2 8 3 4 5" xfId="15169"/>
    <cellStyle name="Normal 6 3 2 8 3 4 5 2" xfId="39466"/>
    <cellStyle name="Normal 6 3 2 8 3 4 6" xfId="27157"/>
    <cellStyle name="Normal 6 3 2 8 3 5" xfId="12922"/>
    <cellStyle name="Normal 6 3 2 8 3 5 2" xfId="25124"/>
    <cellStyle name="Normal 6 3 2 8 3 5 2 2" xfId="49421"/>
    <cellStyle name="Normal 6 3 2 8 3 5 3" xfId="37219"/>
    <cellStyle name="Normal 6 3 2 8 3 6" xfId="13997"/>
    <cellStyle name="Normal 6 3 2 8 3 6 2" xfId="25985"/>
    <cellStyle name="Normal 6 3 2 8 3 6 2 2" xfId="50282"/>
    <cellStyle name="Normal 6 3 2 8 3 6 3" xfId="38294"/>
    <cellStyle name="Normal 6 3 2 8 3 7" xfId="51583"/>
    <cellStyle name="Normal 6 3 2 8 3 8" xfId="52101"/>
    <cellStyle name="Normal 6 3 2 8 4" xfId="894"/>
    <cellStyle name="Normal 6 3 2 8 4 2" xfId="2387"/>
    <cellStyle name="Normal 6 3 2 8 4 2 10" xfId="52907"/>
    <cellStyle name="Normal 6 3 2 8 4 2 2" xfId="3553"/>
    <cellStyle name="Normal 6 3 2 8 4 2 2 2" xfId="5894"/>
    <cellStyle name="Normal 6 3 2 8 4 2 2 2 2" xfId="12947"/>
    <cellStyle name="Normal 6 3 2 8 4 2 2 2 2 2" xfId="25149"/>
    <cellStyle name="Normal 6 3 2 8 4 2 2 2 2 2 2" xfId="49446"/>
    <cellStyle name="Normal 6 3 2 8 4 2 2 2 2 3" xfId="37244"/>
    <cellStyle name="Normal 6 3 2 8 4 2 2 2 3" xfId="18096"/>
    <cellStyle name="Normal 6 3 2 8 4 2 2 2 3 2" xfId="42393"/>
    <cellStyle name="Normal 6 3 2 8 4 2 2 2 4" xfId="30191"/>
    <cellStyle name="Normal 6 3 2 8 4 2 2 3" xfId="7591"/>
    <cellStyle name="Normal 6 3 2 8 4 2 2 3 2" xfId="12948"/>
    <cellStyle name="Normal 6 3 2 8 4 2 2 3 2 2" xfId="25150"/>
    <cellStyle name="Normal 6 3 2 8 4 2 2 3 2 2 2" xfId="49447"/>
    <cellStyle name="Normal 6 3 2 8 4 2 2 3 2 3" xfId="37245"/>
    <cellStyle name="Normal 6 3 2 8 4 2 2 3 3" xfId="19793"/>
    <cellStyle name="Normal 6 3 2 8 4 2 2 3 3 2" xfId="44090"/>
    <cellStyle name="Normal 6 3 2 8 4 2 2 3 4" xfId="31888"/>
    <cellStyle name="Normal 6 3 2 8 4 2 2 4" xfId="12946"/>
    <cellStyle name="Normal 6 3 2 8 4 2 2 4 2" xfId="25148"/>
    <cellStyle name="Normal 6 3 2 8 4 2 2 4 2 2" xfId="49445"/>
    <cellStyle name="Normal 6 3 2 8 4 2 2 4 3" xfId="37243"/>
    <cellStyle name="Normal 6 3 2 8 4 2 2 5" xfId="15868"/>
    <cellStyle name="Normal 6 3 2 8 4 2 2 5 2" xfId="40165"/>
    <cellStyle name="Normal 6 3 2 8 4 2 2 6" xfId="27856"/>
    <cellStyle name="Normal 6 3 2 8 4 2 3" xfId="4085"/>
    <cellStyle name="Normal 6 3 2 8 4 2 3 2" xfId="12949"/>
    <cellStyle name="Normal 6 3 2 8 4 2 3 2 2" xfId="25151"/>
    <cellStyle name="Normal 6 3 2 8 4 2 3 2 2 2" xfId="49448"/>
    <cellStyle name="Normal 6 3 2 8 4 2 3 2 3" xfId="37246"/>
    <cellStyle name="Normal 6 3 2 8 4 2 3 3" xfId="16396"/>
    <cellStyle name="Normal 6 3 2 8 4 2 3 3 2" xfId="40693"/>
    <cellStyle name="Normal 6 3 2 8 4 2 3 4" xfId="28384"/>
    <cellStyle name="Normal 6 3 2 8 4 2 4" xfId="4725"/>
    <cellStyle name="Normal 6 3 2 8 4 2 4 2" xfId="12950"/>
    <cellStyle name="Normal 6 3 2 8 4 2 4 2 2" xfId="25152"/>
    <cellStyle name="Normal 6 3 2 8 4 2 4 2 2 2" xfId="49449"/>
    <cellStyle name="Normal 6 3 2 8 4 2 4 2 3" xfId="37247"/>
    <cellStyle name="Normal 6 3 2 8 4 2 4 3" xfId="16927"/>
    <cellStyle name="Normal 6 3 2 8 4 2 4 3 2" xfId="41224"/>
    <cellStyle name="Normal 6 3 2 8 4 2 4 4" xfId="29022"/>
    <cellStyle name="Normal 6 3 2 8 4 2 5" xfId="6422"/>
    <cellStyle name="Normal 6 3 2 8 4 2 5 2" xfId="12951"/>
    <cellStyle name="Normal 6 3 2 8 4 2 5 2 2" xfId="25153"/>
    <cellStyle name="Normal 6 3 2 8 4 2 5 2 2 2" xfId="49450"/>
    <cellStyle name="Normal 6 3 2 8 4 2 5 2 3" xfId="37248"/>
    <cellStyle name="Normal 6 3 2 8 4 2 5 3" xfId="18624"/>
    <cellStyle name="Normal 6 3 2 8 4 2 5 3 2" xfId="42921"/>
    <cellStyle name="Normal 6 3 2 8 4 2 5 4" xfId="30719"/>
    <cellStyle name="Normal 6 3 2 8 4 2 6" xfId="12945"/>
    <cellStyle name="Normal 6 3 2 8 4 2 6 2" xfId="25147"/>
    <cellStyle name="Normal 6 3 2 8 4 2 6 2 2" xfId="49444"/>
    <cellStyle name="Normal 6 3 2 8 4 2 6 3" xfId="37242"/>
    <cellStyle name="Normal 6 3 2 8 4 2 7" xfId="14699"/>
    <cellStyle name="Normal 6 3 2 8 4 2 7 2" xfId="38996"/>
    <cellStyle name="Normal 6 3 2 8 4 2 8" xfId="26687"/>
    <cellStyle name="Normal 6 3 2 8 4 2 9" xfId="51095"/>
    <cellStyle name="Normal 6 3 2 8 4 3" xfId="2915"/>
    <cellStyle name="Normal 6 3 2 8 4 3 2" xfId="5363"/>
    <cellStyle name="Normal 6 3 2 8 4 3 2 2" xfId="12953"/>
    <cellStyle name="Normal 6 3 2 8 4 3 2 2 2" xfId="25155"/>
    <cellStyle name="Normal 6 3 2 8 4 3 2 2 2 2" xfId="49452"/>
    <cellStyle name="Normal 6 3 2 8 4 3 2 2 3" xfId="37250"/>
    <cellStyle name="Normal 6 3 2 8 4 3 2 3" xfId="17565"/>
    <cellStyle name="Normal 6 3 2 8 4 3 2 3 2" xfId="41862"/>
    <cellStyle name="Normal 6 3 2 8 4 3 2 4" xfId="29660"/>
    <cellStyle name="Normal 6 3 2 8 4 3 3" xfId="6953"/>
    <cellStyle name="Normal 6 3 2 8 4 3 3 2" xfId="12954"/>
    <cellStyle name="Normal 6 3 2 8 4 3 3 2 2" xfId="25156"/>
    <cellStyle name="Normal 6 3 2 8 4 3 3 2 2 2" xfId="49453"/>
    <cellStyle name="Normal 6 3 2 8 4 3 3 2 3" xfId="37251"/>
    <cellStyle name="Normal 6 3 2 8 4 3 3 3" xfId="19155"/>
    <cellStyle name="Normal 6 3 2 8 4 3 3 3 2" xfId="43452"/>
    <cellStyle name="Normal 6 3 2 8 4 3 3 4" xfId="31250"/>
    <cellStyle name="Normal 6 3 2 8 4 3 4" xfId="12952"/>
    <cellStyle name="Normal 6 3 2 8 4 3 4 2" xfId="25154"/>
    <cellStyle name="Normal 6 3 2 8 4 3 4 2 2" xfId="49451"/>
    <cellStyle name="Normal 6 3 2 8 4 3 4 3" xfId="37249"/>
    <cellStyle name="Normal 6 3 2 8 4 3 5" xfId="15337"/>
    <cellStyle name="Normal 6 3 2 8 4 3 5 2" xfId="39634"/>
    <cellStyle name="Normal 6 3 2 8 4 3 6" xfId="27325"/>
    <cellStyle name="Normal 6 3 2 8 4 4" xfId="12944"/>
    <cellStyle name="Normal 6 3 2 8 4 4 2" xfId="25146"/>
    <cellStyle name="Normal 6 3 2 8 4 4 2 2" xfId="49443"/>
    <cellStyle name="Normal 6 3 2 8 4 4 3" xfId="37241"/>
    <cellStyle name="Normal 6 3 2 8 4 5" xfId="14165"/>
    <cellStyle name="Normal 6 3 2 8 4 5 2" xfId="26153"/>
    <cellStyle name="Normal 6 3 2 8 4 5 2 2" xfId="50450"/>
    <cellStyle name="Normal 6 3 2 8 4 5 3" xfId="38462"/>
    <cellStyle name="Normal 6 3 2 8 4 6" xfId="51739"/>
    <cellStyle name="Normal 6 3 2 8 4 7" xfId="52269"/>
    <cellStyle name="Normal 6 3 2 8 5" xfId="2123"/>
    <cellStyle name="Normal 6 3 2 8 5 10" xfId="52643"/>
    <cellStyle name="Normal 6 3 2 8 5 2" xfId="3289"/>
    <cellStyle name="Normal 6 3 2 8 5 2 2" xfId="5630"/>
    <cellStyle name="Normal 6 3 2 8 5 2 2 2" xfId="12957"/>
    <cellStyle name="Normal 6 3 2 8 5 2 2 2 2" xfId="25159"/>
    <cellStyle name="Normal 6 3 2 8 5 2 2 2 2 2" xfId="49456"/>
    <cellStyle name="Normal 6 3 2 8 5 2 2 2 3" xfId="37254"/>
    <cellStyle name="Normal 6 3 2 8 5 2 2 3" xfId="17832"/>
    <cellStyle name="Normal 6 3 2 8 5 2 2 3 2" xfId="42129"/>
    <cellStyle name="Normal 6 3 2 8 5 2 2 4" xfId="29927"/>
    <cellStyle name="Normal 6 3 2 8 5 2 3" xfId="7327"/>
    <cellStyle name="Normal 6 3 2 8 5 2 3 2" xfId="12958"/>
    <cellStyle name="Normal 6 3 2 8 5 2 3 2 2" xfId="25160"/>
    <cellStyle name="Normal 6 3 2 8 5 2 3 2 2 2" xfId="49457"/>
    <cellStyle name="Normal 6 3 2 8 5 2 3 2 3" xfId="37255"/>
    <cellStyle name="Normal 6 3 2 8 5 2 3 3" xfId="19529"/>
    <cellStyle name="Normal 6 3 2 8 5 2 3 3 2" xfId="43826"/>
    <cellStyle name="Normal 6 3 2 8 5 2 3 4" xfId="31624"/>
    <cellStyle name="Normal 6 3 2 8 5 2 4" xfId="12956"/>
    <cellStyle name="Normal 6 3 2 8 5 2 4 2" xfId="25158"/>
    <cellStyle name="Normal 6 3 2 8 5 2 4 2 2" xfId="49455"/>
    <cellStyle name="Normal 6 3 2 8 5 2 4 3" xfId="37253"/>
    <cellStyle name="Normal 6 3 2 8 5 2 5" xfId="15604"/>
    <cellStyle name="Normal 6 3 2 8 5 2 5 2" xfId="39901"/>
    <cellStyle name="Normal 6 3 2 8 5 2 6" xfId="27592"/>
    <cellStyle name="Normal 6 3 2 8 5 3" xfId="3821"/>
    <cellStyle name="Normal 6 3 2 8 5 3 2" xfId="12959"/>
    <cellStyle name="Normal 6 3 2 8 5 3 2 2" xfId="25161"/>
    <cellStyle name="Normal 6 3 2 8 5 3 2 2 2" xfId="49458"/>
    <cellStyle name="Normal 6 3 2 8 5 3 2 3" xfId="37256"/>
    <cellStyle name="Normal 6 3 2 8 5 3 3" xfId="16132"/>
    <cellStyle name="Normal 6 3 2 8 5 3 3 2" xfId="40429"/>
    <cellStyle name="Normal 6 3 2 8 5 3 4" xfId="28120"/>
    <cellStyle name="Normal 6 3 2 8 5 4" xfId="4461"/>
    <cellStyle name="Normal 6 3 2 8 5 4 2" xfId="12960"/>
    <cellStyle name="Normal 6 3 2 8 5 4 2 2" xfId="25162"/>
    <cellStyle name="Normal 6 3 2 8 5 4 2 2 2" xfId="49459"/>
    <cellStyle name="Normal 6 3 2 8 5 4 2 3" xfId="37257"/>
    <cellStyle name="Normal 6 3 2 8 5 4 3" xfId="16663"/>
    <cellStyle name="Normal 6 3 2 8 5 4 3 2" xfId="40960"/>
    <cellStyle name="Normal 6 3 2 8 5 4 4" xfId="28758"/>
    <cellStyle name="Normal 6 3 2 8 5 5" xfId="6158"/>
    <cellStyle name="Normal 6 3 2 8 5 5 2" xfId="12961"/>
    <cellStyle name="Normal 6 3 2 8 5 5 2 2" xfId="25163"/>
    <cellStyle name="Normal 6 3 2 8 5 5 2 2 2" xfId="49460"/>
    <cellStyle name="Normal 6 3 2 8 5 5 2 3" xfId="37258"/>
    <cellStyle name="Normal 6 3 2 8 5 5 3" xfId="18360"/>
    <cellStyle name="Normal 6 3 2 8 5 5 3 2" xfId="42657"/>
    <cellStyle name="Normal 6 3 2 8 5 5 4" xfId="30455"/>
    <cellStyle name="Normal 6 3 2 8 5 6" xfId="12955"/>
    <cellStyle name="Normal 6 3 2 8 5 6 2" xfId="25157"/>
    <cellStyle name="Normal 6 3 2 8 5 6 2 2" xfId="49454"/>
    <cellStyle name="Normal 6 3 2 8 5 6 3" xfId="37252"/>
    <cellStyle name="Normal 6 3 2 8 5 7" xfId="14435"/>
    <cellStyle name="Normal 6 3 2 8 5 7 2" xfId="38732"/>
    <cellStyle name="Normal 6 3 2 8 5 8" xfId="26423"/>
    <cellStyle name="Normal 6 3 2 8 5 9" xfId="50831"/>
    <cellStyle name="Normal 6 3 2 8 6" xfId="2651"/>
    <cellStyle name="Normal 6 3 2 8 6 2" xfId="5099"/>
    <cellStyle name="Normal 6 3 2 8 6 2 2" xfId="12963"/>
    <cellStyle name="Normal 6 3 2 8 6 2 2 2" xfId="25165"/>
    <cellStyle name="Normal 6 3 2 8 6 2 2 2 2" xfId="49462"/>
    <cellStyle name="Normal 6 3 2 8 6 2 2 3" xfId="37260"/>
    <cellStyle name="Normal 6 3 2 8 6 2 3" xfId="17301"/>
    <cellStyle name="Normal 6 3 2 8 6 2 3 2" xfId="41598"/>
    <cellStyle name="Normal 6 3 2 8 6 2 4" xfId="29396"/>
    <cellStyle name="Normal 6 3 2 8 6 3" xfId="6689"/>
    <cellStyle name="Normal 6 3 2 8 6 3 2" xfId="12964"/>
    <cellStyle name="Normal 6 3 2 8 6 3 2 2" xfId="25166"/>
    <cellStyle name="Normal 6 3 2 8 6 3 2 2 2" xfId="49463"/>
    <cellStyle name="Normal 6 3 2 8 6 3 2 3" xfId="37261"/>
    <cellStyle name="Normal 6 3 2 8 6 3 3" xfId="18891"/>
    <cellStyle name="Normal 6 3 2 8 6 3 3 2" xfId="43188"/>
    <cellStyle name="Normal 6 3 2 8 6 3 4" xfId="30986"/>
    <cellStyle name="Normal 6 3 2 8 6 4" xfId="12962"/>
    <cellStyle name="Normal 6 3 2 8 6 4 2" xfId="25164"/>
    <cellStyle name="Normal 6 3 2 8 6 4 2 2" xfId="49461"/>
    <cellStyle name="Normal 6 3 2 8 6 4 3" xfId="37259"/>
    <cellStyle name="Normal 6 3 2 8 6 5" xfId="15073"/>
    <cellStyle name="Normal 6 3 2 8 6 5 2" xfId="39370"/>
    <cellStyle name="Normal 6 3 2 8 6 6" xfId="27061"/>
    <cellStyle name="Normal 6 3 2 8 7" xfId="12899"/>
    <cellStyle name="Normal 6 3 2 8 7 2" xfId="25101"/>
    <cellStyle name="Normal 6 3 2 8 7 2 2" xfId="49398"/>
    <cellStyle name="Normal 6 3 2 8 7 3" xfId="37196"/>
    <cellStyle name="Normal 6 3 2 8 8" xfId="13901"/>
    <cellStyle name="Normal 6 3 2 8 8 2" xfId="25889"/>
    <cellStyle name="Normal 6 3 2 8 8 2 2" xfId="50186"/>
    <cellStyle name="Normal 6 3 2 8 8 3" xfId="38198"/>
    <cellStyle name="Normal 6 3 2 8 9" xfId="51561"/>
    <cellStyle name="Normal 6 3 2 9" xfId="769"/>
    <cellStyle name="Normal 6 3 2 9 2" xfId="1014"/>
    <cellStyle name="Normal 6 3 2 9 2 2" xfId="2507"/>
    <cellStyle name="Normal 6 3 2 9 2 2 10" xfId="53027"/>
    <cellStyle name="Normal 6 3 2 9 2 2 2" xfId="3673"/>
    <cellStyle name="Normal 6 3 2 9 2 2 2 2" xfId="6014"/>
    <cellStyle name="Normal 6 3 2 9 2 2 2 2 2" xfId="12969"/>
    <cellStyle name="Normal 6 3 2 9 2 2 2 2 2 2" xfId="25171"/>
    <cellStyle name="Normal 6 3 2 9 2 2 2 2 2 2 2" xfId="49468"/>
    <cellStyle name="Normal 6 3 2 9 2 2 2 2 2 3" xfId="37266"/>
    <cellStyle name="Normal 6 3 2 9 2 2 2 2 3" xfId="18216"/>
    <cellStyle name="Normal 6 3 2 9 2 2 2 2 3 2" xfId="42513"/>
    <cellStyle name="Normal 6 3 2 9 2 2 2 2 4" xfId="30311"/>
    <cellStyle name="Normal 6 3 2 9 2 2 2 3" xfId="7711"/>
    <cellStyle name="Normal 6 3 2 9 2 2 2 3 2" xfId="12970"/>
    <cellStyle name="Normal 6 3 2 9 2 2 2 3 2 2" xfId="25172"/>
    <cellStyle name="Normal 6 3 2 9 2 2 2 3 2 2 2" xfId="49469"/>
    <cellStyle name="Normal 6 3 2 9 2 2 2 3 2 3" xfId="37267"/>
    <cellStyle name="Normal 6 3 2 9 2 2 2 3 3" xfId="19913"/>
    <cellStyle name="Normal 6 3 2 9 2 2 2 3 3 2" xfId="44210"/>
    <cellStyle name="Normal 6 3 2 9 2 2 2 3 4" xfId="32008"/>
    <cellStyle name="Normal 6 3 2 9 2 2 2 4" xfId="12968"/>
    <cellStyle name="Normal 6 3 2 9 2 2 2 4 2" xfId="25170"/>
    <cellStyle name="Normal 6 3 2 9 2 2 2 4 2 2" xfId="49467"/>
    <cellStyle name="Normal 6 3 2 9 2 2 2 4 3" xfId="37265"/>
    <cellStyle name="Normal 6 3 2 9 2 2 2 5" xfId="15988"/>
    <cellStyle name="Normal 6 3 2 9 2 2 2 5 2" xfId="40285"/>
    <cellStyle name="Normal 6 3 2 9 2 2 2 6" xfId="27976"/>
    <cellStyle name="Normal 6 3 2 9 2 2 3" xfId="4205"/>
    <cellStyle name="Normal 6 3 2 9 2 2 3 2" xfId="12971"/>
    <cellStyle name="Normal 6 3 2 9 2 2 3 2 2" xfId="25173"/>
    <cellStyle name="Normal 6 3 2 9 2 2 3 2 2 2" xfId="49470"/>
    <cellStyle name="Normal 6 3 2 9 2 2 3 2 3" xfId="37268"/>
    <cellStyle name="Normal 6 3 2 9 2 2 3 3" xfId="16516"/>
    <cellStyle name="Normal 6 3 2 9 2 2 3 3 2" xfId="40813"/>
    <cellStyle name="Normal 6 3 2 9 2 2 3 4" xfId="28504"/>
    <cellStyle name="Normal 6 3 2 9 2 2 4" xfId="4845"/>
    <cellStyle name="Normal 6 3 2 9 2 2 4 2" xfId="12972"/>
    <cellStyle name="Normal 6 3 2 9 2 2 4 2 2" xfId="25174"/>
    <cellStyle name="Normal 6 3 2 9 2 2 4 2 2 2" xfId="49471"/>
    <cellStyle name="Normal 6 3 2 9 2 2 4 2 3" xfId="37269"/>
    <cellStyle name="Normal 6 3 2 9 2 2 4 3" xfId="17047"/>
    <cellStyle name="Normal 6 3 2 9 2 2 4 3 2" xfId="41344"/>
    <cellStyle name="Normal 6 3 2 9 2 2 4 4" xfId="29142"/>
    <cellStyle name="Normal 6 3 2 9 2 2 5" xfId="6542"/>
    <cellStyle name="Normal 6 3 2 9 2 2 5 2" xfId="12973"/>
    <cellStyle name="Normal 6 3 2 9 2 2 5 2 2" xfId="25175"/>
    <cellStyle name="Normal 6 3 2 9 2 2 5 2 2 2" xfId="49472"/>
    <cellStyle name="Normal 6 3 2 9 2 2 5 2 3" xfId="37270"/>
    <cellStyle name="Normal 6 3 2 9 2 2 5 3" xfId="18744"/>
    <cellStyle name="Normal 6 3 2 9 2 2 5 3 2" xfId="43041"/>
    <cellStyle name="Normal 6 3 2 9 2 2 5 4" xfId="30839"/>
    <cellStyle name="Normal 6 3 2 9 2 2 6" xfId="12967"/>
    <cellStyle name="Normal 6 3 2 9 2 2 6 2" xfId="25169"/>
    <cellStyle name="Normal 6 3 2 9 2 2 6 2 2" xfId="49466"/>
    <cellStyle name="Normal 6 3 2 9 2 2 6 3" xfId="37264"/>
    <cellStyle name="Normal 6 3 2 9 2 2 7" xfId="14819"/>
    <cellStyle name="Normal 6 3 2 9 2 2 7 2" xfId="39116"/>
    <cellStyle name="Normal 6 3 2 9 2 2 8" xfId="26807"/>
    <cellStyle name="Normal 6 3 2 9 2 2 9" xfId="51215"/>
    <cellStyle name="Normal 6 3 2 9 2 3" xfId="3035"/>
    <cellStyle name="Normal 6 3 2 9 2 3 2" xfId="5483"/>
    <cellStyle name="Normal 6 3 2 9 2 3 2 2" xfId="12975"/>
    <cellStyle name="Normal 6 3 2 9 2 3 2 2 2" xfId="25177"/>
    <cellStyle name="Normal 6 3 2 9 2 3 2 2 2 2" xfId="49474"/>
    <cellStyle name="Normal 6 3 2 9 2 3 2 2 3" xfId="37272"/>
    <cellStyle name="Normal 6 3 2 9 2 3 2 3" xfId="17685"/>
    <cellStyle name="Normal 6 3 2 9 2 3 2 3 2" xfId="41982"/>
    <cellStyle name="Normal 6 3 2 9 2 3 2 4" xfId="29780"/>
    <cellStyle name="Normal 6 3 2 9 2 3 3" xfId="7073"/>
    <cellStyle name="Normal 6 3 2 9 2 3 3 2" xfId="12976"/>
    <cellStyle name="Normal 6 3 2 9 2 3 3 2 2" xfId="25178"/>
    <cellStyle name="Normal 6 3 2 9 2 3 3 2 2 2" xfId="49475"/>
    <cellStyle name="Normal 6 3 2 9 2 3 3 2 3" xfId="37273"/>
    <cellStyle name="Normal 6 3 2 9 2 3 3 3" xfId="19275"/>
    <cellStyle name="Normal 6 3 2 9 2 3 3 3 2" xfId="43572"/>
    <cellStyle name="Normal 6 3 2 9 2 3 3 4" xfId="31370"/>
    <cellStyle name="Normal 6 3 2 9 2 3 4" xfId="12974"/>
    <cellStyle name="Normal 6 3 2 9 2 3 4 2" xfId="25176"/>
    <cellStyle name="Normal 6 3 2 9 2 3 4 2 2" xfId="49473"/>
    <cellStyle name="Normal 6 3 2 9 2 3 4 3" xfId="37271"/>
    <cellStyle name="Normal 6 3 2 9 2 3 5" xfId="15457"/>
    <cellStyle name="Normal 6 3 2 9 2 3 5 2" xfId="39754"/>
    <cellStyle name="Normal 6 3 2 9 2 3 6" xfId="27445"/>
    <cellStyle name="Normal 6 3 2 9 2 4" xfId="12966"/>
    <cellStyle name="Normal 6 3 2 9 2 4 2" xfId="25168"/>
    <cellStyle name="Normal 6 3 2 9 2 4 2 2" xfId="49465"/>
    <cellStyle name="Normal 6 3 2 9 2 4 3" xfId="37263"/>
    <cellStyle name="Normal 6 3 2 9 2 5" xfId="14285"/>
    <cellStyle name="Normal 6 3 2 9 2 5 2" xfId="26273"/>
    <cellStyle name="Normal 6 3 2 9 2 5 2 2" xfId="50570"/>
    <cellStyle name="Normal 6 3 2 9 2 5 3" xfId="38582"/>
    <cellStyle name="Normal 6 3 2 9 2 6" xfId="51692"/>
    <cellStyle name="Normal 6 3 2 9 2 7" xfId="52389"/>
    <cellStyle name="Normal 6 3 2 9 3" xfId="2267"/>
    <cellStyle name="Normal 6 3 2 9 3 10" xfId="52787"/>
    <cellStyle name="Normal 6 3 2 9 3 2" xfId="3433"/>
    <cellStyle name="Normal 6 3 2 9 3 2 2" xfId="5774"/>
    <cellStyle name="Normal 6 3 2 9 3 2 2 2" xfId="12979"/>
    <cellStyle name="Normal 6 3 2 9 3 2 2 2 2" xfId="25181"/>
    <cellStyle name="Normal 6 3 2 9 3 2 2 2 2 2" xfId="49478"/>
    <cellStyle name="Normal 6 3 2 9 3 2 2 2 3" xfId="37276"/>
    <cellStyle name="Normal 6 3 2 9 3 2 2 3" xfId="17976"/>
    <cellStyle name="Normal 6 3 2 9 3 2 2 3 2" xfId="42273"/>
    <cellStyle name="Normal 6 3 2 9 3 2 2 4" xfId="30071"/>
    <cellStyle name="Normal 6 3 2 9 3 2 3" xfId="7471"/>
    <cellStyle name="Normal 6 3 2 9 3 2 3 2" xfId="12980"/>
    <cellStyle name="Normal 6 3 2 9 3 2 3 2 2" xfId="25182"/>
    <cellStyle name="Normal 6 3 2 9 3 2 3 2 2 2" xfId="49479"/>
    <cellStyle name="Normal 6 3 2 9 3 2 3 2 3" xfId="37277"/>
    <cellStyle name="Normal 6 3 2 9 3 2 3 3" xfId="19673"/>
    <cellStyle name="Normal 6 3 2 9 3 2 3 3 2" xfId="43970"/>
    <cellStyle name="Normal 6 3 2 9 3 2 3 4" xfId="31768"/>
    <cellStyle name="Normal 6 3 2 9 3 2 4" xfId="12978"/>
    <cellStyle name="Normal 6 3 2 9 3 2 4 2" xfId="25180"/>
    <cellStyle name="Normal 6 3 2 9 3 2 4 2 2" xfId="49477"/>
    <cellStyle name="Normal 6 3 2 9 3 2 4 3" xfId="37275"/>
    <cellStyle name="Normal 6 3 2 9 3 2 5" xfId="15748"/>
    <cellStyle name="Normal 6 3 2 9 3 2 5 2" xfId="40045"/>
    <cellStyle name="Normal 6 3 2 9 3 2 6" xfId="27736"/>
    <cellStyle name="Normal 6 3 2 9 3 3" xfId="3965"/>
    <cellStyle name="Normal 6 3 2 9 3 3 2" xfId="12981"/>
    <cellStyle name="Normal 6 3 2 9 3 3 2 2" xfId="25183"/>
    <cellStyle name="Normal 6 3 2 9 3 3 2 2 2" xfId="49480"/>
    <cellStyle name="Normal 6 3 2 9 3 3 2 3" xfId="37278"/>
    <cellStyle name="Normal 6 3 2 9 3 3 3" xfId="16276"/>
    <cellStyle name="Normal 6 3 2 9 3 3 3 2" xfId="40573"/>
    <cellStyle name="Normal 6 3 2 9 3 3 4" xfId="28264"/>
    <cellStyle name="Normal 6 3 2 9 3 4" xfId="4605"/>
    <cellStyle name="Normal 6 3 2 9 3 4 2" xfId="12982"/>
    <cellStyle name="Normal 6 3 2 9 3 4 2 2" xfId="25184"/>
    <cellStyle name="Normal 6 3 2 9 3 4 2 2 2" xfId="49481"/>
    <cellStyle name="Normal 6 3 2 9 3 4 2 3" xfId="37279"/>
    <cellStyle name="Normal 6 3 2 9 3 4 3" xfId="16807"/>
    <cellStyle name="Normal 6 3 2 9 3 4 3 2" xfId="41104"/>
    <cellStyle name="Normal 6 3 2 9 3 4 4" xfId="28902"/>
    <cellStyle name="Normal 6 3 2 9 3 5" xfId="6302"/>
    <cellStyle name="Normal 6 3 2 9 3 5 2" xfId="12983"/>
    <cellStyle name="Normal 6 3 2 9 3 5 2 2" xfId="25185"/>
    <cellStyle name="Normal 6 3 2 9 3 5 2 2 2" xfId="49482"/>
    <cellStyle name="Normal 6 3 2 9 3 5 2 3" xfId="37280"/>
    <cellStyle name="Normal 6 3 2 9 3 5 3" xfId="18504"/>
    <cellStyle name="Normal 6 3 2 9 3 5 3 2" xfId="42801"/>
    <cellStyle name="Normal 6 3 2 9 3 5 4" xfId="30599"/>
    <cellStyle name="Normal 6 3 2 9 3 6" xfId="12977"/>
    <cellStyle name="Normal 6 3 2 9 3 6 2" xfId="25179"/>
    <cellStyle name="Normal 6 3 2 9 3 6 2 2" xfId="49476"/>
    <cellStyle name="Normal 6 3 2 9 3 6 3" xfId="37274"/>
    <cellStyle name="Normal 6 3 2 9 3 7" xfId="14579"/>
    <cellStyle name="Normal 6 3 2 9 3 7 2" xfId="38876"/>
    <cellStyle name="Normal 6 3 2 9 3 8" xfId="26567"/>
    <cellStyle name="Normal 6 3 2 9 3 9" xfId="50975"/>
    <cellStyle name="Normal 6 3 2 9 4" xfId="2795"/>
    <cellStyle name="Normal 6 3 2 9 4 2" xfId="5243"/>
    <cellStyle name="Normal 6 3 2 9 4 2 2" xfId="12985"/>
    <cellStyle name="Normal 6 3 2 9 4 2 2 2" xfId="25187"/>
    <cellStyle name="Normal 6 3 2 9 4 2 2 2 2" xfId="49484"/>
    <cellStyle name="Normal 6 3 2 9 4 2 2 3" xfId="37282"/>
    <cellStyle name="Normal 6 3 2 9 4 2 3" xfId="17445"/>
    <cellStyle name="Normal 6 3 2 9 4 2 3 2" xfId="41742"/>
    <cellStyle name="Normal 6 3 2 9 4 2 4" xfId="29540"/>
    <cellStyle name="Normal 6 3 2 9 4 3" xfId="6833"/>
    <cellStyle name="Normal 6 3 2 9 4 3 2" xfId="12986"/>
    <cellStyle name="Normal 6 3 2 9 4 3 2 2" xfId="25188"/>
    <cellStyle name="Normal 6 3 2 9 4 3 2 2 2" xfId="49485"/>
    <cellStyle name="Normal 6 3 2 9 4 3 2 3" xfId="37283"/>
    <cellStyle name="Normal 6 3 2 9 4 3 3" xfId="19035"/>
    <cellStyle name="Normal 6 3 2 9 4 3 3 2" xfId="43332"/>
    <cellStyle name="Normal 6 3 2 9 4 3 4" xfId="31130"/>
    <cellStyle name="Normal 6 3 2 9 4 4" xfId="12984"/>
    <cellStyle name="Normal 6 3 2 9 4 4 2" xfId="25186"/>
    <cellStyle name="Normal 6 3 2 9 4 4 2 2" xfId="49483"/>
    <cellStyle name="Normal 6 3 2 9 4 4 3" xfId="37281"/>
    <cellStyle name="Normal 6 3 2 9 4 5" xfId="15217"/>
    <cellStyle name="Normal 6 3 2 9 4 5 2" xfId="39514"/>
    <cellStyle name="Normal 6 3 2 9 4 6" xfId="27205"/>
    <cellStyle name="Normal 6 3 2 9 5" xfId="12965"/>
    <cellStyle name="Normal 6 3 2 9 5 2" xfId="25167"/>
    <cellStyle name="Normal 6 3 2 9 5 2 2" xfId="49464"/>
    <cellStyle name="Normal 6 3 2 9 5 3" xfId="37262"/>
    <cellStyle name="Normal 6 3 2 9 6" xfId="14045"/>
    <cellStyle name="Normal 6 3 2 9 6 2" xfId="26033"/>
    <cellStyle name="Normal 6 3 2 9 6 2 2" xfId="50330"/>
    <cellStyle name="Normal 6 3 2 9 6 3" xfId="38342"/>
    <cellStyle name="Normal 6 3 2 9 7" xfId="51480"/>
    <cellStyle name="Normal 6 3 2 9 8" xfId="52149"/>
    <cellStyle name="Normal 6 3 3" xfId="309"/>
    <cellStyle name="Normal 6 3 4" xfId="422"/>
    <cellStyle name="Normal 6 3 5" xfId="307"/>
    <cellStyle name="Normal 6 3 6" xfId="586"/>
    <cellStyle name="Normal 6 3 6 10" xfId="51858"/>
    <cellStyle name="Normal 6 3 6 11" xfId="51969"/>
    <cellStyle name="Normal 6 3 6 2" xfId="634"/>
    <cellStyle name="Normal 6 3 6 2 10" xfId="52017"/>
    <cellStyle name="Normal 6 3 6 2 2" xfId="829"/>
    <cellStyle name="Normal 6 3 6 2 2 2" xfId="1074"/>
    <cellStyle name="Normal 6 3 6 2 2 2 2" xfId="2567"/>
    <cellStyle name="Normal 6 3 6 2 2 2 2 10" xfId="53087"/>
    <cellStyle name="Normal 6 3 6 2 2 2 2 2" xfId="3733"/>
    <cellStyle name="Normal 6 3 6 2 2 2 2 2 2" xfId="6074"/>
    <cellStyle name="Normal 6 3 6 2 2 2 2 2 2 2" xfId="12993"/>
    <cellStyle name="Normal 6 3 6 2 2 2 2 2 2 2 2" xfId="25195"/>
    <cellStyle name="Normal 6 3 6 2 2 2 2 2 2 2 2 2" xfId="49492"/>
    <cellStyle name="Normal 6 3 6 2 2 2 2 2 2 2 3" xfId="37290"/>
    <cellStyle name="Normal 6 3 6 2 2 2 2 2 2 3" xfId="18276"/>
    <cellStyle name="Normal 6 3 6 2 2 2 2 2 2 3 2" xfId="42573"/>
    <cellStyle name="Normal 6 3 6 2 2 2 2 2 2 4" xfId="30371"/>
    <cellStyle name="Normal 6 3 6 2 2 2 2 2 3" xfId="7771"/>
    <cellStyle name="Normal 6 3 6 2 2 2 2 2 3 2" xfId="12994"/>
    <cellStyle name="Normal 6 3 6 2 2 2 2 2 3 2 2" xfId="25196"/>
    <cellStyle name="Normal 6 3 6 2 2 2 2 2 3 2 2 2" xfId="49493"/>
    <cellStyle name="Normal 6 3 6 2 2 2 2 2 3 2 3" xfId="37291"/>
    <cellStyle name="Normal 6 3 6 2 2 2 2 2 3 3" xfId="19973"/>
    <cellStyle name="Normal 6 3 6 2 2 2 2 2 3 3 2" xfId="44270"/>
    <cellStyle name="Normal 6 3 6 2 2 2 2 2 3 4" xfId="32068"/>
    <cellStyle name="Normal 6 3 6 2 2 2 2 2 4" xfId="12992"/>
    <cellStyle name="Normal 6 3 6 2 2 2 2 2 4 2" xfId="25194"/>
    <cellStyle name="Normal 6 3 6 2 2 2 2 2 4 2 2" xfId="49491"/>
    <cellStyle name="Normal 6 3 6 2 2 2 2 2 4 3" xfId="37289"/>
    <cellStyle name="Normal 6 3 6 2 2 2 2 2 5" xfId="16048"/>
    <cellStyle name="Normal 6 3 6 2 2 2 2 2 5 2" xfId="40345"/>
    <cellStyle name="Normal 6 3 6 2 2 2 2 2 6" xfId="28036"/>
    <cellStyle name="Normal 6 3 6 2 2 2 2 3" xfId="4265"/>
    <cellStyle name="Normal 6 3 6 2 2 2 2 3 2" xfId="12995"/>
    <cellStyle name="Normal 6 3 6 2 2 2 2 3 2 2" xfId="25197"/>
    <cellStyle name="Normal 6 3 6 2 2 2 2 3 2 2 2" xfId="49494"/>
    <cellStyle name="Normal 6 3 6 2 2 2 2 3 2 3" xfId="37292"/>
    <cellStyle name="Normal 6 3 6 2 2 2 2 3 3" xfId="16576"/>
    <cellStyle name="Normal 6 3 6 2 2 2 2 3 3 2" xfId="40873"/>
    <cellStyle name="Normal 6 3 6 2 2 2 2 3 4" xfId="28564"/>
    <cellStyle name="Normal 6 3 6 2 2 2 2 4" xfId="4905"/>
    <cellStyle name="Normal 6 3 6 2 2 2 2 4 2" xfId="12996"/>
    <cellStyle name="Normal 6 3 6 2 2 2 2 4 2 2" xfId="25198"/>
    <cellStyle name="Normal 6 3 6 2 2 2 2 4 2 2 2" xfId="49495"/>
    <cellStyle name="Normal 6 3 6 2 2 2 2 4 2 3" xfId="37293"/>
    <cellStyle name="Normal 6 3 6 2 2 2 2 4 3" xfId="17107"/>
    <cellStyle name="Normal 6 3 6 2 2 2 2 4 3 2" xfId="41404"/>
    <cellStyle name="Normal 6 3 6 2 2 2 2 4 4" xfId="29202"/>
    <cellStyle name="Normal 6 3 6 2 2 2 2 5" xfId="6602"/>
    <cellStyle name="Normal 6 3 6 2 2 2 2 5 2" xfId="12997"/>
    <cellStyle name="Normal 6 3 6 2 2 2 2 5 2 2" xfId="25199"/>
    <cellStyle name="Normal 6 3 6 2 2 2 2 5 2 2 2" xfId="49496"/>
    <cellStyle name="Normal 6 3 6 2 2 2 2 5 2 3" xfId="37294"/>
    <cellStyle name="Normal 6 3 6 2 2 2 2 5 3" xfId="18804"/>
    <cellStyle name="Normal 6 3 6 2 2 2 2 5 3 2" xfId="43101"/>
    <cellStyle name="Normal 6 3 6 2 2 2 2 5 4" xfId="30899"/>
    <cellStyle name="Normal 6 3 6 2 2 2 2 6" xfId="12991"/>
    <cellStyle name="Normal 6 3 6 2 2 2 2 6 2" xfId="25193"/>
    <cellStyle name="Normal 6 3 6 2 2 2 2 6 2 2" xfId="49490"/>
    <cellStyle name="Normal 6 3 6 2 2 2 2 6 3" xfId="37288"/>
    <cellStyle name="Normal 6 3 6 2 2 2 2 7" xfId="14879"/>
    <cellStyle name="Normal 6 3 6 2 2 2 2 7 2" xfId="39176"/>
    <cellStyle name="Normal 6 3 6 2 2 2 2 8" xfId="26867"/>
    <cellStyle name="Normal 6 3 6 2 2 2 2 9" xfId="51275"/>
    <cellStyle name="Normal 6 3 6 2 2 2 3" xfId="3095"/>
    <cellStyle name="Normal 6 3 6 2 2 2 3 2" xfId="5543"/>
    <cellStyle name="Normal 6 3 6 2 2 2 3 2 2" xfId="12999"/>
    <cellStyle name="Normal 6 3 6 2 2 2 3 2 2 2" xfId="25201"/>
    <cellStyle name="Normal 6 3 6 2 2 2 3 2 2 2 2" xfId="49498"/>
    <cellStyle name="Normal 6 3 6 2 2 2 3 2 2 3" xfId="37296"/>
    <cellStyle name="Normal 6 3 6 2 2 2 3 2 3" xfId="17745"/>
    <cellStyle name="Normal 6 3 6 2 2 2 3 2 3 2" xfId="42042"/>
    <cellStyle name="Normal 6 3 6 2 2 2 3 2 4" xfId="29840"/>
    <cellStyle name="Normal 6 3 6 2 2 2 3 3" xfId="7133"/>
    <cellStyle name="Normal 6 3 6 2 2 2 3 3 2" xfId="13000"/>
    <cellStyle name="Normal 6 3 6 2 2 2 3 3 2 2" xfId="25202"/>
    <cellStyle name="Normal 6 3 6 2 2 2 3 3 2 2 2" xfId="49499"/>
    <cellStyle name="Normal 6 3 6 2 2 2 3 3 2 3" xfId="37297"/>
    <cellStyle name="Normal 6 3 6 2 2 2 3 3 3" xfId="19335"/>
    <cellStyle name="Normal 6 3 6 2 2 2 3 3 3 2" xfId="43632"/>
    <cellStyle name="Normal 6 3 6 2 2 2 3 3 4" xfId="31430"/>
    <cellStyle name="Normal 6 3 6 2 2 2 3 4" xfId="12998"/>
    <cellStyle name="Normal 6 3 6 2 2 2 3 4 2" xfId="25200"/>
    <cellStyle name="Normal 6 3 6 2 2 2 3 4 2 2" xfId="49497"/>
    <cellStyle name="Normal 6 3 6 2 2 2 3 4 3" xfId="37295"/>
    <cellStyle name="Normal 6 3 6 2 2 2 3 5" xfId="15517"/>
    <cellStyle name="Normal 6 3 6 2 2 2 3 5 2" xfId="39814"/>
    <cellStyle name="Normal 6 3 6 2 2 2 3 6" xfId="27505"/>
    <cellStyle name="Normal 6 3 6 2 2 2 4" xfId="12990"/>
    <cellStyle name="Normal 6 3 6 2 2 2 4 2" xfId="25192"/>
    <cellStyle name="Normal 6 3 6 2 2 2 4 2 2" xfId="49489"/>
    <cellStyle name="Normal 6 3 6 2 2 2 4 3" xfId="37287"/>
    <cellStyle name="Normal 6 3 6 2 2 2 5" xfId="14345"/>
    <cellStyle name="Normal 6 3 6 2 2 2 5 2" xfId="26333"/>
    <cellStyle name="Normal 6 3 6 2 2 2 5 2 2" xfId="50630"/>
    <cellStyle name="Normal 6 3 6 2 2 2 5 3" xfId="38642"/>
    <cellStyle name="Normal 6 3 6 2 2 2 6" xfId="51435"/>
    <cellStyle name="Normal 6 3 6 2 2 2 7" xfId="52449"/>
    <cellStyle name="Normal 6 3 6 2 2 3" xfId="2327"/>
    <cellStyle name="Normal 6 3 6 2 2 3 10" xfId="52847"/>
    <cellStyle name="Normal 6 3 6 2 2 3 2" xfId="3493"/>
    <cellStyle name="Normal 6 3 6 2 2 3 2 2" xfId="5834"/>
    <cellStyle name="Normal 6 3 6 2 2 3 2 2 2" xfId="13003"/>
    <cellStyle name="Normal 6 3 6 2 2 3 2 2 2 2" xfId="25205"/>
    <cellStyle name="Normal 6 3 6 2 2 3 2 2 2 2 2" xfId="49502"/>
    <cellStyle name="Normal 6 3 6 2 2 3 2 2 2 3" xfId="37300"/>
    <cellStyle name="Normal 6 3 6 2 2 3 2 2 3" xfId="18036"/>
    <cellStyle name="Normal 6 3 6 2 2 3 2 2 3 2" xfId="42333"/>
    <cellStyle name="Normal 6 3 6 2 2 3 2 2 4" xfId="30131"/>
    <cellStyle name="Normal 6 3 6 2 2 3 2 3" xfId="7531"/>
    <cellStyle name="Normal 6 3 6 2 2 3 2 3 2" xfId="13004"/>
    <cellStyle name="Normal 6 3 6 2 2 3 2 3 2 2" xfId="25206"/>
    <cellStyle name="Normal 6 3 6 2 2 3 2 3 2 2 2" xfId="49503"/>
    <cellStyle name="Normal 6 3 6 2 2 3 2 3 2 3" xfId="37301"/>
    <cellStyle name="Normal 6 3 6 2 2 3 2 3 3" xfId="19733"/>
    <cellStyle name="Normal 6 3 6 2 2 3 2 3 3 2" xfId="44030"/>
    <cellStyle name="Normal 6 3 6 2 2 3 2 3 4" xfId="31828"/>
    <cellStyle name="Normal 6 3 6 2 2 3 2 4" xfId="13002"/>
    <cellStyle name="Normal 6 3 6 2 2 3 2 4 2" xfId="25204"/>
    <cellStyle name="Normal 6 3 6 2 2 3 2 4 2 2" xfId="49501"/>
    <cellStyle name="Normal 6 3 6 2 2 3 2 4 3" xfId="37299"/>
    <cellStyle name="Normal 6 3 6 2 2 3 2 5" xfId="15808"/>
    <cellStyle name="Normal 6 3 6 2 2 3 2 5 2" xfId="40105"/>
    <cellStyle name="Normal 6 3 6 2 2 3 2 6" xfId="27796"/>
    <cellStyle name="Normal 6 3 6 2 2 3 3" xfId="4025"/>
    <cellStyle name="Normal 6 3 6 2 2 3 3 2" xfId="13005"/>
    <cellStyle name="Normal 6 3 6 2 2 3 3 2 2" xfId="25207"/>
    <cellStyle name="Normal 6 3 6 2 2 3 3 2 2 2" xfId="49504"/>
    <cellStyle name="Normal 6 3 6 2 2 3 3 2 3" xfId="37302"/>
    <cellStyle name="Normal 6 3 6 2 2 3 3 3" xfId="16336"/>
    <cellStyle name="Normal 6 3 6 2 2 3 3 3 2" xfId="40633"/>
    <cellStyle name="Normal 6 3 6 2 2 3 3 4" xfId="28324"/>
    <cellStyle name="Normal 6 3 6 2 2 3 4" xfId="4665"/>
    <cellStyle name="Normal 6 3 6 2 2 3 4 2" xfId="13006"/>
    <cellStyle name="Normal 6 3 6 2 2 3 4 2 2" xfId="25208"/>
    <cellStyle name="Normal 6 3 6 2 2 3 4 2 2 2" xfId="49505"/>
    <cellStyle name="Normal 6 3 6 2 2 3 4 2 3" xfId="37303"/>
    <cellStyle name="Normal 6 3 6 2 2 3 4 3" xfId="16867"/>
    <cellStyle name="Normal 6 3 6 2 2 3 4 3 2" xfId="41164"/>
    <cellStyle name="Normal 6 3 6 2 2 3 4 4" xfId="28962"/>
    <cellStyle name="Normal 6 3 6 2 2 3 5" xfId="6362"/>
    <cellStyle name="Normal 6 3 6 2 2 3 5 2" xfId="13007"/>
    <cellStyle name="Normal 6 3 6 2 2 3 5 2 2" xfId="25209"/>
    <cellStyle name="Normal 6 3 6 2 2 3 5 2 2 2" xfId="49506"/>
    <cellStyle name="Normal 6 3 6 2 2 3 5 2 3" xfId="37304"/>
    <cellStyle name="Normal 6 3 6 2 2 3 5 3" xfId="18564"/>
    <cellStyle name="Normal 6 3 6 2 2 3 5 3 2" xfId="42861"/>
    <cellStyle name="Normal 6 3 6 2 2 3 5 4" xfId="30659"/>
    <cellStyle name="Normal 6 3 6 2 2 3 6" xfId="13001"/>
    <cellStyle name="Normal 6 3 6 2 2 3 6 2" xfId="25203"/>
    <cellStyle name="Normal 6 3 6 2 2 3 6 2 2" xfId="49500"/>
    <cellStyle name="Normal 6 3 6 2 2 3 6 3" xfId="37298"/>
    <cellStyle name="Normal 6 3 6 2 2 3 7" xfId="14639"/>
    <cellStyle name="Normal 6 3 6 2 2 3 7 2" xfId="38936"/>
    <cellStyle name="Normal 6 3 6 2 2 3 8" xfId="26627"/>
    <cellStyle name="Normal 6 3 6 2 2 3 9" xfId="51035"/>
    <cellStyle name="Normal 6 3 6 2 2 4" xfId="2855"/>
    <cellStyle name="Normal 6 3 6 2 2 4 2" xfId="5303"/>
    <cellStyle name="Normal 6 3 6 2 2 4 2 2" xfId="13009"/>
    <cellStyle name="Normal 6 3 6 2 2 4 2 2 2" xfId="25211"/>
    <cellStyle name="Normal 6 3 6 2 2 4 2 2 2 2" xfId="49508"/>
    <cellStyle name="Normal 6 3 6 2 2 4 2 2 3" xfId="37306"/>
    <cellStyle name="Normal 6 3 6 2 2 4 2 3" xfId="17505"/>
    <cellStyle name="Normal 6 3 6 2 2 4 2 3 2" xfId="41802"/>
    <cellStyle name="Normal 6 3 6 2 2 4 2 4" xfId="29600"/>
    <cellStyle name="Normal 6 3 6 2 2 4 3" xfId="6893"/>
    <cellStyle name="Normal 6 3 6 2 2 4 3 2" xfId="13010"/>
    <cellStyle name="Normal 6 3 6 2 2 4 3 2 2" xfId="25212"/>
    <cellStyle name="Normal 6 3 6 2 2 4 3 2 2 2" xfId="49509"/>
    <cellStyle name="Normal 6 3 6 2 2 4 3 2 3" xfId="37307"/>
    <cellStyle name="Normal 6 3 6 2 2 4 3 3" xfId="19095"/>
    <cellStyle name="Normal 6 3 6 2 2 4 3 3 2" xfId="43392"/>
    <cellStyle name="Normal 6 3 6 2 2 4 3 4" xfId="31190"/>
    <cellStyle name="Normal 6 3 6 2 2 4 4" xfId="13008"/>
    <cellStyle name="Normal 6 3 6 2 2 4 4 2" xfId="25210"/>
    <cellStyle name="Normal 6 3 6 2 2 4 4 2 2" xfId="49507"/>
    <cellStyle name="Normal 6 3 6 2 2 4 4 3" xfId="37305"/>
    <cellStyle name="Normal 6 3 6 2 2 4 5" xfId="15277"/>
    <cellStyle name="Normal 6 3 6 2 2 4 5 2" xfId="39574"/>
    <cellStyle name="Normal 6 3 6 2 2 4 6" xfId="27265"/>
    <cellStyle name="Normal 6 3 6 2 2 5" xfId="12989"/>
    <cellStyle name="Normal 6 3 6 2 2 5 2" xfId="25191"/>
    <cellStyle name="Normal 6 3 6 2 2 5 2 2" xfId="49488"/>
    <cellStyle name="Normal 6 3 6 2 2 5 3" xfId="37286"/>
    <cellStyle name="Normal 6 3 6 2 2 6" xfId="14105"/>
    <cellStyle name="Normal 6 3 6 2 2 6 2" xfId="26093"/>
    <cellStyle name="Normal 6 3 6 2 2 6 2 2" xfId="50390"/>
    <cellStyle name="Normal 6 3 6 2 2 6 3" xfId="38402"/>
    <cellStyle name="Normal 6 3 6 2 2 7" xfId="51499"/>
    <cellStyle name="Normal 6 3 6 2 2 8" xfId="52209"/>
    <cellStyle name="Normal 6 3 6 2 3" xfId="731"/>
    <cellStyle name="Normal 6 3 6 2 3 2" xfId="978"/>
    <cellStyle name="Normal 6 3 6 2 3 2 2" xfId="2471"/>
    <cellStyle name="Normal 6 3 6 2 3 2 2 10" xfId="52991"/>
    <cellStyle name="Normal 6 3 6 2 3 2 2 2" xfId="3637"/>
    <cellStyle name="Normal 6 3 6 2 3 2 2 2 2" xfId="5978"/>
    <cellStyle name="Normal 6 3 6 2 3 2 2 2 2 2" xfId="13015"/>
    <cellStyle name="Normal 6 3 6 2 3 2 2 2 2 2 2" xfId="25217"/>
    <cellStyle name="Normal 6 3 6 2 3 2 2 2 2 2 2 2" xfId="49514"/>
    <cellStyle name="Normal 6 3 6 2 3 2 2 2 2 2 3" xfId="37312"/>
    <cellStyle name="Normal 6 3 6 2 3 2 2 2 2 3" xfId="18180"/>
    <cellStyle name="Normal 6 3 6 2 3 2 2 2 2 3 2" xfId="42477"/>
    <cellStyle name="Normal 6 3 6 2 3 2 2 2 2 4" xfId="30275"/>
    <cellStyle name="Normal 6 3 6 2 3 2 2 2 3" xfId="7675"/>
    <cellStyle name="Normal 6 3 6 2 3 2 2 2 3 2" xfId="13016"/>
    <cellStyle name="Normal 6 3 6 2 3 2 2 2 3 2 2" xfId="25218"/>
    <cellStyle name="Normal 6 3 6 2 3 2 2 2 3 2 2 2" xfId="49515"/>
    <cellStyle name="Normal 6 3 6 2 3 2 2 2 3 2 3" xfId="37313"/>
    <cellStyle name="Normal 6 3 6 2 3 2 2 2 3 3" xfId="19877"/>
    <cellStyle name="Normal 6 3 6 2 3 2 2 2 3 3 2" xfId="44174"/>
    <cellStyle name="Normal 6 3 6 2 3 2 2 2 3 4" xfId="31972"/>
    <cellStyle name="Normal 6 3 6 2 3 2 2 2 4" xfId="13014"/>
    <cellStyle name="Normal 6 3 6 2 3 2 2 2 4 2" xfId="25216"/>
    <cellStyle name="Normal 6 3 6 2 3 2 2 2 4 2 2" xfId="49513"/>
    <cellStyle name="Normal 6 3 6 2 3 2 2 2 4 3" xfId="37311"/>
    <cellStyle name="Normal 6 3 6 2 3 2 2 2 5" xfId="15952"/>
    <cellStyle name="Normal 6 3 6 2 3 2 2 2 5 2" xfId="40249"/>
    <cellStyle name="Normal 6 3 6 2 3 2 2 2 6" xfId="27940"/>
    <cellStyle name="Normal 6 3 6 2 3 2 2 3" xfId="4169"/>
    <cellStyle name="Normal 6 3 6 2 3 2 2 3 2" xfId="13017"/>
    <cellStyle name="Normal 6 3 6 2 3 2 2 3 2 2" xfId="25219"/>
    <cellStyle name="Normal 6 3 6 2 3 2 2 3 2 2 2" xfId="49516"/>
    <cellStyle name="Normal 6 3 6 2 3 2 2 3 2 3" xfId="37314"/>
    <cellStyle name="Normal 6 3 6 2 3 2 2 3 3" xfId="16480"/>
    <cellStyle name="Normal 6 3 6 2 3 2 2 3 3 2" xfId="40777"/>
    <cellStyle name="Normal 6 3 6 2 3 2 2 3 4" xfId="28468"/>
    <cellStyle name="Normal 6 3 6 2 3 2 2 4" xfId="4809"/>
    <cellStyle name="Normal 6 3 6 2 3 2 2 4 2" xfId="13018"/>
    <cellStyle name="Normal 6 3 6 2 3 2 2 4 2 2" xfId="25220"/>
    <cellStyle name="Normal 6 3 6 2 3 2 2 4 2 2 2" xfId="49517"/>
    <cellStyle name="Normal 6 3 6 2 3 2 2 4 2 3" xfId="37315"/>
    <cellStyle name="Normal 6 3 6 2 3 2 2 4 3" xfId="17011"/>
    <cellStyle name="Normal 6 3 6 2 3 2 2 4 3 2" xfId="41308"/>
    <cellStyle name="Normal 6 3 6 2 3 2 2 4 4" xfId="29106"/>
    <cellStyle name="Normal 6 3 6 2 3 2 2 5" xfId="6506"/>
    <cellStyle name="Normal 6 3 6 2 3 2 2 5 2" xfId="13019"/>
    <cellStyle name="Normal 6 3 6 2 3 2 2 5 2 2" xfId="25221"/>
    <cellStyle name="Normal 6 3 6 2 3 2 2 5 2 2 2" xfId="49518"/>
    <cellStyle name="Normal 6 3 6 2 3 2 2 5 2 3" xfId="37316"/>
    <cellStyle name="Normal 6 3 6 2 3 2 2 5 3" xfId="18708"/>
    <cellStyle name="Normal 6 3 6 2 3 2 2 5 3 2" xfId="43005"/>
    <cellStyle name="Normal 6 3 6 2 3 2 2 5 4" xfId="30803"/>
    <cellStyle name="Normal 6 3 6 2 3 2 2 6" xfId="13013"/>
    <cellStyle name="Normal 6 3 6 2 3 2 2 6 2" xfId="25215"/>
    <cellStyle name="Normal 6 3 6 2 3 2 2 6 2 2" xfId="49512"/>
    <cellStyle name="Normal 6 3 6 2 3 2 2 6 3" xfId="37310"/>
    <cellStyle name="Normal 6 3 6 2 3 2 2 7" xfId="14783"/>
    <cellStyle name="Normal 6 3 6 2 3 2 2 7 2" xfId="39080"/>
    <cellStyle name="Normal 6 3 6 2 3 2 2 8" xfId="26771"/>
    <cellStyle name="Normal 6 3 6 2 3 2 2 9" xfId="51179"/>
    <cellStyle name="Normal 6 3 6 2 3 2 3" xfId="2999"/>
    <cellStyle name="Normal 6 3 6 2 3 2 3 2" xfId="5447"/>
    <cellStyle name="Normal 6 3 6 2 3 2 3 2 2" xfId="13021"/>
    <cellStyle name="Normal 6 3 6 2 3 2 3 2 2 2" xfId="25223"/>
    <cellStyle name="Normal 6 3 6 2 3 2 3 2 2 2 2" xfId="49520"/>
    <cellStyle name="Normal 6 3 6 2 3 2 3 2 2 3" xfId="37318"/>
    <cellStyle name="Normal 6 3 6 2 3 2 3 2 3" xfId="17649"/>
    <cellStyle name="Normal 6 3 6 2 3 2 3 2 3 2" xfId="41946"/>
    <cellStyle name="Normal 6 3 6 2 3 2 3 2 4" xfId="29744"/>
    <cellStyle name="Normal 6 3 6 2 3 2 3 3" xfId="7037"/>
    <cellStyle name="Normal 6 3 6 2 3 2 3 3 2" xfId="13022"/>
    <cellStyle name="Normal 6 3 6 2 3 2 3 3 2 2" xfId="25224"/>
    <cellStyle name="Normal 6 3 6 2 3 2 3 3 2 2 2" xfId="49521"/>
    <cellStyle name="Normal 6 3 6 2 3 2 3 3 2 3" xfId="37319"/>
    <cellStyle name="Normal 6 3 6 2 3 2 3 3 3" xfId="19239"/>
    <cellStyle name="Normal 6 3 6 2 3 2 3 3 3 2" xfId="43536"/>
    <cellStyle name="Normal 6 3 6 2 3 2 3 3 4" xfId="31334"/>
    <cellStyle name="Normal 6 3 6 2 3 2 3 4" xfId="13020"/>
    <cellStyle name="Normal 6 3 6 2 3 2 3 4 2" xfId="25222"/>
    <cellStyle name="Normal 6 3 6 2 3 2 3 4 2 2" xfId="49519"/>
    <cellStyle name="Normal 6 3 6 2 3 2 3 4 3" xfId="37317"/>
    <cellStyle name="Normal 6 3 6 2 3 2 3 5" xfId="15421"/>
    <cellStyle name="Normal 6 3 6 2 3 2 3 5 2" xfId="39718"/>
    <cellStyle name="Normal 6 3 6 2 3 2 3 6" xfId="27409"/>
    <cellStyle name="Normal 6 3 6 2 3 2 4" xfId="13012"/>
    <cellStyle name="Normal 6 3 6 2 3 2 4 2" xfId="25214"/>
    <cellStyle name="Normal 6 3 6 2 3 2 4 2 2" xfId="49511"/>
    <cellStyle name="Normal 6 3 6 2 3 2 4 3" xfId="37309"/>
    <cellStyle name="Normal 6 3 6 2 3 2 5" xfId="14249"/>
    <cellStyle name="Normal 6 3 6 2 3 2 5 2" xfId="26237"/>
    <cellStyle name="Normal 6 3 6 2 3 2 5 2 2" xfId="50534"/>
    <cellStyle name="Normal 6 3 6 2 3 2 5 3" xfId="38546"/>
    <cellStyle name="Normal 6 3 6 2 3 2 6" xfId="51415"/>
    <cellStyle name="Normal 6 3 6 2 3 2 7" xfId="52353"/>
    <cellStyle name="Normal 6 3 6 2 3 3" xfId="2231"/>
    <cellStyle name="Normal 6 3 6 2 3 3 10" xfId="52751"/>
    <cellStyle name="Normal 6 3 6 2 3 3 2" xfId="3397"/>
    <cellStyle name="Normal 6 3 6 2 3 3 2 2" xfId="5738"/>
    <cellStyle name="Normal 6 3 6 2 3 3 2 2 2" xfId="13025"/>
    <cellStyle name="Normal 6 3 6 2 3 3 2 2 2 2" xfId="25227"/>
    <cellStyle name="Normal 6 3 6 2 3 3 2 2 2 2 2" xfId="49524"/>
    <cellStyle name="Normal 6 3 6 2 3 3 2 2 2 3" xfId="37322"/>
    <cellStyle name="Normal 6 3 6 2 3 3 2 2 3" xfId="17940"/>
    <cellStyle name="Normal 6 3 6 2 3 3 2 2 3 2" xfId="42237"/>
    <cellStyle name="Normal 6 3 6 2 3 3 2 2 4" xfId="30035"/>
    <cellStyle name="Normal 6 3 6 2 3 3 2 3" xfId="7435"/>
    <cellStyle name="Normal 6 3 6 2 3 3 2 3 2" xfId="13026"/>
    <cellStyle name="Normal 6 3 6 2 3 3 2 3 2 2" xfId="25228"/>
    <cellStyle name="Normal 6 3 6 2 3 3 2 3 2 2 2" xfId="49525"/>
    <cellStyle name="Normal 6 3 6 2 3 3 2 3 2 3" xfId="37323"/>
    <cellStyle name="Normal 6 3 6 2 3 3 2 3 3" xfId="19637"/>
    <cellStyle name="Normal 6 3 6 2 3 3 2 3 3 2" xfId="43934"/>
    <cellStyle name="Normal 6 3 6 2 3 3 2 3 4" xfId="31732"/>
    <cellStyle name="Normal 6 3 6 2 3 3 2 4" xfId="13024"/>
    <cellStyle name="Normal 6 3 6 2 3 3 2 4 2" xfId="25226"/>
    <cellStyle name="Normal 6 3 6 2 3 3 2 4 2 2" xfId="49523"/>
    <cellStyle name="Normal 6 3 6 2 3 3 2 4 3" xfId="37321"/>
    <cellStyle name="Normal 6 3 6 2 3 3 2 5" xfId="15712"/>
    <cellStyle name="Normal 6 3 6 2 3 3 2 5 2" xfId="40009"/>
    <cellStyle name="Normal 6 3 6 2 3 3 2 6" xfId="27700"/>
    <cellStyle name="Normal 6 3 6 2 3 3 3" xfId="3929"/>
    <cellStyle name="Normal 6 3 6 2 3 3 3 2" xfId="13027"/>
    <cellStyle name="Normal 6 3 6 2 3 3 3 2 2" xfId="25229"/>
    <cellStyle name="Normal 6 3 6 2 3 3 3 2 2 2" xfId="49526"/>
    <cellStyle name="Normal 6 3 6 2 3 3 3 2 3" xfId="37324"/>
    <cellStyle name="Normal 6 3 6 2 3 3 3 3" xfId="16240"/>
    <cellStyle name="Normal 6 3 6 2 3 3 3 3 2" xfId="40537"/>
    <cellStyle name="Normal 6 3 6 2 3 3 3 4" xfId="28228"/>
    <cellStyle name="Normal 6 3 6 2 3 3 4" xfId="4569"/>
    <cellStyle name="Normal 6 3 6 2 3 3 4 2" xfId="13028"/>
    <cellStyle name="Normal 6 3 6 2 3 3 4 2 2" xfId="25230"/>
    <cellStyle name="Normal 6 3 6 2 3 3 4 2 2 2" xfId="49527"/>
    <cellStyle name="Normal 6 3 6 2 3 3 4 2 3" xfId="37325"/>
    <cellStyle name="Normal 6 3 6 2 3 3 4 3" xfId="16771"/>
    <cellStyle name="Normal 6 3 6 2 3 3 4 3 2" xfId="41068"/>
    <cellStyle name="Normal 6 3 6 2 3 3 4 4" xfId="28866"/>
    <cellStyle name="Normal 6 3 6 2 3 3 5" xfId="6266"/>
    <cellStyle name="Normal 6 3 6 2 3 3 5 2" xfId="13029"/>
    <cellStyle name="Normal 6 3 6 2 3 3 5 2 2" xfId="25231"/>
    <cellStyle name="Normal 6 3 6 2 3 3 5 2 2 2" xfId="49528"/>
    <cellStyle name="Normal 6 3 6 2 3 3 5 2 3" xfId="37326"/>
    <cellStyle name="Normal 6 3 6 2 3 3 5 3" xfId="18468"/>
    <cellStyle name="Normal 6 3 6 2 3 3 5 3 2" xfId="42765"/>
    <cellStyle name="Normal 6 3 6 2 3 3 5 4" xfId="30563"/>
    <cellStyle name="Normal 6 3 6 2 3 3 6" xfId="13023"/>
    <cellStyle name="Normal 6 3 6 2 3 3 6 2" xfId="25225"/>
    <cellStyle name="Normal 6 3 6 2 3 3 6 2 2" xfId="49522"/>
    <cellStyle name="Normal 6 3 6 2 3 3 6 3" xfId="37320"/>
    <cellStyle name="Normal 6 3 6 2 3 3 7" xfId="14543"/>
    <cellStyle name="Normal 6 3 6 2 3 3 7 2" xfId="38840"/>
    <cellStyle name="Normal 6 3 6 2 3 3 8" xfId="26531"/>
    <cellStyle name="Normal 6 3 6 2 3 3 9" xfId="50939"/>
    <cellStyle name="Normal 6 3 6 2 3 4" xfId="2759"/>
    <cellStyle name="Normal 6 3 6 2 3 4 2" xfId="5207"/>
    <cellStyle name="Normal 6 3 6 2 3 4 2 2" xfId="13031"/>
    <cellStyle name="Normal 6 3 6 2 3 4 2 2 2" xfId="25233"/>
    <cellStyle name="Normal 6 3 6 2 3 4 2 2 2 2" xfId="49530"/>
    <cellStyle name="Normal 6 3 6 2 3 4 2 2 3" xfId="37328"/>
    <cellStyle name="Normal 6 3 6 2 3 4 2 3" xfId="17409"/>
    <cellStyle name="Normal 6 3 6 2 3 4 2 3 2" xfId="41706"/>
    <cellStyle name="Normal 6 3 6 2 3 4 2 4" xfId="29504"/>
    <cellStyle name="Normal 6 3 6 2 3 4 3" xfId="6797"/>
    <cellStyle name="Normal 6 3 6 2 3 4 3 2" xfId="13032"/>
    <cellStyle name="Normal 6 3 6 2 3 4 3 2 2" xfId="25234"/>
    <cellStyle name="Normal 6 3 6 2 3 4 3 2 2 2" xfId="49531"/>
    <cellStyle name="Normal 6 3 6 2 3 4 3 2 3" xfId="37329"/>
    <cellStyle name="Normal 6 3 6 2 3 4 3 3" xfId="18999"/>
    <cellStyle name="Normal 6 3 6 2 3 4 3 3 2" xfId="43296"/>
    <cellStyle name="Normal 6 3 6 2 3 4 3 4" xfId="31094"/>
    <cellStyle name="Normal 6 3 6 2 3 4 4" xfId="13030"/>
    <cellStyle name="Normal 6 3 6 2 3 4 4 2" xfId="25232"/>
    <cellStyle name="Normal 6 3 6 2 3 4 4 2 2" xfId="49529"/>
    <cellStyle name="Normal 6 3 6 2 3 4 4 3" xfId="37327"/>
    <cellStyle name="Normal 6 3 6 2 3 4 5" xfId="15181"/>
    <cellStyle name="Normal 6 3 6 2 3 4 5 2" xfId="39478"/>
    <cellStyle name="Normal 6 3 6 2 3 4 6" xfId="27169"/>
    <cellStyle name="Normal 6 3 6 2 3 5" xfId="13011"/>
    <cellStyle name="Normal 6 3 6 2 3 5 2" xfId="25213"/>
    <cellStyle name="Normal 6 3 6 2 3 5 2 2" xfId="49510"/>
    <cellStyle name="Normal 6 3 6 2 3 5 3" xfId="37308"/>
    <cellStyle name="Normal 6 3 6 2 3 6" xfId="14009"/>
    <cellStyle name="Normal 6 3 6 2 3 6 2" xfId="25997"/>
    <cellStyle name="Normal 6 3 6 2 3 6 2 2" xfId="50294"/>
    <cellStyle name="Normal 6 3 6 2 3 6 3" xfId="38306"/>
    <cellStyle name="Normal 6 3 6 2 3 7" xfId="51575"/>
    <cellStyle name="Normal 6 3 6 2 3 8" xfId="52113"/>
    <cellStyle name="Normal 6 3 6 2 4" xfId="906"/>
    <cellStyle name="Normal 6 3 6 2 4 2" xfId="2399"/>
    <cellStyle name="Normal 6 3 6 2 4 2 10" xfId="52919"/>
    <cellStyle name="Normal 6 3 6 2 4 2 2" xfId="3565"/>
    <cellStyle name="Normal 6 3 6 2 4 2 2 2" xfId="5906"/>
    <cellStyle name="Normal 6 3 6 2 4 2 2 2 2" xfId="13036"/>
    <cellStyle name="Normal 6 3 6 2 4 2 2 2 2 2" xfId="25238"/>
    <cellStyle name="Normal 6 3 6 2 4 2 2 2 2 2 2" xfId="49535"/>
    <cellStyle name="Normal 6 3 6 2 4 2 2 2 2 3" xfId="37333"/>
    <cellStyle name="Normal 6 3 6 2 4 2 2 2 3" xfId="18108"/>
    <cellStyle name="Normal 6 3 6 2 4 2 2 2 3 2" xfId="42405"/>
    <cellStyle name="Normal 6 3 6 2 4 2 2 2 4" xfId="30203"/>
    <cellStyle name="Normal 6 3 6 2 4 2 2 3" xfId="7603"/>
    <cellStyle name="Normal 6 3 6 2 4 2 2 3 2" xfId="13037"/>
    <cellStyle name="Normal 6 3 6 2 4 2 2 3 2 2" xfId="25239"/>
    <cellStyle name="Normal 6 3 6 2 4 2 2 3 2 2 2" xfId="49536"/>
    <cellStyle name="Normal 6 3 6 2 4 2 2 3 2 3" xfId="37334"/>
    <cellStyle name="Normal 6 3 6 2 4 2 2 3 3" xfId="19805"/>
    <cellStyle name="Normal 6 3 6 2 4 2 2 3 3 2" xfId="44102"/>
    <cellStyle name="Normal 6 3 6 2 4 2 2 3 4" xfId="31900"/>
    <cellStyle name="Normal 6 3 6 2 4 2 2 4" xfId="13035"/>
    <cellStyle name="Normal 6 3 6 2 4 2 2 4 2" xfId="25237"/>
    <cellStyle name="Normal 6 3 6 2 4 2 2 4 2 2" xfId="49534"/>
    <cellStyle name="Normal 6 3 6 2 4 2 2 4 3" xfId="37332"/>
    <cellStyle name="Normal 6 3 6 2 4 2 2 5" xfId="15880"/>
    <cellStyle name="Normal 6 3 6 2 4 2 2 5 2" xfId="40177"/>
    <cellStyle name="Normal 6 3 6 2 4 2 2 6" xfId="27868"/>
    <cellStyle name="Normal 6 3 6 2 4 2 3" xfId="4097"/>
    <cellStyle name="Normal 6 3 6 2 4 2 3 2" xfId="13038"/>
    <cellStyle name="Normal 6 3 6 2 4 2 3 2 2" xfId="25240"/>
    <cellStyle name="Normal 6 3 6 2 4 2 3 2 2 2" xfId="49537"/>
    <cellStyle name="Normal 6 3 6 2 4 2 3 2 3" xfId="37335"/>
    <cellStyle name="Normal 6 3 6 2 4 2 3 3" xfId="16408"/>
    <cellStyle name="Normal 6 3 6 2 4 2 3 3 2" xfId="40705"/>
    <cellStyle name="Normal 6 3 6 2 4 2 3 4" xfId="28396"/>
    <cellStyle name="Normal 6 3 6 2 4 2 4" xfId="4737"/>
    <cellStyle name="Normal 6 3 6 2 4 2 4 2" xfId="13039"/>
    <cellStyle name="Normal 6 3 6 2 4 2 4 2 2" xfId="25241"/>
    <cellStyle name="Normal 6 3 6 2 4 2 4 2 2 2" xfId="49538"/>
    <cellStyle name="Normal 6 3 6 2 4 2 4 2 3" xfId="37336"/>
    <cellStyle name="Normal 6 3 6 2 4 2 4 3" xfId="16939"/>
    <cellStyle name="Normal 6 3 6 2 4 2 4 3 2" xfId="41236"/>
    <cellStyle name="Normal 6 3 6 2 4 2 4 4" xfId="29034"/>
    <cellStyle name="Normal 6 3 6 2 4 2 5" xfId="6434"/>
    <cellStyle name="Normal 6 3 6 2 4 2 5 2" xfId="13040"/>
    <cellStyle name="Normal 6 3 6 2 4 2 5 2 2" xfId="25242"/>
    <cellStyle name="Normal 6 3 6 2 4 2 5 2 2 2" xfId="49539"/>
    <cellStyle name="Normal 6 3 6 2 4 2 5 2 3" xfId="37337"/>
    <cellStyle name="Normal 6 3 6 2 4 2 5 3" xfId="18636"/>
    <cellStyle name="Normal 6 3 6 2 4 2 5 3 2" xfId="42933"/>
    <cellStyle name="Normal 6 3 6 2 4 2 5 4" xfId="30731"/>
    <cellStyle name="Normal 6 3 6 2 4 2 6" xfId="13034"/>
    <cellStyle name="Normal 6 3 6 2 4 2 6 2" xfId="25236"/>
    <cellStyle name="Normal 6 3 6 2 4 2 6 2 2" xfId="49533"/>
    <cellStyle name="Normal 6 3 6 2 4 2 6 3" xfId="37331"/>
    <cellStyle name="Normal 6 3 6 2 4 2 7" xfId="14711"/>
    <cellStyle name="Normal 6 3 6 2 4 2 7 2" xfId="39008"/>
    <cellStyle name="Normal 6 3 6 2 4 2 8" xfId="26699"/>
    <cellStyle name="Normal 6 3 6 2 4 2 9" xfId="51107"/>
    <cellStyle name="Normal 6 3 6 2 4 3" xfId="2927"/>
    <cellStyle name="Normal 6 3 6 2 4 3 2" xfId="5375"/>
    <cellStyle name="Normal 6 3 6 2 4 3 2 2" xfId="13042"/>
    <cellStyle name="Normal 6 3 6 2 4 3 2 2 2" xfId="25244"/>
    <cellStyle name="Normal 6 3 6 2 4 3 2 2 2 2" xfId="49541"/>
    <cellStyle name="Normal 6 3 6 2 4 3 2 2 3" xfId="37339"/>
    <cellStyle name="Normal 6 3 6 2 4 3 2 3" xfId="17577"/>
    <cellStyle name="Normal 6 3 6 2 4 3 2 3 2" xfId="41874"/>
    <cellStyle name="Normal 6 3 6 2 4 3 2 4" xfId="29672"/>
    <cellStyle name="Normal 6 3 6 2 4 3 3" xfId="6965"/>
    <cellStyle name="Normal 6 3 6 2 4 3 3 2" xfId="13043"/>
    <cellStyle name="Normal 6 3 6 2 4 3 3 2 2" xfId="25245"/>
    <cellStyle name="Normal 6 3 6 2 4 3 3 2 2 2" xfId="49542"/>
    <cellStyle name="Normal 6 3 6 2 4 3 3 2 3" xfId="37340"/>
    <cellStyle name="Normal 6 3 6 2 4 3 3 3" xfId="19167"/>
    <cellStyle name="Normal 6 3 6 2 4 3 3 3 2" xfId="43464"/>
    <cellStyle name="Normal 6 3 6 2 4 3 3 4" xfId="31262"/>
    <cellStyle name="Normal 6 3 6 2 4 3 4" xfId="13041"/>
    <cellStyle name="Normal 6 3 6 2 4 3 4 2" xfId="25243"/>
    <cellStyle name="Normal 6 3 6 2 4 3 4 2 2" xfId="49540"/>
    <cellStyle name="Normal 6 3 6 2 4 3 4 3" xfId="37338"/>
    <cellStyle name="Normal 6 3 6 2 4 3 5" xfId="15349"/>
    <cellStyle name="Normal 6 3 6 2 4 3 5 2" xfId="39646"/>
    <cellStyle name="Normal 6 3 6 2 4 3 6" xfId="27337"/>
    <cellStyle name="Normal 6 3 6 2 4 4" xfId="13033"/>
    <cellStyle name="Normal 6 3 6 2 4 4 2" xfId="25235"/>
    <cellStyle name="Normal 6 3 6 2 4 4 2 2" xfId="49532"/>
    <cellStyle name="Normal 6 3 6 2 4 4 3" xfId="37330"/>
    <cellStyle name="Normal 6 3 6 2 4 5" xfId="14177"/>
    <cellStyle name="Normal 6 3 6 2 4 5 2" xfId="26165"/>
    <cellStyle name="Normal 6 3 6 2 4 5 2 2" xfId="50462"/>
    <cellStyle name="Normal 6 3 6 2 4 5 3" xfId="38474"/>
    <cellStyle name="Normal 6 3 6 2 4 6" xfId="51800"/>
    <cellStyle name="Normal 6 3 6 2 4 7" xfId="52281"/>
    <cellStyle name="Normal 6 3 6 2 5" xfId="2135"/>
    <cellStyle name="Normal 6 3 6 2 5 10" xfId="52655"/>
    <cellStyle name="Normal 6 3 6 2 5 2" xfId="3301"/>
    <cellStyle name="Normal 6 3 6 2 5 2 2" xfId="5642"/>
    <cellStyle name="Normal 6 3 6 2 5 2 2 2" xfId="13046"/>
    <cellStyle name="Normal 6 3 6 2 5 2 2 2 2" xfId="25248"/>
    <cellStyle name="Normal 6 3 6 2 5 2 2 2 2 2" xfId="49545"/>
    <cellStyle name="Normal 6 3 6 2 5 2 2 2 3" xfId="37343"/>
    <cellStyle name="Normal 6 3 6 2 5 2 2 3" xfId="17844"/>
    <cellStyle name="Normal 6 3 6 2 5 2 2 3 2" xfId="42141"/>
    <cellStyle name="Normal 6 3 6 2 5 2 2 4" xfId="29939"/>
    <cellStyle name="Normal 6 3 6 2 5 2 3" xfId="7339"/>
    <cellStyle name="Normal 6 3 6 2 5 2 3 2" xfId="13047"/>
    <cellStyle name="Normal 6 3 6 2 5 2 3 2 2" xfId="25249"/>
    <cellStyle name="Normal 6 3 6 2 5 2 3 2 2 2" xfId="49546"/>
    <cellStyle name="Normal 6 3 6 2 5 2 3 2 3" xfId="37344"/>
    <cellStyle name="Normal 6 3 6 2 5 2 3 3" xfId="19541"/>
    <cellStyle name="Normal 6 3 6 2 5 2 3 3 2" xfId="43838"/>
    <cellStyle name="Normal 6 3 6 2 5 2 3 4" xfId="31636"/>
    <cellStyle name="Normal 6 3 6 2 5 2 4" xfId="13045"/>
    <cellStyle name="Normal 6 3 6 2 5 2 4 2" xfId="25247"/>
    <cellStyle name="Normal 6 3 6 2 5 2 4 2 2" xfId="49544"/>
    <cellStyle name="Normal 6 3 6 2 5 2 4 3" xfId="37342"/>
    <cellStyle name="Normal 6 3 6 2 5 2 5" xfId="15616"/>
    <cellStyle name="Normal 6 3 6 2 5 2 5 2" xfId="39913"/>
    <cellStyle name="Normal 6 3 6 2 5 2 6" xfId="27604"/>
    <cellStyle name="Normal 6 3 6 2 5 3" xfId="3833"/>
    <cellStyle name="Normal 6 3 6 2 5 3 2" xfId="13048"/>
    <cellStyle name="Normal 6 3 6 2 5 3 2 2" xfId="25250"/>
    <cellStyle name="Normal 6 3 6 2 5 3 2 2 2" xfId="49547"/>
    <cellStyle name="Normal 6 3 6 2 5 3 2 3" xfId="37345"/>
    <cellStyle name="Normal 6 3 6 2 5 3 3" xfId="16144"/>
    <cellStyle name="Normal 6 3 6 2 5 3 3 2" xfId="40441"/>
    <cellStyle name="Normal 6 3 6 2 5 3 4" xfId="28132"/>
    <cellStyle name="Normal 6 3 6 2 5 4" xfId="4473"/>
    <cellStyle name="Normal 6 3 6 2 5 4 2" xfId="13049"/>
    <cellStyle name="Normal 6 3 6 2 5 4 2 2" xfId="25251"/>
    <cellStyle name="Normal 6 3 6 2 5 4 2 2 2" xfId="49548"/>
    <cellStyle name="Normal 6 3 6 2 5 4 2 3" xfId="37346"/>
    <cellStyle name="Normal 6 3 6 2 5 4 3" xfId="16675"/>
    <cellStyle name="Normal 6 3 6 2 5 4 3 2" xfId="40972"/>
    <cellStyle name="Normal 6 3 6 2 5 4 4" xfId="28770"/>
    <cellStyle name="Normal 6 3 6 2 5 5" xfId="6170"/>
    <cellStyle name="Normal 6 3 6 2 5 5 2" xfId="13050"/>
    <cellStyle name="Normal 6 3 6 2 5 5 2 2" xfId="25252"/>
    <cellStyle name="Normal 6 3 6 2 5 5 2 2 2" xfId="49549"/>
    <cellStyle name="Normal 6 3 6 2 5 5 2 3" xfId="37347"/>
    <cellStyle name="Normal 6 3 6 2 5 5 3" xfId="18372"/>
    <cellStyle name="Normal 6 3 6 2 5 5 3 2" xfId="42669"/>
    <cellStyle name="Normal 6 3 6 2 5 5 4" xfId="30467"/>
    <cellStyle name="Normal 6 3 6 2 5 6" xfId="13044"/>
    <cellStyle name="Normal 6 3 6 2 5 6 2" xfId="25246"/>
    <cellStyle name="Normal 6 3 6 2 5 6 2 2" xfId="49543"/>
    <cellStyle name="Normal 6 3 6 2 5 6 3" xfId="37341"/>
    <cellStyle name="Normal 6 3 6 2 5 7" xfId="14447"/>
    <cellStyle name="Normal 6 3 6 2 5 7 2" xfId="38744"/>
    <cellStyle name="Normal 6 3 6 2 5 8" xfId="26435"/>
    <cellStyle name="Normal 6 3 6 2 5 9" xfId="50843"/>
    <cellStyle name="Normal 6 3 6 2 6" xfId="2663"/>
    <cellStyle name="Normal 6 3 6 2 6 2" xfId="5111"/>
    <cellStyle name="Normal 6 3 6 2 6 2 2" xfId="13052"/>
    <cellStyle name="Normal 6 3 6 2 6 2 2 2" xfId="25254"/>
    <cellStyle name="Normal 6 3 6 2 6 2 2 2 2" xfId="49551"/>
    <cellStyle name="Normal 6 3 6 2 6 2 2 3" xfId="37349"/>
    <cellStyle name="Normal 6 3 6 2 6 2 3" xfId="17313"/>
    <cellStyle name="Normal 6 3 6 2 6 2 3 2" xfId="41610"/>
    <cellStyle name="Normal 6 3 6 2 6 2 4" xfId="29408"/>
    <cellStyle name="Normal 6 3 6 2 6 3" xfId="6701"/>
    <cellStyle name="Normal 6 3 6 2 6 3 2" xfId="13053"/>
    <cellStyle name="Normal 6 3 6 2 6 3 2 2" xfId="25255"/>
    <cellStyle name="Normal 6 3 6 2 6 3 2 2 2" xfId="49552"/>
    <cellStyle name="Normal 6 3 6 2 6 3 2 3" xfId="37350"/>
    <cellStyle name="Normal 6 3 6 2 6 3 3" xfId="18903"/>
    <cellStyle name="Normal 6 3 6 2 6 3 3 2" xfId="43200"/>
    <cellStyle name="Normal 6 3 6 2 6 3 4" xfId="30998"/>
    <cellStyle name="Normal 6 3 6 2 6 4" xfId="13051"/>
    <cellStyle name="Normal 6 3 6 2 6 4 2" xfId="25253"/>
    <cellStyle name="Normal 6 3 6 2 6 4 2 2" xfId="49550"/>
    <cellStyle name="Normal 6 3 6 2 6 4 3" xfId="37348"/>
    <cellStyle name="Normal 6 3 6 2 6 5" xfId="15085"/>
    <cellStyle name="Normal 6 3 6 2 6 5 2" xfId="39382"/>
    <cellStyle name="Normal 6 3 6 2 6 6" xfId="27073"/>
    <cellStyle name="Normal 6 3 6 2 7" xfId="12988"/>
    <cellStyle name="Normal 6 3 6 2 7 2" xfId="25190"/>
    <cellStyle name="Normal 6 3 6 2 7 2 2" xfId="49487"/>
    <cellStyle name="Normal 6 3 6 2 7 3" xfId="37285"/>
    <cellStyle name="Normal 6 3 6 2 8" xfId="13913"/>
    <cellStyle name="Normal 6 3 6 2 8 2" xfId="25901"/>
    <cellStyle name="Normal 6 3 6 2 8 2 2" xfId="50198"/>
    <cellStyle name="Normal 6 3 6 2 8 3" xfId="38210"/>
    <cellStyle name="Normal 6 3 6 2 9" xfId="51879"/>
    <cellStyle name="Normal 6 3 6 3" xfId="781"/>
    <cellStyle name="Normal 6 3 6 3 2" xfId="1026"/>
    <cellStyle name="Normal 6 3 6 3 2 2" xfId="2519"/>
    <cellStyle name="Normal 6 3 6 3 2 2 10" xfId="53039"/>
    <cellStyle name="Normal 6 3 6 3 2 2 2" xfId="3685"/>
    <cellStyle name="Normal 6 3 6 3 2 2 2 2" xfId="6026"/>
    <cellStyle name="Normal 6 3 6 3 2 2 2 2 2" xfId="13058"/>
    <cellStyle name="Normal 6 3 6 3 2 2 2 2 2 2" xfId="25260"/>
    <cellStyle name="Normal 6 3 6 3 2 2 2 2 2 2 2" xfId="49557"/>
    <cellStyle name="Normal 6 3 6 3 2 2 2 2 2 3" xfId="37355"/>
    <cellStyle name="Normal 6 3 6 3 2 2 2 2 3" xfId="18228"/>
    <cellStyle name="Normal 6 3 6 3 2 2 2 2 3 2" xfId="42525"/>
    <cellStyle name="Normal 6 3 6 3 2 2 2 2 4" xfId="30323"/>
    <cellStyle name="Normal 6 3 6 3 2 2 2 3" xfId="7723"/>
    <cellStyle name="Normal 6 3 6 3 2 2 2 3 2" xfId="13059"/>
    <cellStyle name="Normal 6 3 6 3 2 2 2 3 2 2" xfId="25261"/>
    <cellStyle name="Normal 6 3 6 3 2 2 2 3 2 2 2" xfId="49558"/>
    <cellStyle name="Normal 6 3 6 3 2 2 2 3 2 3" xfId="37356"/>
    <cellStyle name="Normal 6 3 6 3 2 2 2 3 3" xfId="19925"/>
    <cellStyle name="Normal 6 3 6 3 2 2 2 3 3 2" xfId="44222"/>
    <cellStyle name="Normal 6 3 6 3 2 2 2 3 4" xfId="32020"/>
    <cellStyle name="Normal 6 3 6 3 2 2 2 4" xfId="13057"/>
    <cellStyle name="Normal 6 3 6 3 2 2 2 4 2" xfId="25259"/>
    <cellStyle name="Normal 6 3 6 3 2 2 2 4 2 2" xfId="49556"/>
    <cellStyle name="Normal 6 3 6 3 2 2 2 4 3" xfId="37354"/>
    <cellStyle name="Normal 6 3 6 3 2 2 2 5" xfId="16000"/>
    <cellStyle name="Normal 6 3 6 3 2 2 2 5 2" xfId="40297"/>
    <cellStyle name="Normal 6 3 6 3 2 2 2 6" xfId="27988"/>
    <cellStyle name="Normal 6 3 6 3 2 2 3" xfId="4217"/>
    <cellStyle name="Normal 6 3 6 3 2 2 3 2" xfId="13060"/>
    <cellStyle name="Normal 6 3 6 3 2 2 3 2 2" xfId="25262"/>
    <cellStyle name="Normal 6 3 6 3 2 2 3 2 2 2" xfId="49559"/>
    <cellStyle name="Normal 6 3 6 3 2 2 3 2 3" xfId="37357"/>
    <cellStyle name="Normal 6 3 6 3 2 2 3 3" xfId="16528"/>
    <cellStyle name="Normal 6 3 6 3 2 2 3 3 2" xfId="40825"/>
    <cellStyle name="Normal 6 3 6 3 2 2 3 4" xfId="28516"/>
    <cellStyle name="Normal 6 3 6 3 2 2 4" xfId="4857"/>
    <cellStyle name="Normal 6 3 6 3 2 2 4 2" xfId="13061"/>
    <cellStyle name="Normal 6 3 6 3 2 2 4 2 2" xfId="25263"/>
    <cellStyle name="Normal 6 3 6 3 2 2 4 2 2 2" xfId="49560"/>
    <cellStyle name="Normal 6 3 6 3 2 2 4 2 3" xfId="37358"/>
    <cellStyle name="Normal 6 3 6 3 2 2 4 3" xfId="17059"/>
    <cellStyle name="Normal 6 3 6 3 2 2 4 3 2" xfId="41356"/>
    <cellStyle name="Normal 6 3 6 3 2 2 4 4" xfId="29154"/>
    <cellStyle name="Normal 6 3 6 3 2 2 5" xfId="6554"/>
    <cellStyle name="Normal 6 3 6 3 2 2 5 2" xfId="13062"/>
    <cellStyle name="Normal 6 3 6 3 2 2 5 2 2" xfId="25264"/>
    <cellStyle name="Normal 6 3 6 3 2 2 5 2 2 2" xfId="49561"/>
    <cellStyle name="Normal 6 3 6 3 2 2 5 2 3" xfId="37359"/>
    <cellStyle name="Normal 6 3 6 3 2 2 5 3" xfId="18756"/>
    <cellStyle name="Normal 6 3 6 3 2 2 5 3 2" xfId="43053"/>
    <cellStyle name="Normal 6 3 6 3 2 2 5 4" xfId="30851"/>
    <cellStyle name="Normal 6 3 6 3 2 2 6" xfId="13056"/>
    <cellStyle name="Normal 6 3 6 3 2 2 6 2" xfId="25258"/>
    <cellStyle name="Normal 6 3 6 3 2 2 6 2 2" xfId="49555"/>
    <cellStyle name="Normal 6 3 6 3 2 2 6 3" xfId="37353"/>
    <cellStyle name="Normal 6 3 6 3 2 2 7" xfId="14831"/>
    <cellStyle name="Normal 6 3 6 3 2 2 7 2" xfId="39128"/>
    <cellStyle name="Normal 6 3 6 3 2 2 8" xfId="26819"/>
    <cellStyle name="Normal 6 3 6 3 2 2 9" xfId="51227"/>
    <cellStyle name="Normal 6 3 6 3 2 3" xfId="3047"/>
    <cellStyle name="Normal 6 3 6 3 2 3 2" xfId="5495"/>
    <cellStyle name="Normal 6 3 6 3 2 3 2 2" xfId="13064"/>
    <cellStyle name="Normal 6 3 6 3 2 3 2 2 2" xfId="25266"/>
    <cellStyle name="Normal 6 3 6 3 2 3 2 2 2 2" xfId="49563"/>
    <cellStyle name="Normal 6 3 6 3 2 3 2 2 3" xfId="37361"/>
    <cellStyle name="Normal 6 3 6 3 2 3 2 3" xfId="17697"/>
    <cellStyle name="Normal 6 3 6 3 2 3 2 3 2" xfId="41994"/>
    <cellStyle name="Normal 6 3 6 3 2 3 2 4" xfId="29792"/>
    <cellStyle name="Normal 6 3 6 3 2 3 3" xfId="7085"/>
    <cellStyle name="Normal 6 3 6 3 2 3 3 2" xfId="13065"/>
    <cellStyle name="Normal 6 3 6 3 2 3 3 2 2" xfId="25267"/>
    <cellStyle name="Normal 6 3 6 3 2 3 3 2 2 2" xfId="49564"/>
    <cellStyle name="Normal 6 3 6 3 2 3 3 2 3" xfId="37362"/>
    <cellStyle name="Normal 6 3 6 3 2 3 3 3" xfId="19287"/>
    <cellStyle name="Normal 6 3 6 3 2 3 3 3 2" xfId="43584"/>
    <cellStyle name="Normal 6 3 6 3 2 3 3 4" xfId="31382"/>
    <cellStyle name="Normal 6 3 6 3 2 3 4" xfId="13063"/>
    <cellStyle name="Normal 6 3 6 3 2 3 4 2" xfId="25265"/>
    <cellStyle name="Normal 6 3 6 3 2 3 4 2 2" xfId="49562"/>
    <cellStyle name="Normal 6 3 6 3 2 3 4 3" xfId="37360"/>
    <cellStyle name="Normal 6 3 6 3 2 3 5" xfId="15469"/>
    <cellStyle name="Normal 6 3 6 3 2 3 5 2" xfId="39766"/>
    <cellStyle name="Normal 6 3 6 3 2 3 6" xfId="27457"/>
    <cellStyle name="Normal 6 3 6 3 2 4" xfId="13055"/>
    <cellStyle name="Normal 6 3 6 3 2 4 2" xfId="25257"/>
    <cellStyle name="Normal 6 3 6 3 2 4 2 2" xfId="49554"/>
    <cellStyle name="Normal 6 3 6 3 2 4 3" xfId="37352"/>
    <cellStyle name="Normal 6 3 6 3 2 5" xfId="14297"/>
    <cellStyle name="Normal 6 3 6 3 2 5 2" xfId="26285"/>
    <cellStyle name="Normal 6 3 6 3 2 5 2 2" xfId="50582"/>
    <cellStyle name="Normal 6 3 6 3 2 5 3" xfId="38594"/>
    <cellStyle name="Normal 6 3 6 3 2 6" xfId="51585"/>
    <cellStyle name="Normal 6 3 6 3 2 7" xfId="52401"/>
    <cellStyle name="Normal 6 3 6 3 3" xfId="2279"/>
    <cellStyle name="Normal 6 3 6 3 3 10" xfId="52799"/>
    <cellStyle name="Normal 6 3 6 3 3 2" xfId="3445"/>
    <cellStyle name="Normal 6 3 6 3 3 2 2" xfId="5786"/>
    <cellStyle name="Normal 6 3 6 3 3 2 2 2" xfId="13068"/>
    <cellStyle name="Normal 6 3 6 3 3 2 2 2 2" xfId="25270"/>
    <cellStyle name="Normal 6 3 6 3 3 2 2 2 2 2" xfId="49567"/>
    <cellStyle name="Normal 6 3 6 3 3 2 2 2 3" xfId="37365"/>
    <cellStyle name="Normal 6 3 6 3 3 2 2 3" xfId="17988"/>
    <cellStyle name="Normal 6 3 6 3 3 2 2 3 2" xfId="42285"/>
    <cellStyle name="Normal 6 3 6 3 3 2 2 4" xfId="30083"/>
    <cellStyle name="Normal 6 3 6 3 3 2 3" xfId="7483"/>
    <cellStyle name="Normal 6 3 6 3 3 2 3 2" xfId="13069"/>
    <cellStyle name="Normal 6 3 6 3 3 2 3 2 2" xfId="25271"/>
    <cellStyle name="Normal 6 3 6 3 3 2 3 2 2 2" xfId="49568"/>
    <cellStyle name="Normal 6 3 6 3 3 2 3 2 3" xfId="37366"/>
    <cellStyle name="Normal 6 3 6 3 3 2 3 3" xfId="19685"/>
    <cellStyle name="Normal 6 3 6 3 3 2 3 3 2" xfId="43982"/>
    <cellStyle name="Normal 6 3 6 3 3 2 3 4" xfId="31780"/>
    <cellStyle name="Normal 6 3 6 3 3 2 4" xfId="13067"/>
    <cellStyle name="Normal 6 3 6 3 3 2 4 2" xfId="25269"/>
    <cellStyle name="Normal 6 3 6 3 3 2 4 2 2" xfId="49566"/>
    <cellStyle name="Normal 6 3 6 3 3 2 4 3" xfId="37364"/>
    <cellStyle name="Normal 6 3 6 3 3 2 5" xfId="15760"/>
    <cellStyle name="Normal 6 3 6 3 3 2 5 2" xfId="40057"/>
    <cellStyle name="Normal 6 3 6 3 3 2 6" xfId="27748"/>
    <cellStyle name="Normal 6 3 6 3 3 3" xfId="3977"/>
    <cellStyle name="Normal 6 3 6 3 3 3 2" xfId="13070"/>
    <cellStyle name="Normal 6 3 6 3 3 3 2 2" xfId="25272"/>
    <cellStyle name="Normal 6 3 6 3 3 3 2 2 2" xfId="49569"/>
    <cellStyle name="Normal 6 3 6 3 3 3 2 3" xfId="37367"/>
    <cellStyle name="Normal 6 3 6 3 3 3 3" xfId="16288"/>
    <cellStyle name="Normal 6 3 6 3 3 3 3 2" xfId="40585"/>
    <cellStyle name="Normal 6 3 6 3 3 3 4" xfId="28276"/>
    <cellStyle name="Normal 6 3 6 3 3 4" xfId="4617"/>
    <cellStyle name="Normal 6 3 6 3 3 4 2" xfId="13071"/>
    <cellStyle name="Normal 6 3 6 3 3 4 2 2" xfId="25273"/>
    <cellStyle name="Normal 6 3 6 3 3 4 2 2 2" xfId="49570"/>
    <cellStyle name="Normal 6 3 6 3 3 4 2 3" xfId="37368"/>
    <cellStyle name="Normal 6 3 6 3 3 4 3" xfId="16819"/>
    <cellStyle name="Normal 6 3 6 3 3 4 3 2" xfId="41116"/>
    <cellStyle name="Normal 6 3 6 3 3 4 4" xfId="28914"/>
    <cellStyle name="Normal 6 3 6 3 3 5" xfId="6314"/>
    <cellStyle name="Normal 6 3 6 3 3 5 2" xfId="13072"/>
    <cellStyle name="Normal 6 3 6 3 3 5 2 2" xfId="25274"/>
    <cellStyle name="Normal 6 3 6 3 3 5 2 2 2" xfId="49571"/>
    <cellStyle name="Normal 6 3 6 3 3 5 2 3" xfId="37369"/>
    <cellStyle name="Normal 6 3 6 3 3 5 3" xfId="18516"/>
    <cellStyle name="Normal 6 3 6 3 3 5 3 2" xfId="42813"/>
    <cellStyle name="Normal 6 3 6 3 3 5 4" xfId="30611"/>
    <cellStyle name="Normal 6 3 6 3 3 6" xfId="13066"/>
    <cellStyle name="Normal 6 3 6 3 3 6 2" xfId="25268"/>
    <cellStyle name="Normal 6 3 6 3 3 6 2 2" xfId="49565"/>
    <cellStyle name="Normal 6 3 6 3 3 6 3" xfId="37363"/>
    <cellStyle name="Normal 6 3 6 3 3 7" xfId="14591"/>
    <cellStyle name="Normal 6 3 6 3 3 7 2" xfId="38888"/>
    <cellStyle name="Normal 6 3 6 3 3 8" xfId="26579"/>
    <cellStyle name="Normal 6 3 6 3 3 9" xfId="50987"/>
    <cellStyle name="Normal 6 3 6 3 4" xfId="2807"/>
    <cellStyle name="Normal 6 3 6 3 4 2" xfId="5255"/>
    <cellStyle name="Normal 6 3 6 3 4 2 2" xfId="13074"/>
    <cellStyle name="Normal 6 3 6 3 4 2 2 2" xfId="25276"/>
    <cellStyle name="Normal 6 3 6 3 4 2 2 2 2" xfId="49573"/>
    <cellStyle name="Normal 6 3 6 3 4 2 2 3" xfId="37371"/>
    <cellStyle name="Normal 6 3 6 3 4 2 3" xfId="17457"/>
    <cellStyle name="Normal 6 3 6 3 4 2 3 2" xfId="41754"/>
    <cellStyle name="Normal 6 3 6 3 4 2 4" xfId="29552"/>
    <cellStyle name="Normal 6 3 6 3 4 3" xfId="6845"/>
    <cellStyle name="Normal 6 3 6 3 4 3 2" xfId="13075"/>
    <cellStyle name="Normal 6 3 6 3 4 3 2 2" xfId="25277"/>
    <cellStyle name="Normal 6 3 6 3 4 3 2 2 2" xfId="49574"/>
    <cellStyle name="Normal 6 3 6 3 4 3 2 3" xfId="37372"/>
    <cellStyle name="Normal 6 3 6 3 4 3 3" xfId="19047"/>
    <cellStyle name="Normal 6 3 6 3 4 3 3 2" xfId="43344"/>
    <cellStyle name="Normal 6 3 6 3 4 3 4" xfId="31142"/>
    <cellStyle name="Normal 6 3 6 3 4 4" xfId="13073"/>
    <cellStyle name="Normal 6 3 6 3 4 4 2" xfId="25275"/>
    <cellStyle name="Normal 6 3 6 3 4 4 2 2" xfId="49572"/>
    <cellStyle name="Normal 6 3 6 3 4 4 3" xfId="37370"/>
    <cellStyle name="Normal 6 3 6 3 4 5" xfId="15229"/>
    <cellStyle name="Normal 6 3 6 3 4 5 2" xfId="39526"/>
    <cellStyle name="Normal 6 3 6 3 4 6" xfId="27217"/>
    <cellStyle name="Normal 6 3 6 3 5" xfId="13054"/>
    <cellStyle name="Normal 6 3 6 3 5 2" xfId="25256"/>
    <cellStyle name="Normal 6 3 6 3 5 2 2" xfId="49553"/>
    <cellStyle name="Normal 6 3 6 3 5 3" xfId="37351"/>
    <cellStyle name="Normal 6 3 6 3 6" xfId="14057"/>
    <cellStyle name="Normal 6 3 6 3 6 2" xfId="26045"/>
    <cellStyle name="Normal 6 3 6 3 6 2 2" xfId="50342"/>
    <cellStyle name="Normal 6 3 6 3 6 3" xfId="38354"/>
    <cellStyle name="Normal 6 3 6 3 7" xfId="51574"/>
    <cellStyle name="Normal 6 3 6 3 8" xfId="52161"/>
    <cellStyle name="Normal 6 3 6 4" xfId="683"/>
    <cellStyle name="Normal 6 3 6 4 2" xfId="930"/>
    <cellStyle name="Normal 6 3 6 4 2 2" xfId="2423"/>
    <cellStyle name="Normal 6 3 6 4 2 2 10" xfId="52943"/>
    <cellStyle name="Normal 6 3 6 4 2 2 2" xfId="3589"/>
    <cellStyle name="Normal 6 3 6 4 2 2 2 2" xfId="5930"/>
    <cellStyle name="Normal 6 3 6 4 2 2 2 2 2" xfId="13080"/>
    <cellStyle name="Normal 6 3 6 4 2 2 2 2 2 2" xfId="25282"/>
    <cellStyle name="Normal 6 3 6 4 2 2 2 2 2 2 2" xfId="49579"/>
    <cellStyle name="Normal 6 3 6 4 2 2 2 2 2 3" xfId="37377"/>
    <cellStyle name="Normal 6 3 6 4 2 2 2 2 3" xfId="18132"/>
    <cellStyle name="Normal 6 3 6 4 2 2 2 2 3 2" xfId="42429"/>
    <cellStyle name="Normal 6 3 6 4 2 2 2 2 4" xfId="30227"/>
    <cellStyle name="Normal 6 3 6 4 2 2 2 3" xfId="7627"/>
    <cellStyle name="Normal 6 3 6 4 2 2 2 3 2" xfId="13081"/>
    <cellStyle name="Normal 6 3 6 4 2 2 2 3 2 2" xfId="25283"/>
    <cellStyle name="Normal 6 3 6 4 2 2 2 3 2 2 2" xfId="49580"/>
    <cellStyle name="Normal 6 3 6 4 2 2 2 3 2 3" xfId="37378"/>
    <cellStyle name="Normal 6 3 6 4 2 2 2 3 3" xfId="19829"/>
    <cellStyle name="Normal 6 3 6 4 2 2 2 3 3 2" xfId="44126"/>
    <cellStyle name="Normal 6 3 6 4 2 2 2 3 4" xfId="31924"/>
    <cellStyle name="Normal 6 3 6 4 2 2 2 4" xfId="13079"/>
    <cellStyle name="Normal 6 3 6 4 2 2 2 4 2" xfId="25281"/>
    <cellStyle name="Normal 6 3 6 4 2 2 2 4 2 2" xfId="49578"/>
    <cellStyle name="Normal 6 3 6 4 2 2 2 4 3" xfId="37376"/>
    <cellStyle name="Normal 6 3 6 4 2 2 2 5" xfId="15904"/>
    <cellStyle name="Normal 6 3 6 4 2 2 2 5 2" xfId="40201"/>
    <cellStyle name="Normal 6 3 6 4 2 2 2 6" xfId="27892"/>
    <cellStyle name="Normal 6 3 6 4 2 2 3" xfId="4121"/>
    <cellStyle name="Normal 6 3 6 4 2 2 3 2" xfId="13082"/>
    <cellStyle name="Normal 6 3 6 4 2 2 3 2 2" xfId="25284"/>
    <cellStyle name="Normal 6 3 6 4 2 2 3 2 2 2" xfId="49581"/>
    <cellStyle name="Normal 6 3 6 4 2 2 3 2 3" xfId="37379"/>
    <cellStyle name="Normal 6 3 6 4 2 2 3 3" xfId="16432"/>
    <cellStyle name="Normal 6 3 6 4 2 2 3 3 2" xfId="40729"/>
    <cellStyle name="Normal 6 3 6 4 2 2 3 4" xfId="28420"/>
    <cellStyle name="Normal 6 3 6 4 2 2 4" xfId="4761"/>
    <cellStyle name="Normal 6 3 6 4 2 2 4 2" xfId="13083"/>
    <cellStyle name="Normal 6 3 6 4 2 2 4 2 2" xfId="25285"/>
    <cellStyle name="Normal 6 3 6 4 2 2 4 2 2 2" xfId="49582"/>
    <cellStyle name="Normal 6 3 6 4 2 2 4 2 3" xfId="37380"/>
    <cellStyle name="Normal 6 3 6 4 2 2 4 3" xfId="16963"/>
    <cellStyle name="Normal 6 3 6 4 2 2 4 3 2" xfId="41260"/>
    <cellStyle name="Normal 6 3 6 4 2 2 4 4" xfId="29058"/>
    <cellStyle name="Normal 6 3 6 4 2 2 5" xfId="6458"/>
    <cellStyle name="Normal 6 3 6 4 2 2 5 2" xfId="13084"/>
    <cellStyle name="Normal 6 3 6 4 2 2 5 2 2" xfId="25286"/>
    <cellStyle name="Normal 6 3 6 4 2 2 5 2 2 2" xfId="49583"/>
    <cellStyle name="Normal 6 3 6 4 2 2 5 2 3" xfId="37381"/>
    <cellStyle name="Normal 6 3 6 4 2 2 5 3" xfId="18660"/>
    <cellStyle name="Normal 6 3 6 4 2 2 5 3 2" xfId="42957"/>
    <cellStyle name="Normal 6 3 6 4 2 2 5 4" xfId="30755"/>
    <cellStyle name="Normal 6 3 6 4 2 2 6" xfId="13078"/>
    <cellStyle name="Normal 6 3 6 4 2 2 6 2" xfId="25280"/>
    <cellStyle name="Normal 6 3 6 4 2 2 6 2 2" xfId="49577"/>
    <cellStyle name="Normal 6 3 6 4 2 2 6 3" xfId="37375"/>
    <cellStyle name="Normal 6 3 6 4 2 2 7" xfId="14735"/>
    <cellStyle name="Normal 6 3 6 4 2 2 7 2" xfId="39032"/>
    <cellStyle name="Normal 6 3 6 4 2 2 8" xfId="26723"/>
    <cellStyle name="Normal 6 3 6 4 2 2 9" xfId="51131"/>
    <cellStyle name="Normal 6 3 6 4 2 3" xfId="2951"/>
    <cellStyle name="Normal 6 3 6 4 2 3 2" xfId="5399"/>
    <cellStyle name="Normal 6 3 6 4 2 3 2 2" xfId="13086"/>
    <cellStyle name="Normal 6 3 6 4 2 3 2 2 2" xfId="25288"/>
    <cellStyle name="Normal 6 3 6 4 2 3 2 2 2 2" xfId="49585"/>
    <cellStyle name="Normal 6 3 6 4 2 3 2 2 3" xfId="37383"/>
    <cellStyle name="Normal 6 3 6 4 2 3 2 3" xfId="17601"/>
    <cellStyle name="Normal 6 3 6 4 2 3 2 3 2" xfId="41898"/>
    <cellStyle name="Normal 6 3 6 4 2 3 2 4" xfId="29696"/>
    <cellStyle name="Normal 6 3 6 4 2 3 3" xfId="6989"/>
    <cellStyle name="Normal 6 3 6 4 2 3 3 2" xfId="13087"/>
    <cellStyle name="Normal 6 3 6 4 2 3 3 2 2" xfId="25289"/>
    <cellStyle name="Normal 6 3 6 4 2 3 3 2 2 2" xfId="49586"/>
    <cellStyle name="Normal 6 3 6 4 2 3 3 2 3" xfId="37384"/>
    <cellStyle name="Normal 6 3 6 4 2 3 3 3" xfId="19191"/>
    <cellStyle name="Normal 6 3 6 4 2 3 3 3 2" xfId="43488"/>
    <cellStyle name="Normal 6 3 6 4 2 3 3 4" xfId="31286"/>
    <cellStyle name="Normal 6 3 6 4 2 3 4" xfId="13085"/>
    <cellStyle name="Normal 6 3 6 4 2 3 4 2" xfId="25287"/>
    <cellStyle name="Normal 6 3 6 4 2 3 4 2 2" xfId="49584"/>
    <cellStyle name="Normal 6 3 6 4 2 3 4 3" xfId="37382"/>
    <cellStyle name="Normal 6 3 6 4 2 3 5" xfId="15373"/>
    <cellStyle name="Normal 6 3 6 4 2 3 5 2" xfId="39670"/>
    <cellStyle name="Normal 6 3 6 4 2 3 6" xfId="27361"/>
    <cellStyle name="Normal 6 3 6 4 2 4" xfId="13077"/>
    <cellStyle name="Normal 6 3 6 4 2 4 2" xfId="25279"/>
    <cellStyle name="Normal 6 3 6 4 2 4 2 2" xfId="49576"/>
    <cellStyle name="Normal 6 3 6 4 2 4 3" xfId="37374"/>
    <cellStyle name="Normal 6 3 6 4 2 5" xfId="14201"/>
    <cellStyle name="Normal 6 3 6 4 2 5 2" xfId="26189"/>
    <cellStyle name="Normal 6 3 6 4 2 5 2 2" xfId="50486"/>
    <cellStyle name="Normal 6 3 6 4 2 5 3" xfId="38498"/>
    <cellStyle name="Normal 6 3 6 4 2 6" xfId="51684"/>
    <cellStyle name="Normal 6 3 6 4 2 7" xfId="52305"/>
    <cellStyle name="Normal 6 3 6 4 3" xfId="2183"/>
    <cellStyle name="Normal 6 3 6 4 3 10" xfId="52703"/>
    <cellStyle name="Normal 6 3 6 4 3 2" xfId="3349"/>
    <cellStyle name="Normal 6 3 6 4 3 2 2" xfId="5690"/>
    <cellStyle name="Normal 6 3 6 4 3 2 2 2" xfId="13090"/>
    <cellStyle name="Normal 6 3 6 4 3 2 2 2 2" xfId="25292"/>
    <cellStyle name="Normal 6 3 6 4 3 2 2 2 2 2" xfId="49589"/>
    <cellStyle name="Normal 6 3 6 4 3 2 2 2 3" xfId="37387"/>
    <cellStyle name="Normal 6 3 6 4 3 2 2 3" xfId="17892"/>
    <cellStyle name="Normal 6 3 6 4 3 2 2 3 2" xfId="42189"/>
    <cellStyle name="Normal 6 3 6 4 3 2 2 4" xfId="29987"/>
    <cellStyle name="Normal 6 3 6 4 3 2 3" xfId="7387"/>
    <cellStyle name="Normal 6 3 6 4 3 2 3 2" xfId="13091"/>
    <cellStyle name="Normal 6 3 6 4 3 2 3 2 2" xfId="25293"/>
    <cellStyle name="Normal 6 3 6 4 3 2 3 2 2 2" xfId="49590"/>
    <cellStyle name="Normal 6 3 6 4 3 2 3 2 3" xfId="37388"/>
    <cellStyle name="Normal 6 3 6 4 3 2 3 3" xfId="19589"/>
    <cellStyle name="Normal 6 3 6 4 3 2 3 3 2" xfId="43886"/>
    <cellStyle name="Normal 6 3 6 4 3 2 3 4" xfId="31684"/>
    <cellStyle name="Normal 6 3 6 4 3 2 4" xfId="13089"/>
    <cellStyle name="Normal 6 3 6 4 3 2 4 2" xfId="25291"/>
    <cellStyle name="Normal 6 3 6 4 3 2 4 2 2" xfId="49588"/>
    <cellStyle name="Normal 6 3 6 4 3 2 4 3" xfId="37386"/>
    <cellStyle name="Normal 6 3 6 4 3 2 5" xfId="15664"/>
    <cellStyle name="Normal 6 3 6 4 3 2 5 2" xfId="39961"/>
    <cellStyle name="Normal 6 3 6 4 3 2 6" xfId="27652"/>
    <cellStyle name="Normal 6 3 6 4 3 3" xfId="3881"/>
    <cellStyle name="Normal 6 3 6 4 3 3 2" xfId="13092"/>
    <cellStyle name="Normal 6 3 6 4 3 3 2 2" xfId="25294"/>
    <cellStyle name="Normal 6 3 6 4 3 3 2 2 2" xfId="49591"/>
    <cellStyle name="Normal 6 3 6 4 3 3 2 3" xfId="37389"/>
    <cellStyle name="Normal 6 3 6 4 3 3 3" xfId="16192"/>
    <cellStyle name="Normal 6 3 6 4 3 3 3 2" xfId="40489"/>
    <cellStyle name="Normal 6 3 6 4 3 3 4" xfId="28180"/>
    <cellStyle name="Normal 6 3 6 4 3 4" xfId="4521"/>
    <cellStyle name="Normal 6 3 6 4 3 4 2" xfId="13093"/>
    <cellStyle name="Normal 6 3 6 4 3 4 2 2" xfId="25295"/>
    <cellStyle name="Normal 6 3 6 4 3 4 2 2 2" xfId="49592"/>
    <cellStyle name="Normal 6 3 6 4 3 4 2 3" xfId="37390"/>
    <cellStyle name="Normal 6 3 6 4 3 4 3" xfId="16723"/>
    <cellStyle name="Normal 6 3 6 4 3 4 3 2" xfId="41020"/>
    <cellStyle name="Normal 6 3 6 4 3 4 4" xfId="28818"/>
    <cellStyle name="Normal 6 3 6 4 3 5" xfId="6218"/>
    <cellStyle name="Normal 6 3 6 4 3 5 2" xfId="13094"/>
    <cellStyle name="Normal 6 3 6 4 3 5 2 2" xfId="25296"/>
    <cellStyle name="Normal 6 3 6 4 3 5 2 2 2" xfId="49593"/>
    <cellStyle name="Normal 6 3 6 4 3 5 2 3" xfId="37391"/>
    <cellStyle name="Normal 6 3 6 4 3 5 3" xfId="18420"/>
    <cellStyle name="Normal 6 3 6 4 3 5 3 2" xfId="42717"/>
    <cellStyle name="Normal 6 3 6 4 3 5 4" xfId="30515"/>
    <cellStyle name="Normal 6 3 6 4 3 6" xfId="13088"/>
    <cellStyle name="Normal 6 3 6 4 3 6 2" xfId="25290"/>
    <cellStyle name="Normal 6 3 6 4 3 6 2 2" xfId="49587"/>
    <cellStyle name="Normal 6 3 6 4 3 6 3" xfId="37385"/>
    <cellStyle name="Normal 6 3 6 4 3 7" xfId="14495"/>
    <cellStyle name="Normal 6 3 6 4 3 7 2" xfId="38792"/>
    <cellStyle name="Normal 6 3 6 4 3 8" xfId="26483"/>
    <cellStyle name="Normal 6 3 6 4 3 9" xfId="50891"/>
    <cellStyle name="Normal 6 3 6 4 4" xfId="2711"/>
    <cellStyle name="Normal 6 3 6 4 4 2" xfId="5159"/>
    <cellStyle name="Normal 6 3 6 4 4 2 2" xfId="13096"/>
    <cellStyle name="Normal 6 3 6 4 4 2 2 2" xfId="25298"/>
    <cellStyle name="Normal 6 3 6 4 4 2 2 2 2" xfId="49595"/>
    <cellStyle name="Normal 6 3 6 4 4 2 2 3" xfId="37393"/>
    <cellStyle name="Normal 6 3 6 4 4 2 3" xfId="17361"/>
    <cellStyle name="Normal 6 3 6 4 4 2 3 2" xfId="41658"/>
    <cellStyle name="Normal 6 3 6 4 4 2 4" xfId="29456"/>
    <cellStyle name="Normal 6 3 6 4 4 3" xfId="6749"/>
    <cellStyle name="Normal 6 3 6 4 4 3 2" xfId="13097"/>
    <cellStyle name="Normal 6 3 6 4 4 3 2 2" xfId="25299"/>
    <cellStyle name="Normal 6 3 6 4 4 3 2 2 2" xfId="49596"/>
    <cellStyle name="Normal 6 3 6 4 4 3 2 3" xfId="37394"/>
    <cellStyle name="Normal 6 3 6 4 4 3 3" xfId="18951"/>
    <cellStyle name="Normal 6 3 6 4 4 3 3 2" xfId="43248"/>
    <cellStyle name="Normal 6 3 6 4 4 3 4" xfId="31046"/>
    <cellStyle name="Normal 6 3 6 4 4 4" xfId="13095"/>
    <cellStyle name="Normal 6 3 6 4 4 4 2" xfId="25297"/>
    <cellStyle name="Normal 6 3 6 4 4 4 2 2" xfId="49594"/>
    <cellStyle name="Normal 6 3 6 4 4 4 3" xfId="37392"/>
    <cellStyle name="Normal 6 3 6 4 4 5" xfId="15133"/>
    <cellStyle name="Normal 6 3 6 4 4 5 2" xfId="39430"/>
    <cellStyle name="Normal 6 3 6 4 4 6" xfId="27121"/>
    <cellStyle name="Normal 6 3 6 4 5" xfId="13076"/>
    <cellStyle name="Normal 6 3 6 4 5 2" xfId="25278"/>
    <cellStyle name="Normal 6 3 6 4 5 2 2" xfId="49575"/>
    <cellStyle name="Normal 6 3 6 4 5 3" xfId="37373"/>
    <cellStyle name="Normal 6 3 6 4 6" xfId="13961"/>
    <cellStyle name="Normal 6 3 6 4 6 2" xfId="25949"/>
    <cellStyle name="Normal 6 3 6 4 6 2 2" xfId="50246"/>
    <cellStyle name="Normal 6 3 6 4 6 3" xfId="38258"/>
    <cellStyle name="Normal 6 3 6 4 7" xfId="51830"/>
    <cellStyle name="Normal 6 3 6 4 8" xfId="52065"/>
    <cellStyle name="Normal 6 3 6 5" xfId="858"/>
    <cellStyle name="Normal 6 3 6 5 2" xfId="2351"/>
    <cellStyle name="Normal 6 3 6 5 2 10" xfId="52871"/>
    <cellStyle name="Normal 6 3 6 5 2 2" xfId="3517"/>
    <cellStyle name="Normal 6 3 6 5 2 2 2" xfId="5858"/>
    <cellStyle name="Normal 6 3 6 5 2 2 2 2" xfId="13101"/>
    <cellStyle name="Normal 6 3 6 5 2 2 2 2 2" xfId="25303"/>
    <cellStyle name="Normal 6 3 6 5 2 2 2 2 2 2" xfId="49600"/>
    <cellStyle name="Normal 6 3 6 5 2 2 2 2 3" xfId="37398"/>
    <cellStyle name="Normal 6 3 6 5 2 2 2 3" xfId="18060"/>
    <cellStyle name="Normal 6 3 6 5 2 2 2 3 2" xfId="42357"/>
    <cellStyle name="Normal 6 3 6 5 2 2 2 4" xfId="30155"/>
    <cellStyle name="Normal 6 3 6 5 2 2 3" xfId="7555"/>
    <cellStyle name="Normal 6 3 6 5 2 2 3 2" xfId="13102"/>
    <cellStyle name="Normal 6 3 6 5 2 2 3 2 2" xfId="25304"/>
    <cellStyle name="Normal 6 3 6 5 2 2 3 2 2 2" xfId="49601"/>
    <cellStyle name="Normal 6 3 6 5 2 2 3 2 3" xfId="37399"/>
    <cellStyle name="Normal 6 3 6 5 2 2 3 3" xfId="19757"/>
    <cellStyle name="Normal 6 3 6 5 2 2 3 3 2" xfId="44054"/>
    <cellStyle name="Normal 6 3 6 5 2 2 3 4" xfId="31852"/>
    <cellStyle name="Normal 6 3 6 5 2 2 4" xfId="13100"/>
    <cellStyle name="Normal 6 3 6 5 2 2 4 2" xfId="25302"/>
    <cellStyle name="Normal 6 3 6 5 2 2 4 2 2" xfId="49599"/>
    <cellStyle name="Normal 6 3 6 5 2 2 4 3" xfId="37397"/>
    <cellStyle name="Normal 6 3 6 5 2 2 5" xfId="15832"/>
    <cellStyle name="Normal 6 3 6 5 2 2 5 2" xfId="40129"/>
    <cellStyle name="Normal 6 3 6 5 2 2 6" xfId="27820"/>
    <cellStyle name="Normal 6 3 6 5 2 3" xfId="4049"/>
    <cellStyle name="Normal 6 3 6 5 2 3 2" xfId="13103"/>
    <cellStyle name="Normal 6 3 6 5 2 3 2 2" xfId="25305"/>
    <cellStyle name="Normal 6 3 6 5 2 3 2 2 2" xfId="49602"/>
    <cellStyle name="Normal 6 3 6 5 2 3 2 3" xfId="37400"/>
    <cellStyle name="Normal 6 3 6 5 2 3 3" xfId="16360"/>
    <cellStyle name="Normal 6 3 6 5 2 3 3 2" xfId="40657"/>
    <cellStyle name="Normal 6 3 6 5 2 3 4" xfId="28348"/>
    <cellStyle name="Normal 6 3 6 5 2 4" xfId="4689"/>
    <cellStyle name="Normal 6 3 6 5 2 4 2" xfId="13104"/>
    <cellStyle name="Normal 6 3 6 5 2 4 2 2" xfId="25306"/>
    <cellStyle name="Normal 6 3 6 5 2 4 2 2 2" xfId="49603"/>
    <cellStyle name="Normal 6 3 6 5 2 4 2 3" xfId="37401"/>
    <cellStyle name="Normal 6 3 6 5 2 4 3" xfId="16891"/>
    <cellStyle name="Normal 6 3 6 5 2 4 3 2" xfId="41188"/>
    <cellStyle name="Normal 6 3 6 5 2 4 4" xfId="28986"/>
    <cellStyle name="Normal 6 3 6 5 2 5" xfId="6386"/>
    <cellStyle name="Normal 6 3 6 5 2 5 2" xfId="13105"/>
    <cellStyle name="Normal 6 3 6 5 2 5 2 2" xfId="25307"/>
    <cellStyle name="Normal 6 3 6 5 2 5 2 2 2" xfId="49604"/>
    <cellStyle name="Normal 6 3 6 5 2 5 2 3" xfId="37402"/>
    <cellStyle name="Normal 6 3 6 5 2 5 3" xfId="18588"/>
    <cellStyle name="Normal 6 3 6 5 2 5 3 2" xfId="42885"/>
    <cellStyle name="Normal 6 3 6 5 2 5 4" xfId="30683"/>
    <cellStyle name="Normal 6 3 6 5 2 6" xfId="13099"/>
    <cellStyle name="Normal 6 3 6 5 2 6 2" xfId="25301"/>
    <cellStyle name="Normal 6 3 6 5 2 6 2 2" xfId="49598"/>
    <cellStyle name="Normal 6 3 6 5 2 6 3" xfId="37396"/>
    <cellStyle name="Normal 6 3 6 5 2 7" xfId="14663"/>
    <cellStyle name="Normal 6 3 6 5 2 7 2" xfId="38960"/>
    <cellStyle name="Normal 6 3 6 5 2 8" xfId="26651"/>
    <cellStyle name="Normal 6 3 6 5 2 9" xfId="51059"/>
    <cellStyle name="Normal 6 3 6 5 3" xfId="2879"/>
    <cellStyle name="Normal 6 3 6 5 3 2" xfId="5327"/>
    <cellStyle name="Normal 6 3 6 5 3 2 2" xfId="13107"/>
    <cellStyle name="Normal 6 3 6 5 3 2 2 2" xfId="25309"/>
    <cellStyle name="Normal 6 3 6 5 3 2 2 2 2" xfId="49606"/>
    <cellStyle name="Normal 6 3 6 5 3 2 2 3" xfId="37404"/>
    <cellStyle name="Normal 6 3 6 5 3 2 3" xfId="17529"/>
    <cellStyle name="Normal 6 3 6 5 3 2 3 2" xfId="41826"/>
    <cellStyle name="Normal 6 3 6 5 3 2 4" xfId="29624"/>
    <cellStyle name="Normal 6 3 6 5 3 3" xfId="6917"/>
    <cellStyle name="Normal 6 3 6 5 3 3 2" xfId="13108"/>
    <cellStyle name="Normal 6 3 6 5 3 3 2 2" xfId="25310"/>
    <cellStyle name="Normal 6 3 6 5 3 3 2 2 2" xfId="49607"/>
    <cellStyle name="Normal 6 3 6 5 3 3 2 3" xfId="37405"/>
    <cellStyle name="Normal 6 3 6 5 3 3 3" xfId="19119"/>
    <cellStyle name="Normal 6 3 6 5 3 3 3 2" xfId="43416"/>
    <cellStyle name="Normal 6 3 6 5 3 3 4" xfId="31214"/>
    <cellStyle name="Normal 6 3 6 5 3 4" xfId="13106"/>
    <cellStyle name="Normal 6 3 6 5 3 4 2" xfId="25308"/>
    <cellStyle name="Normal 6 3 6 5 3 4 2 2" xfId="49605"/>
    <cellStyle name="Normal 6 3 6 5 3 4 3" xfId="37403"/>
    <cellStyle name="Normal 6 3 6 5 3 5" xfId="15301"/>
    <cellStyle name="Normal 6 3 6 5 3 5 2" xfId="39598"/>
    <cellStyle name="Normal 6 3 6 5 3 6" xfId="27289"/>
    <cellStyle name="Normal 6 3 6 5 4" xfId="13098"/>
    <cellStyle name="Normal 6 3 6 5 4 2" xfId="25300"/>
    <cellStyle name="Normal 6 3 6 5 4 2 2" xfId="49597"/>
    <cellStyle name="Normal 6 3 6 5 4 3" xfId="37395"/>
    <cellStyle name="Normal 6 3 6 5 5" xfId="14129"/>
    <cellStyle name="Normal 6 3 6 5 5 2" xfId="26117"/>
    <cellStyle name="Normal 6 3 6 5 5 2 2" xfId="50414"/>
    <cellStyle name="Normal 6 3 6 5 5 3" xfId="38426"/>
    <cellStyle name="Normal 6 3 6 5 6" xfId="51469"/>
    <cellStyle name="Normal 6 3 6 5 7" xfId="52233"/>
    <cellStyle name="Normal 6 3 6 6" xfId="2087"/>
    <cellStyle name="Normal 6 3 6 6 10" xfId="52607"/>
    <cellStyle name="Normal 6 3 6 6 2" xfId="3253"/>
    <cellStyle name="Normal 6 3 6 6 2 2" xfId="5594"/>
    <cellStyle name="Normal 6 3 6 6 2 2 2" xfId="13111"/>
    <cellStyle name="Normal 6 3 6 6 2 2 2 2" xfId="25313"/>
    <cellStyle name="Normal 6 3 6 6 2 2 2 2 2" xfId="49610"/>
    <cellStyle name="Normal 6 3 6 6 2 2 2 3" xfId="37408"/>
    <cellStyle name="Normal 6 3 6 6 2 2 3" xfId="17796"/>
    <cellStyle name="Normal 6 3 6 6 2 2 3 2" xfId="42093"/>
    <cellStyle name="Normal 6 3 6 6 2 2 4" xfId="29891"/>
    <cellStyle name="Normal 6 3 6 6 2 3" xfId="7291"/>
    <cellStyle name="Normal 6 3 6 6 2 3 2" xfId="13112"/>
    <cellStyle name="Normal 6 3 6 6 2 3 2 2" xfId="25314"/>
    <cellStyle name="Normal 6 3 6 6 2 3 2 2 2" xfId="49611"/>
    <cellStyle name="Normal 6 3 6 6 2 3 2 3" xfId="37409"/>
    <cellStyle name="Normal 6 3 6 6 2 3 3" xfId="19493"/>
    <cellStyle name="Normal 6 3 6 6 2 3 3 2" xfId="43790"/>
    <cellStyle name="Normal 6 3 6 6 2 3 4" xfId="31588"/>
    <cellStyle name="Normal 6 3 6 6 2 4" xfId="13110"/>
    <cellStyle name="Normal 6 3 6 6 2 4 2" xfId="25312"/>
    <cellStyle name="Normal 6 3 6 6 2 4 2 2" xfId="49609"/>
    <cellStyle name="Normal 6 3 6 6 2 4 3" xfId="37407"/>
    <cellStyle name="Normal 6 3 6 6 2 5" xfId="15568"/>
    <cellStyle name="Normal 6 3 6 6 2 5 2" xfId="39865"/>
    <cellStyle name="Normal 6 3 6 6 2 6" xfId="27556"/>
    <cellStyle name="Normal 6 3 6 6 3" xfId="3785"/>
    <cellStyle name="Normal 6 3 6 6 3 2" xfId="13113"/>
    <cellStyle name="Normal 6 3 6 6 3 2 2" xfId="25315"/>
    <cellStyle name="Normal 6 3 6 6 3 2 2 2" xfId="49612"/>
    <cellStyle name="Normal 6 3 6 6 3 2 3" xfId="37410"/>
    <cellStyle name="Normal 6 3 6 6 3 3" xfId="16096"/>
    <cellStyle name="Normal 6 3 6 6 3 3 2" xfId="40393"/>
    <cellStyle name="Normal 6 3 6 6 3 4" xfId="28084"/>
    <cellStyle name="Normal 6 3 6 6 4" xfId="4425"/>
    <cellStyle name="Normal 6 3 6 6 4 2" xfId="13114"/>
    <cellStyle name="Normal 6 3 6 6 4 2 2" xfId="25316"/>
    <cellStyle name="Normal 6 3 6 6 4 2 2 2" xfId="49613"/>
    <cellStyle name="Normal 6 3 6 6 4 2 3" xfId="37411"/>
    <cellStyle name="Normal 6 3 6 6 4 3" xfId="16627"/>
    <cellStyle name="Normal 6 3 6 6 4 3 2" xfId="40924"/>
    <cellStyle name="Normal 6 3 6 6 4 4" xfId="28722"/>
    <cellStyle name="Normal 6 3 6 6 5" xfId="6122"/>
    <cellStyle name="Normal 6 3 6 6 5 2" xfId="13115"/>
    <cellStyle name="Normal 6 3 6 6 5 2 2" xfId="25317"/>
    <cellStyle name="Normal 6 3 6 6 5 2 2 2" xfId="49614"/>
    <cellStyle name="Normal 6 3 6 6 5 2 3" xfId="37412"/>
    <cellStyle name="Normal 6 3 6 6 5 3" xfId="18324"/>
    <cellStyle name="Normal 6 3 6 6 5 3 2" xfId="42621"/>
    <cellStyle name="Normal 6 3 6 6 5 4" xfId="30419"/>
    <cellStyle name="Normal 6 3 6 6 6" xfId="13109"/>
    <cellStyle name="Normal 6 3 6 6 6 2" xfId="25311"/>
    <cellStyle name="Normal 6 3 6 6 6 2 2" xfId="49608"/>
    <cellStyle name="Normal 6 3 6 6 6 3" xfId="37406"/>
    <cellStyle name="Normal 6 3 6 6 7" xfId="14399"/>
    <cellStyle name="Normal 6 3 6 6 7 2" xfId="38696"/>
    <cellStyle name="Normal 6 3 6 6 8" xfId="26387"/>
    <cellStyle name="Normal 6 3 6 6 9" xfId="50795"/>
    <cellStyle name="Normal 6 3 6 7" xfId="2615"/>
    <cellStyle name="Normal 6 3 6 7 2" xfId="5063"/>
    <cellStyle name="Normal 6 3 6 7 2 2" xfId="13117"/>
    <cellStyle name="Normal 6 3 6 7 2 2 2" xfId="25319"/>
    <cellStyle name="Normal 6 3 6 7 2 2 2 2" xfId="49616"/>
    <cellStyle name="Normal 6 3 6 7 2 2 3" xfId="37414"/>
    <cellStyle name="Normal 6 3 6 7 2 3" xfId="17265"/>
    <cellStyle name="Normal 6 3 6 7 2 3 2" xfId="41562"/>
    <cellStyle name="Normal 6 3 6 7 2 4" xfId="29360"/>
    <cellStyle name="Normal 6 3 6 7 3" xfId="6653"/>
    <cellStyle name="Normal 6 3 6 7 3 2" xfId="13118"/>
    <cellStyle name="Normal 6 3 6 7 3 2 2" xfId="25320"/>
    <cellStyle name="Normal 6 3 6 7 3 2 2 2" xfId="49617"/>
    <cellStyle name="Normal 6 3 6 7 3 2 3" xfId="37415"/>
    <cellStyle name="Normal 6 3 6 7 3 3" xfId="18855"/>
    <cellStyle name="Normal 6 3 6 7 3 3 2" xfId="43152"/>
    <cellStyle name="Normal 6 3 6 7 3 4" xfId="30950"/>
    <cellStyle name="Normal 6 3 6 7 4" xfId="13116"/>
    <cellStyle name="Normal 6 3 6 7 4 2" xfId="25318"/>
    <cellStyle name="Normal 6 3 6 7 4 2 2" xfId="49615"/>
    <cellStyle name="Normal 6 3 6 7 4 3" xfId="37413"/>
    <cellStyle name="Normal 6 3 6 7 5" xfId="15037"/>
    <cellStyle name="Normal 6 3 6 7 5 2" xfId="39334"/>
    <cellStyle name="Normal 6 3 6 7 6" xfId="27025"/>
    <cellStyle name="Normal 6 3 6 8" xfId="12987"/>
    <cellStyle name="Normal 6 3 6 8 2" xfId="25189"/>
    <cellStyle name="Normal 6 3 6 8 2 2" xfId="49486"/>
    <cellStyle name="Normal 6 3 6 8 3" xfId="37284"/>
    <cellStyle name="Normal 6 3 6 9" xfId="13865"/>
    <cellStyle name="Normal 6 3 6 9 2" xfId="25853"/>
    <cellStyle name="Normal 6 3 6 9 2 2" xfId="50150"/>
    <cellStyle name="Normal 6 3 6 9 3" xfId="38162"/>
    <cellStyle name="Normal 6 3 7" xfId="610"/>
    <cellStyle name="Normal 6 3 7 10" xfId="51993"/>
    <cellStyle name="Normal 6 3 7 2" xfId="805"/>
    <cellStyle name="Normal 6 3 7 2 2" xfId="1050"/>
    <cellStyle name="Normal 6 3 7 2 2 2" xfId="2543"/>
    <cellStyle name="Normal 6 3 7 2 2 2 10" xfId="53063"/>
    <cellStyle name="Normal 6 3 7 2 2 2 2" xfId="3709"/>
    <cellStyle name="Normal 6 3 7 2 2 2 2 2" xfId="6050"/>
    <cellStyle name="Normal 6 3 7 2 2 2 2 2 2" xfId="13124"/>
    <cellStyle name="Normal 6 3 7 2 2 2 2 2 2 2" xfId="25326"/>
    <cellStyle name="Normal 6 3 7 2 2 2 2 2 2 2 2" xfId="49623"/>
    <cellStyle name="Normal 6 3 7 2 2 2 2 2 2 3" xfId="37421"/>
    <cellStyle name="Normal 6 3 7 2 2 2 2 2 3" xfId="18252"/>
    <cellStyle name="Normal 6 3 7 2 2 2 2 2 3 2" xfId="42549"/>
    <cellStyle name="Normal 6 3 7 2 2 2 2 2 4" xfId="30347"/>
    <cellStyle name="Normal 6 3 7 2 2 2 2 3" xfId="7747"/>
    <cellStyle name="Normal 6 3 7 2 2 2 2 3 2" xfId="13125"/>
    <cellStyle name="Normal 6 3 7 2 2 2 2 3 2 2" xfId="25327"/>
    <cellStyle name="Normal 6 3 7 2 2 2 2 3 2 2 2" xfId="49624"/>
    <cellStyle name="Normal 6 3 7 2 2 2 2 3 2 3" xfId="37422"/>
    <cellStyle name="Normal 6 3 7 2 2 2 2 3 3" xfId="19949"/>
    <cellStyle name="Normal 6 3 7 2 2 2 2 3 3 2" xfId="44246"/>
    <cellStyle name="Normal 6 3 7 2 2 2 2 3 4" xfId="32044"/>
    <cellStyle name="Normal 6 3 7 2 2 2 2 4" xfId="13123"/>
    <cellStyle name="Normal 6 3 7 2 2 2 2 4 2" xfId="25325"/>
    <cellStyle name="Normal 6 3 7 2 2 2 2 4 2 2" xfId="49622"/>
    <cellStyle name="Normal 6 3 7 2 2 2 2 4 3" xfId="37420"/>
    <cellStyle name="Normal 6 3 7 2 2 2 2 5" xfId="16024"/>
    <cellStyle name="Normal 6 3 7 2 2 2 2 5 2" xfId="40321"/>
    <cellStyle name="Normal 6 3 7 2 2 2 2 6" xfId="28012"/>
    <cellStyle name="Normal 6 3 7 2 2 2 3" xfId="4241"/>
    <cellStyle name="Normal 6 3 7 2 2 2 3 2" xfId="13126"/>
    <cellStyle name="Normal 6 3 7 2 2 2 3 2 2" xfId="25328"/>
    <cellStyle name="Normal 6 3 7 2 2 2 3 2 2 2" xfId="49625"/>
    <cellStyle name="Normal 6 3 7 2 2 2 3 2 3" xfId="37423"/>
    <cellStyle name="Normal 6 3 7 2 2 2 3 3" xfId="16552"/>
    <cellStyle name="Normal 6 3 7 2 2 2 3 3 2" xfId="40849"/>
    <cellStyle name="Normal 6 3 7 2 2 2 3 4" xfId="28540"/>
    <cellStyle name="Normal 6 3 7 2 2 2 4" xfId="4881"/>
    <cellStyle name="Normal 6 3 7 2 2 2 4 2" xfId="13127"/>
    <cellStyle name="Normal 6 3 7 2 2 2 4 2 2" xfId="25329"/>
    <cellStyle name="Normal 6 3 7 2 2 2 4 2 2 2" xfId="49626"/>
    <cellStyle name="Normal 6 3 7 2 2 2 4 2 3" xfId="37424"/>
    <cellStyle name="Normal 6 3 7 2 2 2 4 3" xfId="17083"/>
    <cellStyle name="Normal 6 3 7 2 2 2 4 3 2" xfId="41380"/>
    <cellStyle name="Normal 6 3 7 2 2 2 4 4" xfId="29178"/>
    <cellStyle name="Normal 6 3 7 2 2 2 5" xfId="6578"/>
    <cellStyle name="Normal 6 3 7 2 2 2 5 2" xfId="13128"/>
    <cellStyle name="Normal 6 3 7 2 2 2 5 2 2" xfId="25330"/>
    <cellStyle name="Normal 6 3 7 2 2 2 5 2 2 2" xfId="49627"/>
    <cellStyle name="Normal 6 3 7 2 2 2 5 2 3" xfId="37425"/>
    <cellStyle name="Normal 6 3 7 2 2 2 5 3" xfId="18780"/>
    <cellStyle name="Normal 6 3 7 2 2 2 5 3 2" xfId="43077"/>
    <cellStyle name="Normal 6 3 7 2 2 2 5 4" xfId="30875"/>
    <cellStyle name="Normal 6 3 7 2 2 2 6" xfId="13122"/>
    <cellStyle name="Normal 6 3 7 2 2 2 6 2" xfId="25324"/>
    <cellStyle name="Normal 6 3 7 2 2 2 6 2 2" xfId="49621"/>
    <cellStyle name="Normal 6 3 7 2 2 2 6 3" xfId="37419"/>
    <cellStyle name="Normal 6 3 7 2 2 2 7" xfId="14855"/>
    <cellStyle name="Normal 6 3 7 2 2 2 7 2" xfId="39152"/>
    <cellStyle name="Normal 6 3 7 2 2 2 8" xfId="26843"/>
    <cellStyle name="Normal 6 3 7 2 2 2 9" xfId="51251"/>
    <cellStyle name="Normal 6 3 7 2 2 3" xfId="3071"/>
    <cellStyle name="Normal 6 3 7 2 2 3 2" xfId="5519"/>
    <cellStyle name="Normal 6 3 7 2 2 3 2 2" xfId="13130"/>
    <cellStyle name="Normal 6 3 7 2 2 3 2 2 2" xfId="25332"/>
    <cellStyle name="Normal 6 3 7 2 2 3 2 2 2 2" xfId="49629"/>
    <cellStyle name="Normal 6 3 7 2 2 3 2 2 3" xfId="37427"/>
    <cellStyle name="Normal 6 3 7 2 2 3 2 3" xfId="17721"/>
    <cellStyle name="Normal 6 3 7 2 2 3 2 3 2" xfId="42018"/>
    <cellStyle name="Normal 6 3 7 2 2 3 2 4" xfId="29816"/>
    <cellStyle name="Normal 6 3 7 2 2 3 3" xfId="7109"/>
    <cellStyle name="Normal 6 3 7 2 2 3 3 2" xfId="13131"/>
    <cellStyle name="Normal 6 3 7 2 2 3 3 2 2" xfId="25333"/>
    <cellStyle name="Normal 6 3 7 2 2 3 3 2 2 2" xfId="49630"/>
    <cellStyle name="Normal 6 3 7 2 2 3 3 2 3" xfId="37428"/>
    <cellStyle name="Normal 6 3 7 2 2 3 3 3" xfId="19311"/>
    <cellStyle name="Normal 6 3 7 2 2 3 3 3 2" xfId="43608"/>
    <cellStyle name="Normal 6 3 7 2 2 3 3 4" xfId="31406"/>
    <cellStyle name="Normal 6 3 7 2 2 3 4" xfId="13129"/>
    <cellStyle name="Normal 6 3 7 2 2 3 4 2" xfId="25331"/>
    <cellStyle name="Normal 6 3 7 2 2 3 4 2 2" xfId="49628"/>
    <cellStyle name="Normal 6 3 7 2 2 3 4 3" xfId="37426"/>
    <cellStyle name="Normal 6 3 7 2 2 3 5" xfId="15493"/>
    <cellStyle name="Normal 6 3 7 2 2 3 5 2" xfId="39790"/>
    <cellStyle name="Normal 6 3 7 2 2 3 6" xfId="27481"/>
    <cellStyle name="Normal 6 3 7 2 2 4" xfId="13121"/>
    <cellStyle name="Normal 6 3 7 2 2 4 2" xfId="25323"/>
    <cellStyle name="Normal 6 3 7 2 2 4 2 2" xfId="49620"/>
    <cellStyle name="Normal 6 3 7 2 2 4 3" xfId="37418"/>
    <cellStyle name="Normal 6 3 7 2 2 5" xfId="14321"/>
    <cellStyle name="Normal 6 3 7 2 2 5 2" xfId="26309"/>
    <cellStyle name="Normal 6 3 7 2 2 5 2 2" xfId="50606"/>
    <cellStyle name="Normal 6 3 7 2 2 5 3" xfId="38618"/>
    <cellStyle name="Normal 6 3 7 2 2 6" xfId="51439"/>
    <cellStyle name="Normal 6 3 7 2 2 7" xfId="52425"/>
    <cellStyle name="Normal 6 3 7 2 3" xfId="2303"/>
    <cellStyle name="Normal 6 3 7 2 3 10" xfId="52823"/>
    <cellStyle name="Normal 6 3 7 2 3 2" xfId="3469"/>
    <cellStyle name="Normal 6 3 7 2 3 2 2" xfId="5810"/>
    <cellStyle name="Normal 6 3 7 2 3 2 2 2" xfId="13134"/>
    <cellStyle name="Normal 6 3 7 2 3 2 2 2 2" xfId="25336"/>
    <cellStyle name="Normal 6 3 7 2 3 2 2 2 2 2" xfId="49633"/>
    <cellStyle name="Normal 6 3 7 2 3 2 2 2 3" xfId="37431"/>
    <cellStyle name="Normal 6 3 7 2 3 2 2 3" xfId="18012"/>
    <cellStyle name="Normal 6 3 7 2 3 2 2 3 2" xfId="42309"/>
    <cellStyle name="Normal 6 3 7 2 3 2 2 4" xfId="30107"/>
    <cellStyle name="Normal 6 3 7 2 3 2 3" xfId="7507"/>
    <cellStyle name="Normal 6 3 7 2 3 2 3 2" xfId="13135"/>
    <cellStyle name="Normal 6 3 7 2 3 2 3 2 2" xfId="25337"/>
    <cellStyle name="Normal 6 3 7 2 3 2 3 2 2 2" xfId="49634"/>
    <cellStyle name="Normal 6 3 7 2 3 2 3 2 3" xfId="37432"/>
    <cellStyle name="Normal 6 3 7 2 3 2 3 3" xfId="19709"/>
    <cellStyle name="Normal 6 3 7 2 3 2 3 3 2" xfId="44006"/>
    <cellStyle name="Normal 6 3 7 2 3 2 3 4" xfId="31804"/>
    <cellStyle name="Normal 6 3 7 2 3 2 4" xfId="13133"/>
    <cellStyle name="Normal 6 3 7 2 3 2 4 2" xfId="25335"/>
    <cellStyle name="Normal 6 3 7 2 3 2 4 2 2" xfId="49632"/>
    <cellStyle name="Normal 6 3 7 2 3 2 4 3" xfId="37430"/>
    <cellStyle name="Normal 6 3 7 2 3 2 5" xfId="15784"/>
    <cellStyle name="Normal 6 3 7 2 3 2 5 2" xfId="40081"/>
    <cellStyle name="Normal 6 3 7 2 3 2 6" xfId="27772"/>
    <cellStyle name="Normal 6 3 7 2 3 3" xfId="4001"/>
    <cellStyle name="Normal 6 3 7 2 3 3 2" xfId="13136"/>
    <cellStyle name="Normal 6 3 7 2 3 3 2 2" xfId="25338"/>
    <cellStyle name="Normal 6 3 7 2 3 3 2 2 2" xfId="49635"/>
    <cellStyle name="Normal 6 3 7 2 3 3 2 3" xfId="37433"/>
    <cellStyle name="Normal 6 3 7 2 3 3 3" xfId="16312"/>
    <cellStyle name="Normal 6 3 7 2 3 3 3 2" xfId="40609"/>
    <cellStyle name="Normal 6 3 7 2 3 3 4" xfId="28300"/>
    <cellStyle name="Normal 6 3 7 2 3 4" xfId="4641"/>
    <cellStyle name="Normal 6 3 7 2 3 4 2" xfId="13137"/>
    <cellStyle name="Normal 6 3 7 2 3 4 2 2" xfId="25339"/>
    <cellStyle name="Normal 6 3 7 2 3 4 2 2 2" xfId="49636"/>
    <cellStyle name="Normal 6 3 7 2 3 4 2 3" xfId="37434"/>
    <cellStyle name="Normal 6 3 7 2 3 4 3" xfId="16843"/>
    <cellStyle name="Normal 6 3 7 2 3 4 3 2" xfId="41140"/>
    <cellStyle name="Normal 6 3 7 2 3 4 4" xfId="28938"/>
    <cellStyle name="Normal 6 3 7 2 3 5" xfId="6338"/>
    <cellStyle name="Normal 6 3 7 2 3 5 2" xfId="13138"/>
    <cellStyle name="Normal 6 3 7 2 3 5 2 2" xfId="25340"/>
    <cellStyle name="Normal 6 3 7 2 3 5 2 2 2" xfId="49637"/>
    <cellStyle name="Normal 6 3 7 2 3 5 2 3" xfId="37435"/>
    <cellStyle name="Normal 6 3 7 2 3 5 3" xfId="18540"/>
    <cellStyle name="Normal 6 3 7 2 3 5 3 2" xfId="42837"/>
    <cellStyle name="Normal 6 3 7 2 3 5 4" xfId="30635"/>
    <cellStyle name="Normal 6 3 7 2 3 6" xfId="13132"/>
    <cellStyle name="Normal 6 3 7 2 3 6 2" xfId="25334"/>
    <cellStyle name="Normal 6 3 7 2 3 6 2 2" xfId="49631"/>
    <cellStyle name="Normal 6 3 7 2 3 6 3" xfId="37429"/>
    <cellStyle name="Normal 6 3 7 2 3 7" xfId="14615"/>
    <cellStyle name="Normal 6 3 7 2 3 7 2" xfId="38912"/>
    <cellStyle name="Normal 6 3 7 2 3 8" xfId="26603"/>
    <cellStyle name="Normal 6 3 7 2 3 9" xfId="51011"/>
    <cellStyle name="Normal 6 3 7 2 4" xfId="2831"/>
    <cellStyle name="Normal 6 3 7 2 4 2" xfId="5279"/>
    <cellStyle name="Normal 6 3 7 2 4 2 2" xfId="13140"/>
    <cellStyle name="Normal 6 3 7 2 4 2 2 2" xfId="25342"/>
    <cellStyle name="Normal 6 3 7 2 4 2 2 2 2" xfId="49639"/>
    <cellStyle name="Normal 6 3 7 2 4 2 2 3" xfId="37437"/>
    <cellStyle name="Normal 6 3 7 2 4 2 3" xfId="17481"/>
    <cellStyle name="Normal 6 3 7 2 4 2 3 2" xfId="41778"/>
    <cellStyle name="Normal 6 3 7 2 4 2 4" xfId="29576"/>
    <cellStyle name="Normal 6 3 7 2 4 3" xfId="6869"/>
    <cellStyle name="Normal 6 3 7 2 4 3 2" xfId="13141"/>
    <cellStyle name="Normal 6 3 7 2 4 3 2 2" xfId="25343"/>
    <cellStyle name="Normal 6 3 7 2 4 3 2 2 2" xfId="49640"/>
    <cellStyle name="Normal 6 3 7 2 4 3 2 3" xfId="37438"/>
    <cellStyle name="Normal 6 3 7 2 4 3 3" xfId="19071"/>
    <cellStyle name="Normal 6 3 7 2 4 3 3 2" xfId="43368"/>
    <cellStyle name="Normal 6 3 7 2 4 3 4" xfId="31166"/>
    <cellStyle name="Normal 6 3 7 2 4 4" xfId="13139"/>
    <cellStyle name="Normal 6 3 7 2 4 4 2" xfId="25341"/>
    <cellStyle name="Normal 6 3 7 2 4 4 2 2" xfId="49638"/>
    <cellStyle name="Normal 6 3 7 2 4 4 3" xfId="37436"/>
    <cellStyle name="Normal 6 3 7 2 4 5" xfId="15253"/>
    <cellStyle name="Normal 6 3 7 2 4 5 2" xfId="39550"/>
    <cellStyle name="Normal 6 3 7 2 4 6" xfId="27241"/>
    <cellStyle name="Normal 6 3 7 2 5" xfId="13120"/>
    <cellStyle name="Normal 6 3 7 2 5 2" xfId="25322"/>
    <cellStyle name="Normal 6 3 7 2 5 2 2" xfId="49619"/>
    <cellStyle name="Normal 6 3 7 2 5 3" xfId="37417"/>
    <cellStyle name="Normal 6 3 7 2 6" xfId="14081"/>
    <cellStyle name="Normal 6 3 7 2 6 2" xfId="26069"/>
    <cellStyle name="Normal 6 3 7 2 6 2 2" xfId="50366"/>
    <cellStyle name="Normal 6 3 7 2 6 3" xfId="38378"/>
    <cellStyle name="Normal 6 3 7 2 7" xfId="51837"/>
    <cellStyle name="Normal 6 3 7 2 8" xfId="52185"/>
    <cellStyle name="Normal 6 3 7 3" xfId="707"/>
    <cellStyle name="Normal 6 3 7 3 2" xfId="954"/>
    <cellStyle name="Normal 6 3 7 3 2 2" xfId="2447"/>
    <cellStyle name="Normal 6 3 7 3 2 2 10" xfId="52967"/>
    <cellStyle name="Normal 6 3 7 3 2 2 2" xfId="3613"/>
    <cellStyle name="Normal 6 3 7 3 2 2 2 2" xfId="5954"/>
    <cellStyle name="Normal 6 3 7 3 2 2 2 2 2" xfId="13146"/>
    <cellStyle name="Normal 6 3 7 3 2 2 2 2 2 2" xfId="25348"/>
    <cellStyle name="Normal 6 3 7 3 2 2 2 2 2 2 2" xfId="49645"/>
    <cellStyle name="Normal 6 3 7 3 2 2 2 2 2 3" xfId="37443"/>
    <cellStyle name="Normal 6 3 7 3 2 2 2 2 3" xfId="18156"/>
    <cellStyle name="Normal 6 3 7 3 2 2 2 2 3 2" xfId="42453"/>
    <cellStyle name="Normal 6 3 7 3 2 2 2 2 4" xfId="30251"/>
    <cellStyle name="Normal 6 3 7 3 2 2 2 3" xfId="7651"/>
    <cellStyle name="Normal 6 3 7 3 2 2 2 3 2" xfId="13147"/>
    <cellStyle name="Normal 6 3 7 3 2 2 2 3 2 2" xfId="25349"/>
    <cellStyle name="Normal 6 3 7 3 2 2 2 3 2 2 2" xfId="49646"/>
    <cellStyle name="Normal 6 3 7 3 2 2 2 3 2 3" xfId="37444"/>
    <cellStyle name="Normal 6 3 7 3 2 2 2 3 3" xfId="19853"/>
    <cellStyle name="Normal 6 3 7 3 2 2 2 3 3 2" xfId="44150"/>
    <cellStyle name="Normal 6 3 7 3 2 2 2 3 4" xfId="31948"/>
    <cellStyle name="Normal 6 3 7 3 2 2 2 4" xfId="13145"/>
    <cellStyle name="Normal 6 3 7 3 2 2 2 4 2" xfId="25347"/>
    <cellStyle name="Normal 6 3 7 3 2 2 2 4 2 2" xfId="49644"/>
    <cellStyle name="Normal 6 3 7 3 2 2 2 4 3" xfId="37442"/>
    <cellStyle name="Normal 6 3 7 3 2 2 2 5" xfId="15928"/>
    <cellStyle name="Normal 6 3 7 3 2 2 2 5 2" xfId="40225"/>
    <cellStyle name="Normal 6 3 7 3 2 2 2 6" xfId="27916"/>
    <cellStyle name="Normal 6 3 7 3 2 2 3" xfId="4145"/>
    <cellStyle name="Normal 6 3 7 3 2 2 3 2" xfId="13148"/>
    <cellStyle name="Normal 6 3 7 3 2 2 3 2 2" xfId="25350"/>
    <cellStyle name="Normal 6 3 7 3 2 2 3 2 2 2" xfId="49647"/>
    <cellStyle name="Normal 6 3 7 3 2 2 3 2 3" xfId="37445"/>
    <cellStyle name="Normal 6 3 7 3 2 2 3 3" xfId="16456"/>
    <cellStyle name="Normal 6 3 7 3 2 2 3 3 2" xfId="40753"/>
    <cellStyle name="Normal 6 3 7 3 2 2 3 4" xfId="28444"/>
    <cellStyle name="Normal 6 3 7 3 2 2 4" xfId="4785"/>
    <cellStyle name="Normal 6 3 7 3 2 2 4 2" xfId="13149"/>
    <cellStyle name="Normal 6 3 7 3 2 2 4 2 2" xfId="25351"/>
    <cellStyle name="Normal 6 3 7 3 2 2 4 2 2 2" xfId="49648"/>
    <cellStyle name="Normal 6 3 7 3 2 2 4 2 3" xfId="37446"/>
    <cellStyle name="Normal 6 3 7 3 2 2 4 3" xfId="16987"/>
    <cellStyle name="Normal 6 3 7 3 2 2 4 3 2" xfId="41284"/>
    <cellStyle name="Normal 6 3 7 3 2 2 4 4" xfId="29082"/>
    <cellStyle name="Normal 6 3 7 3 2 2 5" xfId="6482"/>
    <cellStyle name="Normal 6 3 7 3 2 2 5 2" xfId="13150"/>
    <cellStyle name="Normal 6 3 7 3 2 2 5 2 2" xfId="25352"/>
    <cellStyle name="Normal 6 3 7 3 2 2 5 2 2 2" xfId="49649"/>
    <cellStyle name="Normal 6 3 7 3 2 2 5 2 3" xfId="37447"/>
    <cellStyle name="Normal 6 3 7 3 2 2 5 3" xfId="18684"/>
    <cellStyle name="Normal 6 3 7 3 2 2 5 3 2" xfId="42981"/>
    <cellStyle name="Normal 6 3 7 3 2 2 5 4" xfId="30779"/>
    <cellStyle name="Normal 6 3 7 3 2 2 6" xfId="13144"/>
    <cellStyle name="Normal 6 3 7 3 2 2 6 2" xfId="25346"/>
    <cellStyle name="Normal 6 3 7 3 2 2 6 2 2" xfId="49643"/>
    <cellStyle name="Normal 6 3 7 3 2 2 6 3" xfId="37441"/>
    <cellStyle name="Normal 6 3 7 3 2 2 7" xfId="14759"/>
    <cellStyle name="Normal 6 3 7 3 2 2 7 2" xfId="39056"/>
    <cellStyle name="Normal 6 3 7 3 2 2 8" xfId="26747"/>
    <cellStyle name="Normal 6 3 7 3 2 2 9" xfId="51155"/>
    <cellStyle name="Normal 6 3 7 3 2 3" xfId="2975"/>
    <cellStyle name="Normal 6 3 7 3 2 3 2" xfId="5423"/>
    <cellStyle name="Normal 6 3 7 3 2 3 2 2" xfId="13152"/>
    <cellStyle name="Normal 6 3 7 3 2 3 2 2 2" xfId="25354"/>
    <cellStyle name="Normal 6 3 7 3 2 3 2 2 2 2" xfId="49651"/>
    <cellStyle name="Normal 6 3 7 3 2 3 2 2 3" xfId="37449"/>
    <cellStyle name="Normal 6 3 7 3 2 3 2 3" xfId="17625"/>
    <cellStyle name="Normal 6 3 7 3 2 3 2 3 2" xfId="41922"/>
    <cellStyle name="Normal 6 3 7 3 2 3 2 4" xfId="29720"/>
    <cellStyle name="Normal 6 3 7 3 2 3 3" xfId="7013"/>
    <cellStyle name="Normal 6 3 7 3 2 3 3 2" xfId="13153"/>
    <cellStyle name="Normal 6 3 7 3 2 3 3 2 2" xfId="25355"/>
    <cellStyle name="Normal 6 3 7 3 2 3 3 2 2 2" xfId="49652"/>
    <cellStyle name="Normal 6 3 7 3 2 3 3 2 3" xfId="37450"/>
    <cellStyle name="Normal 6 3 7 3 2 3 3 3" xfId="19215"/>
    <cellStyle name="Normal 6 3 7 3 2 3 3 3 2" xfId="43512"/>
    <cellStyle name="Normal 6 3 7 3 2 3 3 4" xfId="31310"/>
    <cellStyle name="Normal 6 3 7 3 2 3 4" xfId="13151"/>
    <cellStyle name="Normal 6 3 7 3 2 3 4 2" xfId="25353"/>
    <cellStyle name="Normal 6 3 7 3 2 3 4 2 2" xfId="49650"/>
    <cellStyle name="Normal 6 3 7 3 2 3 4 3" xfId="37448"/>
    <cellStyle name="Normal 6 3 7 3 2 3 5" xfId="15397"/>
    <cellStyle name="Normal 6 3 7 3 2 3 5 2" xfId="39694"/>
    <cellStyle name="Normal 6 3 7 3 2 3 6" xfId="27385"/>
    <cellStyle name="Normal 6 3 7 3 2 4" xfId="13143"/>
    <cellStyle name="Normal 6 3 7 3 2 4 2" xfId="25345"/>
    <cellStyle name="Normal 6 3 7 3 2 4 2 2" xfId="49642"/>
    <cellStyle name="Normal 6 3 7 3 2 4 3" xfId="37440"/>
    <cellStyle name="Normal 6 3 7 3 2 5" xfId="14225"/>
    <cellStyle name="Normal 6 3 7 3 2 5 2" xfId="26213"/>
    <cellStyle name="Normal 6 3 7 3 2 5 2 2" xfId="50510"/>
    <cellStyle name="Normal 6 3 7 3 2 5 3" xfId="38522"/>
    <cellStyle name="Normal 6 3 7 3 2 6" xfId="51889"/>
    <cellStyle name="Normal 6 3 7 3 2 7" xfId="52329"/>
    <cellStyle name="Normal 6 3 7 3 3" xfId="2207"/>
    <cellStyle name="Normal 6 3 7 3 3 10" xfId="52727"/>
    <cellStyle name="Normal 6 3 7 3 3 2" xfId="3373"/>
    <cellStyle name="Normal 6 3 7 3 3 2 2" xfId="5714"/>
    <cellStyle name="Normal 6 3 7 3 3 2 2 2" xfId="13156"/>
    <cellStyle name="Normal 6 3 7 3 3 2 2 2 2" xfId="25358"/>
    <cellStyle name="Normal 6 3 7 3 3 2 2 2 2 2" xfId="49655"/>
    <cellStyle name="Normal 6 3 7 3 3 2 2 2 3" xfId="37453"/>
    <cellStyle name="Normal 6 3 7 3 3 2 2 3" xfId="17916"/>
    <cellStyle name="Normal 6 3 7 3 3 2 2 3 2" xfId="42213"/>
    <cellStyle name="Normal 6 3 7 3 3 2 2 4" xfId="30011"/>
    <cellStyle name="Normal 6 3 7 3 3 2 3" xfId="7411"/>
    <cellStyle name="Normal 6 3 7 3 3 2 3 2" xfId="13157"/>
    <cellStyle name="Normal 6 3 7 3 3 2 3 2 2" xfId="25359"/>
    <cellStyle name="Normal 6 3 7 3 3 2 3 2 2 2" xfId="49656"/>
    <cellStyle name="Normal 6 3 7 3 3 2 3 2 3" xfId="37454"/>
    <cellStyle name="Normal 6 3 7 3 3 2 3 3" xfId="19613"/>
    <cellStyle name="Normal 6 3 7 3 3 2 3 3 2" xfId="43910"/>
    <cellStyle name="Normal 6 3 7 3 3 2 3 4" xfId="31708"/>
    <cellStyle name="Normal 6 3 7 3 3 2 4" xfId="13155"/>
    <cellStyle name="Normal 6 3 7 3 3 2 4 2" xfId="25357"/>
    <cellStyle name="Normal 6 3 7 3 3 2 4 2 2" xfId="49654"/>
    <cellStyle name="Normal 6 3 7 3 3 2 4 3" xfId="37452"/>
    <cellStyle name="Normal 6 3 7 3 3 2 5" xfId="15688"/>
    <cellStyle name="Normal 6 3 7 3 3 2 5 2" xfId="39985"/>
    <cellStyle name="Normal 6 3 7 3 3 2 6" xfId="27676"/>
    <cellStyle name="Normal 6 3 7 3 3 3" xfId="3905"/>
    <cellStyle name="Normal 6 3 7 3 3 3 2" xfId="13158"/>
    <cellStyle name="Normal 6 3 7 3 3 3 2 2" xfId="25360"/>
    <cellStyle name="Normal 6 3 7 3 3 3 2 2 2" xfId="49657"/>
    <cellStyle name="Normal 6 3 7 3 3 3 2 3" xfId="37455"/>
    <cellStyle name="Normal 6 3 7 3 3 3 3" xfId="16216"/>
    <cellStyle name="Normal 6 3 7 3 3 3 3 2" xfId="40513"/>
    <cellStyle name="Normal 6 3 7 3 3 3 4" xfId="28204"/>
    <cellStyle name="Normal 6 3 7 3 3 4" xfId="4545"/>
    <cellStyle name="Normal 6 3 7 3 3 4 2" xfId="13159"/>
    <cellStyle name="Normal 6 3 7 3 3 4 2 2" xfId="25361"/>
    <cellStyle name="Normal 6 3 7 3 3 4 2 2 2" xfId="49658"/>
    <cellStyle name="Normal 6 3 7 3 3 4 2 3" xfId="37456"/>
    <cellStyle name="Normal 6 3 7 3 3 4 3" xfId="16747"/>
    <cellStyle name="Normal 6 3 7 3 3 4 3 2" xfId="41044"/>
    <cellStyle name="Normal 6 3 7 3 3 4 4" xfId="28842"/>
    <cellStyle name="Normal 6 3 7 3 3 5" xfId="6242"/>
    <cellStyle name="Normal 6 3 7 3 3 5 2" xfId="13160"/>
    <cellStyle name="Normal 6 3 7 3 3 5 2 2" xfId="25362"/>
    <cellStyle name="Normal 6 3 7 3 3 5 2 2 2" xfId="49659"/>
    <cellStyle name="Normal 6 3 7 3 3 5 2 3" xfId="37457"/>
    <cellStyle name="Normal 6 3 7 3 3 5 3" xfId="18444"/>
    <cellStyle name="Normal 6 3 7 3 3 5 3 2" xfId="42741"/>
    <cellStyle name="Normal 6 3 7 3 3 5 4" xfId="30539"/>
    <cellStyle name="Normal 6 3 7 3 3 6" xfId="13154"/>
    <cellStyle name="Normal 6 3 7 3 3 6 2" xfId="25356"/>
    <cellStyle name="Normal 6 3 7 3 3 6 2 2" xfId="49653"/>
    <cellStyle name="Normal 6 3 7 3 3 6 3" xfId="37451"/>
    <cellStyle name="Normal 6 3 7 3 3 7" xfId="14519"/>
    <cellStyle name="Normal 6 3 7 3 3 7 2" xfId="38816"/>
    <cellStyle name="Normal 6 3 7 3 3 8" xfId="26507"/>
    <cellStyle name="Normal 6 3 7 3 3 9" xfId="50915"/>
    <cellStyle name="Normal 6 3 7 3 4" xfId="2735"/>
    <cellStyle name="Normal 6 3 7 3 4 2" xfId="5183"/>
    <cellStyle name="Normal 6 3 7 3 4 2 2" xfId="13162"/>
    <cellStyle name="Normal 6 3 7 3 4 2 2 2" xfId="25364"/>
    <cellStyle name="Normal 6 3 7 3 4 2 2 2 2" xfId="49661"/>
    <cellStyle name="Normal 6 3 7 3 4 2 2 3" xfId="37459"/>
    <cellStyle name="Normal 6 3 7 3 4 2 3" xfId="17385"/>
    <cellStyle name="Normal 6 3 7 3 4 2 3 2" xfId="41682"/>
    <cellStyle name="Normal 6 3 7 3 4 2 4" xfId="29480"/>
    <cellStyle name="Normal 6 3 7 3 4 3" xfId="6773"/>
    <cellStyle name="Normal 6 3 7 3 4 3 2" xfId="13163"/>
    <cellStyle name="Normal 6 3 7 3 4 3 2 2" xfId="25365"/>
    <cellStyle name="Normal 6 3 7 3 4 3 2 2 2" xfId="49662"/>
    <cellStyle name="Normal 6 3 7 3 4 3 2 3" xfId="37460"/>
    <cellStyle name="Normal 6 3 7 3 4 3 3" xfId="18975"/>
    <cellStyle name="Normal 6 3 7 3 4 3 3 2" xfId="43272"/>
    <cellStyle name="Normal 6 3 7 3 4 3 4" xfId="31070"/>
    <cellStyle name="Normal 6 3 7 3 4 4" xfId="13161"/>
    <cellStyle name="Normal 6 3 7 3 4 4 2" xfId="25363"/>
    <cellStyle name="Normal 6 3 7 3 4 4 2 2" xfId="49660"/>
    <cellStyle name="Normal 6 3 7 3 4 4 3" xfId="37458"/>
    <cellStyle name="Normal 6 3 7 3 4 5" xfId="15157"/>
    <cellStyle name="Normal 6 3 7 3 4 5 2" xfId="39454"/>
    <cellStyle name="Normal 6 3 7 3 4 6" xfId="27145"/>
    <cellStyle name="Normal 6 3 7 3 5" xfId="13142"/>
    <cellStyle name="Normal 6 3 7 3 5 2" xfId="25344"/>
    <cellStyle name="Normal 6 3 7 3 5 2 2" xfId="49641"/>
    <cellStyle name="Normal 6 3 7 3 5 3" xfId="37439"/>
    <cellStyle name="Normal 6 3 7 3 6" xfId="13985"/>
    <cellStyle name="Normal 6 3 7 3 6 2" xfId="25973"/>
    <cellStyle name="Normal 6 3 7 3 6 2 2" xfId="50270"/>
    <cellStyle name="Normal 6 3 7 3 6 3" xfId="38282"/>
    <cellStyle name="Normal 6 3 7 3 7" xfId="51690"/>
    <cellStyle name="Normal 6 3 7 3 8" xfId="52089"/>
    <cellStyle name="Normal 6 3 7 4" xfId="882"/>
    <cellStyle name="Normal 6 3 7 4 2" xfId="2375"/>
    <cellStyle name="Normal 6 3 7 4 2 10" xfId="52895"/>
    <cellStyle name="Normal 6 3 7 4 2 2" xfId="3541"/>
    <cellStyle name="Normal 6 3 7 4 2 2 2" xfId="5882"/>
    <cellStyle name="Normal 6 3 7 4 2 2 2 2" xfId="13167"/>
    <cellStyle name="Normal 6 3 7 4 2 2 2 2 2" xfId="25369"/>
    <cellStyle name="Normal 6 3 7 4 2 2 2 2 2 2" xfId="49666"/>
    <cellStyle name="Normal 6 3 7 4 2 2 2 2 3" xfId="37464"/>
    <cellStyle name="Normal 6 3 7 4 2 2 2 3" xfId="18084"/>
    <cellStyle name="Normal 6 3 7 4 2 2 2 3 2" xfId="42381"/>
    <cellStyle name="Normal 6 3 7 4 2 2 2 4" xfId="30179"/>
    <cellStyle name="Normal 6 3 7 4 2 2 3" xfId="7579"/>
    <cellStyle name="Normal 6 3 7 4 2 2 3 2" xfId="13168"/>
    <cellStyle name="Normal 6 3 7 4 2 2 3 2 2" xfId="25370"/>
    <cellStyle name="Normal 6 3 7 4 2 2 3 2 2 2" xfId="49667"/>
    <cellStyle name="Normal 6 3 7 4 2 2 3 2 3" xfId="37465"/>
    <cellStyle name="Normal 6 3 7 4 2 2 3 3" xfId="19781"/>
    <cellStyle name="Normal 6 3 7 4 2 2 3 3 2" xfId="44078"/>
    <cellStyle name="Normal 6 3 7 4 2 2 3 4" xfId="31876"/>
    <cellStyle name="Normal 6 3 7 4 2 2 4" xfId="13166"/>
    <cellStyle name="Normal 6 3 7 4 2 2 4 2" xfId="25368"/>
    <cellStyle name="Normal 6 3 7 4 2 2 4 2 2" xfId="49665"/>
    <cellStyle name="Normal 6 3 7 4 2 2 4 3" xfId="37463"/>
    <cellStyle name="Normal 6 3 7 4 2 2 5" xfId="15856"/>
    <cellStyle name="Normal 6 3 7 4 2 2 5 2" xfId="40153"/>
    <cellStyle name="Normal 6 3 7 4 2 2 6" xfId="27844"/>
    <cellStyle name="Normal 6 3 7 4 2 3" xfId="4073"/>
    <cellStyle name="Normal 6 3 7 4 2 3 2" xfId="13169"/>
    <cellStyle name="Normal 6 3 7 4 2 3 2 2" xfId="25371"/>
    <cellStyle name="Normal 6 3 7 4 2 3 2 2 2" xfId="49668"/>
    <cellStyle name="Normal 6 3 7 4 2 3 2 3" xfId="37466"/>
    <cellStyle name="Normal 6 3 7 4 2 3 3" xfId="16384"/>
    <cellStyle name="Normal 6 3 7 4 2 3 3 2" xfId="40681"/>
    <cellStyle name="Normal 6 3 7 4 2 3 4" xfId="28372"/>
    <cellStyle name="Normal 6 3 7 4 2 4" xfId="4713"/>
    <cellStyle name="Normal 6 3 7 4 2 4 2" xfId="13170"/>
    <cellStyle name="Normal 6 3 7 4 2 4 2 2" xfId="25372"/>
    <cellStyle name="Normal 6 3 7 4 2 4 2 2 2" xfId="49669"/>
    <cellStyle name="Normal 6 3 7 4 2 4 2 3" xfId="37467"/>
    <cellStyle name="Normal 6 3 7 4 2 4 3" xfId="16915"/>
    <cellStyle name="Normal 6 3 7 4 2 4 3 2" xfId="41212"/>
    <cellStyle name="Normal 6 3 7 4 2 4 4" xfId="29010"/>
    <cellStyle name="Normal 6 3 7 4 2 5" xfId="6410"/>
    <cellStyle name="Normal 6 3 7 4 2 5 2" xfId="13171"/>
    <cellStyle name="Normal 6 3 7 4 2 5 2 2" xfId="25373"/>
    <cellStyle name="Normal 6 3 7 4 2 5 2 2 2" xfId="49670"/>
    <cellStyle name="Normal 6 3 7 4 2 5 2 3" xfId="37468"/>
    <cellStyle name="Normal 6 3 7 4 2 5 3" xfId="18612"/>
    <cellStyle name="Normal 6 3 7 4 2 5 3 2" xfId="42909"/>
    <cellStyle name="Normal 6 3 7 4 2 5 4" xfId="30707"/>
    <cellStyle name="Normal 6 3 7 4 2 6" xfId="13165"/>
    <cellStyle name="Normal 6 3 7 4 2 6 2" xfId="25367"/>
    <cellStyle name="Normal 6 3 7 4 2 6 2 2" xfId="49664"/>
    <cellStyle name="Normal 6 3 7 4 2 6 3" xfId="37462"/>
    <cellStyle name="Normal 6 3 7 4 2 7" xfId="14687"/>
    <cellStyle name="Normal 6 3 7 4 2 7 2" xfId="38984"/>
    <cellStyle name="Normal 6 3 7 4 2 8" xfId="26675"/>
    <cellStyle name="Normal 6 3 7 4 2 9" xfId="51083"/>
    <cellStyle name="Normal 6 3 7 4 3" xfId="2903"/>
    <cellStyle name="Normal 6 3 7 4 3 2" xfId="5351"/>
    <cellStyle name="Normal 6 3 7 4 3 2 2" xfId="13173"/>
    <cellStyle name="Normal 6 3 7 4 3 2 2 2" xfId="25375"/>
    <cellStyle name="Normal 6 3 7 4 3 2 2 2 2" xfId="49672"/>
    <cellStyle name="Normal 6 3 7 4 3 2 2 3" xfId="37470"/>
    <cellStyle name="Normal 6 3 7 4 3 2 3" xfId="17553"/>
    <cellStyle name="Normal 6 3 7 4 3 2 3 2" xfId="41850"/>
    <cellStyle name="Normal 6 3 7 4 3 2 4" xfId="29648"/>
    <cellStyle name="Normal 6 3 7 4 3 3" xfId="6941"/>
    <cellStyle name="Normal 6 3 7 4 3 3 2" xfId="13174"/>
    <cellStyle name="Normal 6 3 7 4 3 3 2 2" xfId="25376"/>
    <cellStyle name="Normal 6 3 7 4 3 3 2 2 2" xfId="49673"/>
    <cellStyle name="Normal 6 3 7 4 3 3 2 3" xfId="37471"/>
    <cellStyle name="Normal 6 3 7 4 3 3 3" xfId="19143"/>
    <cellStyle name="Normal 6 3 7 4 3 3 3 2" xfId="43440"/>
    <cellStyle name="Normal 6 3 7 4 3 3 4" xfId="31238"/>
    <cellStyle name="Normal 6 3 7 4 3 4" xfId="13172"/>
    <cellStyle name="Normal 6 3 7 4 3 4 2" xfId="25374"/>
    <cellStyle name="Normal 6 3 7 4 3 4 2 2" xfId="49671"/>
    <cellStyle name="Normal 6 3 7 4 3 4 3" xfId="37469"/>
    <cellStyle name="Normal 6 3 7 4 3 5" xfId="15325"/>
    <cellStyle name="Normal 6 3 7 4 3 5 2" xfId="39622"/>
    <cellStyle name="Normal 6 3 7 4 3 6" xfId="27313"/>
    <cellStyle name="Normal 6 3 7 4 4" xfId="13164"/>
    <cellStyle name="Normal 6 3 7 4 4 2" xfId="25366"/>
    <cellStyle name="Normal 6 3 7 4 4 2 2" xfId="49663"/>
    <cellStyle name="Normal 6 3 7 4 4 3" xfId="37461"/>
    <cellStyle name="Normal 6 3 7 4 5" xfId="14153"/>
    <cellStyle name="Normal 6 3 7 4 5 2" xfId="26141"/>
    <cellStyle name="Normal 6 3 7 4 5 2 2" xfId="50438"/>
    <cellStyle name="Normal 6 3 7 4 5 3" xfId="38450"/>
    <cellStyle name="Normal 6 3 7 4 6" xfId="51793"/>
    <cellStyle name="Normal 6 3 7 4 7" xfId="52257"/>
    <cellStyle name="Normal 6 3 7 5" xfId="2111"/>
    <cellStyle name="Normal 6 3 7 5 10" xfId="52631"/>
    <cellStyle name="Normal 6 3 7 5 2" xfId="3277"/>
    <cellStyle name="Normal 6 3 7 5 2 2" xfId="5618"/>
    <cellStyle name="Normal 6 3 7 5 2 2 2" xfId="13177"/>
    <cellStyle name="Normal 6 3 7 5 2 2 2 2" xfId="25379"/>
    <cellStyle name="Normal 6 3 7 5 2 2 2 2 2" xfId="49676"/>
    <cellStyle name="Normal 6 3 7 5 2 2 2 3" xfId="37474"/>
    <cellStyle name="Normal 6 3 7 5 2 2 3" xfId="17820"/>
    <cellStyle name="Normal 6 3 7 5 2 2 3 2" xfId="42117"/>
    <cellStyle name="Normal 6 3 7 5 2 2 4" xfId="29915"/>
    <cellStyle name="Normal 6 3 7 5 2 3" xfId="7315"/>
    <cellStyle name="Normal 6 3 7 5 2 3 2" xfId="13178"/>
    <cellStyle name="Normal 6 3 7 5 2 3 2 2" xfId="25380"/>
    <cellStyle name="Normal 6 3 7 5 2 3 2 2 2" xfId="49677"/>
    <cellStyle name="Normal 6 3 7 5 2 3 2 3" xfId="37475"/>
    <cellStyle name="Normal 6 3 7 5 2 3 3" xfId="19517"/>
    <cellStyle name="Normal 6 3 7 5 2 3 3 2" xfId="43814"/>
    <cellStyle name="Normal 6 3 7 5 2 3 4" xfId="31612"/>
    <cellStyle name="Normal 6 3 7 5 2 4" xfId="13176"/>
    <cellStyle name="Normal 6 3 7 5 2 4 2" xfId="25378"/>
    <cellStyle name="Normal 6 3 7 5 2 4 2 2" xfId="49675"/>
    <cellStyle name="Normal 6 3 7 5 2 4 3" xfId="37473"/>
    <cellStyle name="Normal 6 3 7 5 2 5" xfId="15592"/>
    <cellStyle name="Normal 6 3 7 5 2 5 2" xfId="39889"/>
    <cellStyle name="Normal 6 3 7 5 2 6" xfId="27580"/>
    <cellStyle name="Normal 6 3 7 5 3" xfId="3809"/>
    <cellStyle name="Normal 6 3 7 5 3 2" xfId="13179"/>
    <cellStyle name="Normal 6 3 7 5 3 2 2" xfId="25381"/>
    <cellStyle name="Normal 6 3 7 5 3 2 2 2" xfId="49678"/>
    <cellStyle name="Normal 6 3 7 5 3 2 3" xfId="37476"/>
    <cellStyle name="Normal 6 3 7 5 3 3" xfId="16120"/>
    <cellStyle name="Normal 6 3 7 5 3 3 2" xfId="40417"/>
    <cellStyle name="Normal 6 3 7 5 3 4" xfId="28108"/>
    <cellStyle name="Normal 6 3 7 5 4" xfId="4449"/>
    <cellStyle name="Normal 6 3 7 5 4 2" xfId="13180"/>
    <cellStyle name="Normal 6 3 7 5 4 2 2" xfId="25382"/>
    <cellStyle name="Normal 6 3 7 5 4 2 2 2" xfId="49679"/>
    <cellStyle name="Normal 6 3 7 5 4 2 3" xfId="37477"/>
    <cellStyle name="Normal 6 3 7 5 4 3" xfId="16651"/>
    <cellStyle name="Normal 6 3 7 5 4 3 2" xfId="40948"/>
    <cellStyle name="Normal 6 3 7 5 4 4" xfId="28746"/>
    <cellStyle name="Normal 6 3 7 5 5" xfId="6146"/>
    <cellStyle name="Normal 6 3 7 5 5 2" xfId="13181"/>
    <cellStyle name="Normal 6 3 7 5 5 2 2" xfId="25383"/>
    <cellStyle name="Normal 6 3 7 5 5 2 2 2" xfId="49680"/>
    <cellStyle name="Normal 6 3 7 5 5 2 3" xfId="37478"/>
    <cellStyle name="Normal 6 3 7 5 5 3" xfId="18348"/>
    <cellStyle name="Normal 6 3 7 5 5 3 2" xfId="42645"/>
    <cellStyle name="Normal 6 3 7 5 5 4" xfId="30443"/>
    <cellStyle name="Normal 6 3 7 5 6" xfId="13175"/>
    <cellStyle name="Normal 6 3 7 5 6 2" xfId="25377"/>
    <cellStyle name="Normal 6 3 7 5 6 2 2" xfId="49674"/>
    <cellStyle name="Normal 6 3 7 5 6 3" xfId="37472"/>
    <cellStyle name="Normal 6 3 7 5 7" xfId="14423"/>
    <cellStyle name="Normal 6 3 7 5 7 2" xfId="38720"/>
    <cellStyle name="Normal 6 3 7 5 8" xfId="26411"/>
    <cellStyle name="Normal 6 3 7 5 9" xfId="50819"/>
    <cellStyle name="Normal 6 3 7 6" xfId="2639"/>
    <cellStyle name="Normal 6 3 7 6 2" xfId="5087"/>
    <cellStyle name="Normal 6 3 7 6 2 2" xfId="13183"/>
    <cellStyle name="Normal 6 3 7 6 2 2 2" xfId="25385"/>
    <cellStyle name="Normal 6 3 7 6 2 2 2 2" xfId="49682"/>
    <cellStyle name="Normal 6 3 7 6 2 2 3" xfId="37480"/>
    <cellStyle name="Normal 6 3 7 6 2 3" xfId="17289"/>
    <cellStyle name="Normal 6 3 7 6 2 3 2" xfId="41586"/>
    <cellStyle name="Normal 6 3 7 6 2 4" xfId="29384"/>
    <cellStyle name="Normal 6 3 7 6 3" xfId="6677"/>
    <cellStyle name="Normal 6 3 7 6 3 2" xfId="13184"/>
    <cellStyle name="Normal 6 3 7 6 3 2 2" xfId="25386"/>
    <cellStyle name="Normal 6 3 7 6 3 2 2 2" xfId="49683"/>
    <cellStyle name="Normal 6 3 7 6 3 2 3" xfId="37481"/>
    <cellStyle name="Normal 6 3 7 6 3 3" xfId="18879"/>
    <cellStyle name="Normal 6 3 7 6 3 3 2" xfId="43176"/>
    <cellStyle name="Normal 6 3 7 6 3 4" xfId="30974"/>
    <cellStyle name="Normal 6 3 7 6 4" xfId="13182"/>
    <cellStyle name="Normal 6 3 7 6 4 2" xfId="25384"/>
    <cellStyle name="Normal 6 3 7 6 4 2 2" xfId="49681"/>
    <cellStyle name="Normal 6 3 7 6 4 3" xfId="37479"/>
    <cellStyle name="Normal 6 3 7 6 5" xfId="15061"/>
    <cellStyle name="Normal 6 3 7 6 5 2" xfId="39358"/>
    <cellStyle name="Normal 6 3 7 6 6" xfId="27049"/>
    <cellStyle name="Normal 6 3 7 7" xfId="13119"/>
    <cellStyle name="Normal 6 3 7 7 2" xfId="25321"/>
    <cellStyle name="Normal 6 3 7 7 2 2" xfId="49618"/>
    <cellStyle name="Normal 6 3 7 7 3" xfId="37416"/>
    <cellStyle name="Normal 6 3 7 8" xfId="13889"/>
    <cellStyle name="Normal 6 3 7 8 2" xfId="25877"/>
    <cellStyle name="Normal 6 3 7 8 2 2" xfId="50174"/>
    <cellStyle name="Normal 6 3 7 8 3" xfId="38186"/>
    <cellStyle name="Normal 6 3 7 9" xfId="51576"/>
    <cellStyle name="Normal 6 3 8" xfId="757"/>
    <cellStyle name="Normal 6 3 8 2" xfId="1002"/>
    <cellStyle name="Normal 6 3 8 2 2" xfId="2495"/>
    <cellStyle name="Normal 6 3 8 2 2 10" xfId="53015"/>
    <cellStyle name="Normal 6 3 8 2 2 2" xfId="3661"/>
    <cellStyle name="Normal 6 3 8 2 2 2 2" xfId="6002"/>
    <cellStyle name="Normal 6 3 8 2 2 2 2 2" xfId="13189"/>
    <cellStyle name="Normal 6 3 8 2 2 2 2 2 2" xfId="25391"/>
    <cellStyle name="Normal 6 3 8 2 2 2 2 2 2 2" xfId="49688"/>
    <cellStyle name="Normal 6 3 8 2 2 2 2 2 3" xfId="37486"/>
    <cellStyle name="Normal 6 3 8 2 2 2 2 3" xfId="18204"/>
    <cellStyle name="Normal 6 3 8 2 2 2 2 3 2" xfId="42501"/>
    <cellStyle name="Normal 6 3 8 2 2 2 2 4" xfId="30299"/>
    <cellStyle name="Normal 6 3 8 2 2 2 3" xfId="7699"/>
    <cellStyle name="Normal 6 3 8 2 2 2 3 2" xfId="13190"/>
    <cellStyle name="Normal 6 3 8 2 2 2 3 2 2" xfId="25392"/>
    <cellStyle name="Normal 6 3 8 2 2 2 3 2 2 2" xfId="49689"/>
    <cellStyle name="Normal 6 3 8 2 2 2 3 2 3" xfId="37487"/>
    <cellStyle name="Normal 6 3 8 2 2 2 3 3" xfId="19901"/>
    <cellStyle name="Normal 6 3 8 2 2 2 3 3 2" xfId="44198"/>
    <cellStyle name="Normal 6 3 8 2 2 2 3 4" xfId="31996"/>
    <cellStyle name="Normal 6 3 8 2 2 2 4" xfId="13188"/>
    <cellStyle name="Normal 6 3 8 2 2 2 4 2" xfId="25390"/>
    <cellStyle name="Normal 6 3 8 2 2 2 4 2 2" xfId="49687"/>
    <cellStyle name="Normal 6 3 8 2 2 2 4 3" xfId="37485"/>
    <cellStyle name="Normal 6 3 8 2 2 2 5" xfId="15976"/>
    <cellStyle name="Normal 6 3 8 2 2 2 5 2" xfId="40273"/>
    <cellStyle name="Normal 6 3 8 2 2 2 6" xfId="27964"/>
    <cellStyle name="Normal 6 3 8 2 2 3" xfId="4193"/>
    <cellStyle name="Normal 6 3 8 2 2 3 2" xfId="13191"/>
    <cellStyle name="Normal 6 3 8 2 2 3 2 2" xfId="25393"/>
    <cellStyle name="Normal 6 3 8 2 2 3 2 2 2" xfId="49690"/>
    <cellStyle name="Normal 6 3 8 2 2 3 2 3" xfId="37488"/>
    <cellStyle name="Normal 6 3 8 2 2 3 3" xfId="16504"/>
    <cellStyle name="Normal 6 3 8 2 2 3 3 2" xfId="40801"/>
    <cellStyle name="Normal 6 3 8 2 2 3 4" xfId="28492"/>
    <cellStyle name="Normal 6 3 8 2 2 4" xfId="4833"/>
    <cellStyle name="Normal 6 3 8 2 2 4 2" xfId="13192"/>
    <cellStyle name="Normal 6 3 8 2 2 4 2 2" xfId="25394"/>
    <cellStyle name="Normal 6 3 8 2 2 4 2 2 2" xfId="49691"/>
    <cellStyle name="Normal 6 3 8 2 2 4 2 3" xfId="37489"/>
    <cellStyle name="Normal 6 3 8 2 2 4 3" xfId="17035"/>
    <cellStyle name="Normal 6 3 8 2 2 4 3 2" xfId="41332"/>
    <cellStyle name="Normal 6 3 8 2 2 4 4" xfId="29130"/>
    <cellStyle name="Normal 6 3 8 2 2 5" xfId="6530"/>
    <cellStyle name="Normal 6 3 8 2 2 5 2" xfId="13193"/>
    <cellStyle name="Normal 6 3 8 2 2 5 2 2" xfId="25395"/>
    <cellStyle name="Normal 6 3 8 2 2 5 2 2 2" xfId="49692"/>
    <cellStyle name="Normal 6 3 8 2 2 5 2 3" xfId="37490"/>
    <cellStyle name="Normal 6 3 8 2 2 5 3" xfId="18732"/>
    <cellStyle name="Normal 6 3 8 2 2 5 3 2" xfId="43029"/>
    <cellStyle name="Normal 6 3 8 2 2 5 4" xfId="30827"/>
    <cellStyle name="Normal 6 3 8 2 2 6" xfId="13187"/>
    <cellStyle name="Normal 6 3 8 2 2 6 2" xfId="25389"/>
    <cellStyle name="Normal 6 3 8 2 2 6 2 2" xfId="49686"/>
    <cellStyle name="Normal 6 3 8 2 2 6 3" xfId="37484"/>
    <cellStyle name="Normal 6 3 8 2 2 7" xfId="14807"/>
    <cellStyle name="Normal 6 3 8 2 2 7 2" xfId="39104"/>
    <cellStyle name="Normal 6 3 8 2 2 8" xfId="26795"/>
    <cellStyle name="Normal 6 3 8 2 2 9" xfId="51203"/>
    <cellStyle name="Normal 6 3 8 2 3" xfId="3023"/>
    <cellStyle name="Normal 6 3 8 2 3 2" xfId="5471"/>
    <cellStyle name="Normal 6 3 8 2 3 2 2" xfId="13195"/>
    <cellStyle name="Normal 6 3 8 2 3 2 2 2" xfId="25397"/>
    <cellStyle name="Normal 6 3 8 2 3 2 2 2 2" xfId="49694"/>
    <cellStyle name="Normal 6 3 8 2 3 2 2 3" xfId="37492"/>
    <cellStyle name="Normal 6 3 8 2 3 2 3" xfId="17673"/>
    <cellStyle name="Normal 6 3 8 2 3 2 3 2" xfId="41970"/>
    <cellStyle name="Normal 6 3 8 2 3 2 4" xfId="29768"/>
    <cellStyle name="Normal 6 3 8 2 3 3" xfId="7061"/>
    <cellStyle name="Normal 6 3 8 2 3 3 2" xfId="13196"/>
    <cellStyle name="Normal 6 3 8 2 3 3 2 2" xfId="25398"/>
    <cellStyle name="Normal 6 3 8 2 3 3 2 2 2" xfId="49695"/>
    <cellStyle name="Normal 6 3 8 2 3 3 2 3" xfId="37493"/>
    <cellStyle name="Normal 6 3 8 2 3 3 3" xfId="19263"/>
    <cellStyle name="Normal 6 3 8 2 3 3 3 2" xfId="43560"/>
    <cellStyle name="Normal 6 3 8 2 3 3 4" xfId="31358"/>
    <cellStyle name="Normal 6 3 8 2 3 4" xfId="13194"/>
    <cellStyle name="Normal 6 3 8 2 3 4 2" xfId="25396"/>
    <cellStyle name="Normal 6 3 8 2 3 4 2 2" xfId="49693"/>
    <cellStyle name="Normal 6 3 8 2 3 4 3" xfId="37491"/>
    <cellStyle name="Normal 6 3 8 2 3 5" xfId="15445"/>
    <cellStyle name="Normal 6 3 8 2 3 5 2" xfId="39742"/>
    <cellStyle name="Normal 6 3 8 2 3 6" xfId="27433"/>
    <cellStyle name="Normal 6 3 8 2 4" xfId="13186"/>
    <cellStyle name="Normal 6 3 8 2 4 2" xfId="25388"/>
    <cellStyle name="Normal 6 3 8 2 4 2 2" xfId="49685"/>
    <cellStyle name="Normal 6 3 8 2 4 3" xfId="37483"/>
    <cellStyle name="Normal 6 3 8 2 5" xfId="14273"/>
    <cellStyle name="Normal 6 3 8 2 5 2" xfId="26261"/>
    <cellStyle name="Normal 6 3 8 2 5 2 2" xfId="50558"/>
    <cellStyle name="Normal 6 3 8 2 5 3" xfId="38570"/>
    <cellStyle name="Normal 6 3 8 2 6" xfId="51454"/>
    <cellStyle name="Normal 6 3 8 2 7" xfId="52377"/>
    <cellStyle name="Normal 6 3 8 3" xfId="2255"/>
    <cellStyle name="Normal 6 3 8 3 10" xfId="52775"/>
    <cellStyle name="Normal 6 3 8 3 2" xfId="3421"/>
    <cellStyle name="Normal 6 3 8 3 2 2" xfId="5762"/>
    <cellStyle name="Normal 6 3 8 3 2 2 2" xfId="13199"/>
    <cellStyle name="Normal 6 3 8 3 2 2 2 2" xfId="25401"/>
    <cellStyle name="Normal 6 3 8 3 2 2 2 2 2" xfId="49698"/>
    <cellStyle name="Normal 6 3 8 3 2 2 2 3" xfId="37496"/>
    <cellStyle name="Normal 6 3 8 3 2 2 3" xfId="17964"/>
    <cellStyle name="Normal 6 3 8 3 2 2 3 2" xfId="42261"/>
    <cellStyle name="Normal 6 3 8 3 2 2 4" xfId="30059"/>
    <cellStyle name="Normal 6 3 8 3 2 3" xfId="7459"/>
    <cellStyle name="Normal 6 3 8 3 2 3 2" xfId="13200"/>
    <cellStyle name="Normal 6 3 8 3 2 3 2 2" xfId="25402"/>
    <cellStyle name="Normal 6 3 8 3 2 3 2 2 2" xfId="49699"/>
    <cellStyle name="Normal 6 3 8 3 2 3 2 3" xfId="37497"/>
    <cellStyle name="Normal 6 3 8 3 2 3 3" xfId="19661"/>
    <cellStyle name="Normal 6 3 8 3 2 3 3 2" xfId="43958"/>
    <cellStyle name="Normal 6 3 8 3 2 3 4" xfId="31756"/>
    <cellStyle name="Normal 6 3 8 3 2 4" xfId="13198"/>
    <cellStyle name="Normal 6 3 8 3 2 4 2" xfId="25400"/>
    <cellStyle name="Normal 6 3 8 3 2 4 2 2" xfId="49697"/>
    <cellStyle name="Normal 6 3 8 3 2 4 3" xfId="37495"/>
    <cellStyle name="Normal 6 3 8 3 2 5" xfId="15736"/>
    <cellStyle name="Normal 6 3 8 3 2 5 2" xfId="40033"/>
    <cellStyle name="Normal 6 3 8 3 2 6" xfId="27724"/>
    <cellStyle name="Normal 6 3 8 3 3" xfId="3953"/>
    <cellStyle name="Normal 6 3 8 3 3 2" xfId="13201"/>
    <cellStyle name="Normal 6 3 8 3 3 2 2" xfId="25403"/>
    <cellStyle name="Normal 6 3 8 3 3 2 2 2" xfId="49700"/>
    <cellStyle name="Normal 6 3 8 3 3 2 3" xfId="37498"/>
    <cellStyle name="Normal 6 3 8 3 3 3" xfId="16264"/>
    <cellStyle name="Normal 6 3 8 3 3 3 2" xfId="40561"/>
    <cellStyle name="Normal 6 3 8 3 3 4" xfId="28252"/>
    <cellStyle name="Normal 6 3 8 3 4" xfId="4593"/>
    <cellStyle name="Normal 6 3 8 3 4 2" xfId="13202"/>
    <cellStyle name="Normal 6 3 8 3 4 2 2" xfId="25404"/>
    <cellStyle name="Normal 6 3 8 3 4 2 2 2" xfId="49701"/>
    <cellStyle name="Normal 6 3 8 3 4 2 3" xfId="37499"/>
    <cellStyle name="Normal 6 3 8 3 4 3" xfId="16795"/>
    <cellStyle name="Normal 6 3 8 3 4 3 2" xfId="41092"/>
    <cellStyle name="Normal 6 3 8 3 4 4" xfId="28890"/>
    <cellStyle name="Normal 6 3 8 3 5" xfId="6290"/>
    <cellStyle name="Normal 6 3 8 3 5 2" xfId="13203"/>
    <cellStyle name="Normal 6 3 8 3 5 2 2" xfId="25405"/>
    <cellStyle name="Normal 6 3 8 3 5 2 2 2" xfId="49702"/>
    <cellStyle name="Normal 6 3 8 3 5 2 3" xfId="37500"/>
    <cellStyle name="Normal 6 3 8 3 5 3" xfId="18492"/>
    <cellStyle name="Normal 6 3 8 3 5 3 2" xfId="42789"/>
    <cellStyle name="Normal 6 3 8 3 5 4" xfId="30587"/>
    <cellStyle name="Normal 6 3 8 3 6" xfId="13197"/>
    <cellStyle name="Normal 6 3 8 3 6 2" xfId="25399"/>
    <cellStyle name="Normal 6 3 8 3 6 2 2" xfId="49696"/>
    <cellStyle name="Normal 6 3 8 3 6 3" xfId="37494"/>
    <cellStyle name="Normal 6 3 8 3 7" xfId="14567"/>
    <cellStyle name="Normal 6 3 8 3 7 2" xfId="38864"/>
    <cellStyle name="Normal 6 3 8 3 8" xfId="26555"/>
    <cellStyle name="Normal 6 3 8 3 9" xfId="50963"/>
    <cellStyle name="Normal 6 3 8 4" xfId="2783"/>
    <cellStyle name="Normal 6 3 8 4 2" xfId="5231"/>
    <cellStyle name="Normal 6 3 8 4 2 2" xfId="13205"/>
    <cellStyle name="Normal 6 3 8 4 2 2 2" xfId="25407"/>
    <cellStyle name="Normal 6 3 8 4 2 2 2 2" xfId="49704"/>
    <cellStyle name="Normal 6 3 8 4 2 2 3" xfId="37502"/>
    <cellStyle name="Normal 6 3 8 4 2 3" xfId="17433"/>
    <cellStyle name="Normal 6 3 8 4 2 3 2" xfId="41730"/>
    <cellStyle name="Normal 6 3 8 4 2 4" xfId="29528"/>
    <cellStyle name="Normal 6 3 8 4 3" xfId="6821"/>
    <cellStyle name="Normal 6 3 8 4 3 2" xfId="13206"/>
    <cellStyle name="Normal 6 3 8 4 3 2 2" xfId="25408"/>
    <cellStyle name="Normal 6 3 8 4 3 2 2 2" xfId="49705"/>
    <cellStyle name="Normal 6 3 8 4 3 2 3" xfId="37503"/>
    <cellStyle name="Normal 6 3 8 4 3 3" xfId="19023"/>
    <cellStyle name="Normal 6 3 8 4 3 3 2" xfId="43320"/>
    <cellStyle name="Normal 6 3 8 4 3 4" xfId="31118"/>
    <cellStyle name="Normal 6 3 8 4 4" xfId="13204"/>
    <cellStyle name="Normal 6 3 8 4 4 2" xfId="25406"/>
    <cellStyle name="Normal 6 3 8 4 4 2 2" xfId="49703"/>
    <cellStyle name="Normal 6 3 8 4 4 3" xfId="37501"/>
    <cellStyle name="Normal 6 3 8 4 5" xfId="15205"/>
    <cellStyle name="Normal 6 3 8 4 5 2" xfId="39502"/>
    <cellStyle name="Normal 6 3 8 4 6" xfId="27193"/>
    <cellStyle name="Normal 6 3 8 5" xfId="13185"/>
    <cellStyle name="Normal 6 3 8 5 2" xfId="25387"/>
    <cellStyle name="Normal 6 3 8 5 2 2" xfId="49684"/>
    <cellStyle name="Normal 6 3 8 5 3" xfId="37482"/>
    <cellStyle name="Normal 6 3 8 6" xfId="14033"/>
    <cellStyle name="Normal 6 3 8 6 2" xfId="26021"/>
    <cellStyle name="Normal 6 3 8 6 2 2" xfId="50318"/>
    <cellStyle name="Normal 6 3 8 6 3" xfId="38330"/>
    <cellStyle name="Normal 6 3 8 7" xfId="51718"/>
    <cellStyle name="Normal 6 3 8 8" xfId="52137"/>
    <cellStyle name="Normal 6 3 9" xfId="649"/>
    <cellStyle name="Normal 6 3 9 2" xfId="2150"/>
    <cellStyle name="Normal 6 3 9 2 10" xfId="52670"/>
    <cellStyle name="Normal 6 3 9 2 2" xfId="3316"/>
    <cellStyle name="Normal 6 3 9 2 2 2" xfId="5657"/>
    <cellStyle name="Normal 6 3 9 2 2 2 2" xfId="13210"/>
    <cellStyle name="Normal 6 3 9 2 2 2 2 2" xfId="25412"/>
    <cellStyle name="Normal 6 3 9 2 2 2 2 2 2" xfId="49709"/>
    <cellStyle name="Normal 6 3 9 2 2 2 2 3" xfId="37507"/>
    <cellStyle name="Normal 6 3 9 2 2 2 3" xfId="17859"/>
    <cellStyle name="Normal 6 3 9 2 2 2 3 2" xfId="42156"/>
    <cellStyle name="Normal 6 3 9 2 2 2 4" xfId="29954"/>
    <cellStyle name="Normal 6 3 9 2 2 3" xfId="7354"/>
    <cellStyle name="Normal 6 3 9 2 2 3 2" xfId="13211"/>
    <cellStyle name="Normal 6 3 9 2 2 3 2 2" xfId="25413"/>
    <cellStyle name="Normal 6 3 9 2 2 3 2 2 2" xfId="49710"/>
    <cellStyle name="Normal 6 3 9 2 2 3 2 3" xfId="37508"/>
    <cellStyle name="Normal 6 3 9 2 2 3 3" xfId="19556"/>
    <cellStyle name="Normal 6 3 9 2 2 3 3 2" xfId="43853"/>
    <cellStyle name="Normal 6 3 9 2 2 3 4" xfId="31651"/>
    <cellStyle name="Normal 6 3 9 2 2 4" xfId="13209"/>
    <cellStyle name="Normal 6 3 9 2 2 4 2" xfId="25411"/>
    <cellStyle name="Normal 6 3 9 2 2 4 2 2" xfId="49708"/>
    <cellStyle name="Normal 6 3 9 2 2 4 3" xfId="37506"/>
    <cellStyle name="Normal 6 3 9 2 2 5" xfId="15631"/>
    <cellStyle name="Normal 6 3 9 2 2 5 2" xfId="39928"/>
    <cellStyle name="Normal 6 3 9 2 2 6" xfId="27619"/>
    <cellStyle name="Normal 6 3 9 2 3" xfId="3848"/>
    <cellStyle name="Normal 6 3 9 2 3 2" xfId="13212"/>
    <cellStyle name="Normal 6 3 9 2 3 2 2" xfId="25414"/>
    <cellStyle name="Normal 6 3 9 2 3 2 2 2" xfId="49711"/>
    <cellStyle name="Normal 6 3 9 2 3 2 3" xfId="37509"/>
    <cellStyle name="Normal 6 3 9 2 3 3" xfId="16159"/>
    <cellStyle name="Normal 6 3 9 2 3 3 2" xfId="40456"/>
    <cellStyle name="Normal 6 3 9 2 3 4" xfId="28147"/>
    <cellStyle name="Normal 6 3 9 2 4" xfId="4488"/>
    <cellStyle name="Normal 6 3 9 2 4 2" xfId="13213"/>
    <cellStyle name="Normal 6 3 9 2 4 2 2" xfId="25415"/>
    <cellStyle name="Normal 6 3 9 2 4 2 2 2" xfId="49712"/>
    <cellStyle name="Normal 6 3 9 2 4 2 3" xfId="37510"/>
    <cellStyle name="Normal 6 3 9 2 4 3" xfId="16690"/>
    <cellStyle name="Normal 6 3 9 2 4 3 2" xfId="40987"/>
    <cellStyle name="Normal 6 3 9 2 4 4" xfId="28785"/>
    <cellStyle name="Normal 6 3 9 2 5" xfId="6185"/>
    <cellStyle name="Normal 6 3 9 2 5 2" xfId="13214"/>
    <cellStyle name="Normal 6 3 9 2 5 2 2" xfId="25416"/>
    <cellStyle name="Normal 6 3 9 2 5 2 2 2" xfId="49713"/>
    <cellStyle name="Normal 6 3 9 2 5 2 3" xfId="37511"/>
    <cellStyle name="Normal 6 3 9 2 5 3" xfId="18387"/>
    <cellStyle name="Normal 6 3 9 2 5 3 2" xfId="42684"/>
    <cellStyle name="Normal 6 3 9 2 5 4" xfId="30482"/>
    <cellStyle name="Normal 6 3 9 2 6" xfId="13208"/>
    <cellStyle name="Normal 6 3 9 2 6 2" xfId="25410"/>
    <cellStyle name="Normal 6 3 9 2 6 2 2" xfId="49707"/>
    <cellStyle name="Normal 6 3 9 2 6 3" xfId="37505"/>
    <cellStyle name="Normal 6 3 9 2 7" xfId="14462"/>
    <cellStyle name="Normal 6 3 9 2 7 2" xfId="38759"/>
    <cellStyle name="Normal 6 3 9 2 8" xfId="26450"/>
    <cellStyle name="Normal 6 3 9 2 9" xfId="50858"/>
    <cellStyle name="Normal 6 3 9 3" xfId="2678"/>
    <cellStyle name="Normal 6 3 9 3 2" xfId="5126"/>
    <cellStyle name="Normal 6 3 9 3 2 2" xfId="13216"/>
    <cellStyle name="Normal 6 3 9 3 2 2 2" xfId="25418"/>
    <cellStyle name="Normal 6 3 9 3 2 2 2 2" xfId="49715"/>
    <cellStyle name="Normal 6 3 9 3 2 2 3" xfId="37513"/>
    <cellStyle name="Normal 6 3 9 3 2 3" xfId="17328"/>
    <cellStyle name="Normal 6 3 9 3 2 3 2" xfId="41625"/>
    <cellStyle name="Normal 6 3 9 3 2 4" xfId="29423"/>
    <cellStyle name="Normal 6 3 9 3 3" xfId="6716"/>
    <cellStyle name="Normal 6 3 9 3 3 2" xfId="13217"/>
    <cellStyle name="Normal 6 3 9 3 3 2 2" xfId="25419"/>
    <cellStyle name="Normal 6 3 9 3 3 2 2 2" xfId="49716"/>
    <cellStyle name="Normal 6 3 9 3 3 2 3" xfId="37514"/>
    <cellStyle name="Normal 6 3 9 3 3 3" xfId="18918"/>
    <cellStyle name="Normal 6 3 9 3 3 3 2" xfId="43215"/>
    <cellStyle name="Normal 6 3 9 3 3 4" xfId="31013"/>
    <cellStyle name="Normal 6 3 9 3 4" xfId="13215"/>
    <cellStyle name="Normal 6 3 9 3 4 2" xfId="25417"/>
    <cellStyle name="Normal 6 3 9 3 4 2 2" xfId="49714"/>
    <cellStyle name="Normal 6 3 9 3 4 3" xfId="37512"/>
    <cellStyle name="Normal 6 3 9 3 5" xfId="15100"/>
    <cellStyle name="Normal 6 3 9 3 5 2" xfId="39397"/>
    <cellStyle name="Normal 6 3 9 3 6" xfId="27088"/>
    <cellStyle name="Normal 6 3 9 4" xfId="13207"/>
    <cellStyle name="Normal 6 3 9 4 2" xfId="25409"/>
    <cellStyle name="Normal 6 3 9 4 2 2" xfId="49706"/>
    <cellStyle name="Normal 6 3 9 4 3" xfId="37504"/>
    <cellStyle name="Normal 6 3 9 5" xfId="13928"/>
    <cellStyle name="Normal 6 3 9 5 2" xfId="25916"/>
    <cellStyle name="Normal 6 3 9 5 2 2" xfId="50213"/>
    <cellStyle name="Normal 6 3 9 5 3" xfId="38225"/>
    <cellStyle name="Normal 6 3 9 6" xfId="51807"/>
    <cellStyle name="Normal 6 3 9 7" xfId="52032"/>
    <cellStyle name="Normal 6 4" xfId="149"/>
    <cellStyle name="Normal 6 4 2" xfId="311"/>
    <cellStyle name="Normal 6 4 2 2" xfId="196"/>
    <cellStyle name="Normal 6 4 2 3" xfId="423"/>
    <cellStyle name="Normal 6 4 2 4" xfId="1916"/>
    <cellStyle name="Normal 6 4 3" xfId="312"/>
    <cellStyle name="Normal 6 4 3 2" xfId="313"/>
    <cellStyle name="Normal 6 4 3 3" xfId="424"/>
    <cellStyle name="Normal 6 4 4" xfId="314"/>
    <cellStyle name="Normal 6 4 4 2" xfId="440"/>
    <cellStyle name="Normal 6 4 4 2 2" xfId="1164"/>
    <cellStyle name="Normal 6 4 4 3" xfId="468"/>
    <cellStyle name="Normal 6 4 4 3 2" xfId="1192"/>
    <cellStyle name="Normal 6 4 4 4" xfId="498"/>
    <cellStyle name="Normal 6 4 4 4 2" xfId="1222"/>
    <cellStyle name="Normal 6 4 4 5" xfId="528"/>
    <cellStyle name="Normal 6 4 4 5 2" xfId="1252"/>
    <cellStyle name="Normal 6 4 4 6" xfId="1135"/>
    <cellStyle name="Normal 6 4 5" xfId="563"/>
    <cellStyle name="Normal 6 4 6" xfId="310"/>
    <cellStyle name="Normal 6 5" xfId="176"/>
    <cellStyle name="Normal 6 5 10" xfId="2596"/>
    <cellStyle name="Normal 6 5 10 2" xfId="5044"/>
    <cellStyle name="Normal 6 5 10 2 2" xfId="13220"/>
    <cellStyle name="Normal 6 5 10 2 2 2" xfId="25422"/>
    <cellStyle name="Normal 6 5 10 2 2 2 2" xfId="49719"/>
    <cellStyle name="Normal 6 5 10 2 2 3" xfId="37517"/>
    <cellStyle name="Normal 6 5 10 2 3" xfId="17246"/>
    <cellStyle name="Normal 6 5 10 2 3 2" xfId="41543"/>
    <cellStyle name="Normal 6 5 10 2 4" xfId="29341"/>
    <cellStyle name="Normal 6 5 10 3" xfId="6634"/>
    <cellStyle name="Normal 6 5 10 3 2" xfId="13221"/>
    <cellStyle name="Normal 6 5 10 3 2 2" xfId="25423"/>
    <cellStyle name="Normal 6 5 10 3 2 2 2" xfId="49720"/>
    <cellStyle name="Normal 6 5 10 3 2 3" xfId="37518"/>
    <cellStyle name="Normal 6 5 10 3 3" xfId="18836"/>
    <cellStyle name="Normal 6 5 10 3 3 2" xfId="43133"/>
    <cellStyle name="Normal 6 5 10 3 4" xfId="30931"/>
    <cellStyle name="Normal 6 5 10 4" xfId="13219"/>
    <cellStyle name="Normal 6 5 10 4 2" xfId="25421"/>
    <cellStyle name="Normal 6 5 10 4 2 2" xfId="49718"/>
    <cellStyle name="Normal 6 5 10 4 3" xfId="37516"/>
    <cellStyle name="Normal 6 5 10 5" xfId="15018"/>
    <cellStyle name="Normal 6 5 10 5 2" xfId="39315"/>
    <cellStyle name="Normal 6 5 10 6" xfId="27006"/>
    <cellStyle name="Normal 6 5 11" xfId="13218"/>
    <cellStyle name="Normal 6 5 11 2" xfId="25420"/>
    <cellStyle name="Normal 6 5 11 2 2" xfId="49717"/>
    <cellStyle name="Normal 6 5 11 3" xfId="37515"/>
    <cellStyle name="Normal 6 5 12" xfId="13846"/>
    <cellStyle name="Normal 6 5 12 2" xfId="25834"/>
    <cellStyle name="Normal 6 5 12 2 2" xfId="50131"/>
    <cellStyle name="Normal 6 5 12 3" xfId="38143"/>
    <cellStyle name="Normal 6 5 13" xfId="51928"/>
    <cellStyle name="Normal 6 5 14" xfId="51950"/>
    <cellStyle name="Normal 6 5 2" xfId="316"/>
    <cellStyle name="Normal 6 5 2 2" xfId="1846"/>
    <cellStyle name="Normal 6 5 3" xfId="425"/>
    <cellStyle name="Normal 6 5 4" xfId="315"/>
    <cellStyle name="Normal 6 5 5" xfId="591"/>
    <cellStyle name="Normal 6 5 5 10" xfId="51543"/>
    <cellStyle name="Normal 6 5 5 11" xfId="51974"/>
    <cellStyle name="Normal 6 5 5 2" xfId="639"/>
    <cellStyle name="Normal 6 5 5 2 10" xfId="52022"/>
    <cellStyle name="Normal 6 5 5 2 2" xfId="834"/>
    <cellStyle name="Normal 6 5 5 2 2 2" xfId="1079"/>
    <cellStyle name="Normal 6 5 5 2 2 2 2" xfId="2572"/>
    <cellStyle name="Normal 6 5 5 2 2 2 2 10" xfId="53092"/>
    <cellStyle name="Normal 6 5 5 2 2 2 2 2" xfId="3738"/>
    <cellStyle name="Normal 6 5 5 2 2 2 2 2 2" xfId="6079"/>
    <cellStyle name="Normal 6 5 5 2 2 2 2 2 2 2" xfId="13228"/>
    <cellStyle name="Normal 6 5 5 2 2 2 2 2 2 2 2" xfId="25430"/>
    <cellStyle name="Normal 6 5 5 2 2 2 2 2 2 2 2 2" xfId="49727"/>
    <cellStyle name="Normal 6 5 5 2 2 2 2 2 2 2 3" xfId="37525"/>
    <cellStyle name="Normal 6 5 5 2 2 2 2 2 2 3" xfId="18281"/>
    <cellStyle name="Normal 6 5 5 2 2 2 2 2 2 3 2" xfId="42578"/>
    <cellStyle name="Normal 6 5 5 2 2 2 2 2 2 4" xfId="30376"/>
    <cellStyle name="Normal 6 5 5 2 2 2 2 2 3" xfId="7776"/>
    <cellStyle name="Normal 6 5 5 2 2 2 2 2 3 2" xfId="13229"/>
    <cellStyle name="Normal 6 5 5 2 2 2 2 2 3 2 2" xfId="25431"/>
    <cellStyle name="Normal 6 5 5 2 2 2 2 2 3 2 2 2" xfId="49728"/>
    <cellStyle name="Normal 6 5 5 2 2 2 2 2 3 2 3" xfId="37526"/>
    <cellStyle name="Normal 6 5 5 2 2 2 2 2 3 3" xfId="19978"/>
    <cellStyle name="Normal 6 5 5 2 2 2 2 2 3 3 2" xfId="44275"/>
    <cellStyle name="Normal 6 5 5 2 2 2 2 2 3 4" xfId="32073"/>
    <cellStyle name="Normal 6 5 5 2 2 2 2 2 4" xfId="13227"/>
    <cellStyle name="Normal 6 5 5 2 2 2 2 2 4 2" xfId="25429"/>
    <cellStyle name="Normal 6 5 5 2 2 2 2 2 4 2 2" xfId="49726"/>
    <cellStyle name="Normal 6 5 5 2 2 2 2 2 4 3" xfId="37524"/>
    <cellStyle name="Normal 6 5 5 2 2 2 2 2 5" xfId="16053"/>
    <cellStyle name="Normal 6 5 5 2 2 2 2 2 5 2" xfId="40350"/>
    <cellStyle name="Normal 6 5 5 2 2 2 2 2 6" xfId="28041"/>
    <cellStyle name="Normal 6 5 5 2 2 2 2 3" xfId="4270"/>
    <cellStyle name="Normal 6 5 5 2 2 2 2 3 2" xfId="13230"/>
    <cellStyle name="Normal 6 5 5 2 2 2 2 3 2 2" xfId="25432"/>
    <cellStyle name="Normal 6 5 5 2 2 2 2 3 2 2 2" xfId="49729"/>
    <cellStyle name="Normal 6 5 5 2 2 2 2 3 2 3" xfId="37527"/>
    <cellStyle name="Normal 6 5 5 2 2 2 2 3 3" xfId="16581"/>
    <cellStyle name="Normal 6 5 5 2 2 2 2 3 3 2" xfId="40878"/>
    <cellStyle name="Normal 6 5 5 2 2 2 2 3 4" xfId="28569"/>
    <cellStyle name="Normal 6 5 5 2 2 2 2 4" xfId="4910"/>
    <cellStyle name="Normal 6 5 5 2 2 2 2 4 2" xfId="13231"/>
    <cellStyle name="Normal 6 5 5 2 2 2 2 4 2 2" xfId="25433"/>
    <cellStyle name="Normal 6 5 5 2 2 2 2 4 2 2 2" xfId="49730"/>
    <cellStyle name="Normal 6 5 5 2 2 2 2 4 2 3" xfId="37528"/>
    <cellStyle name="Normal 6 5 5 2 2 2 2 4 3" xfId="17112"/>
    <cellStyle name="Normal 6 5 5 2 2 2 2 4 3 2" xfId="41409"/>
    <cellStyle name="Normal 6 5 5 2 2 2 2 4 4" xfId="29207"/>
    <cellStyle name="Normal 6 5 5 2 2 2 2 5" xfId="6607"/>
    <cellStyle name="Normal 6 5 5 2 2 2 2 5 2" xfId="13232"/>
    <cellStyle name="Normal 6 5 5 2 2 2 2 5 2 2" xfId="25434"/>
    <cellStyle name="Normal 6 5 5 2 2 2 2 5 2 2 2" xfId="49731"/>
    <cellStyle name="Normal 6 5 5 2 2 2 2 5 2 3" xfId="37529"/>
    <cellStyle name="Normal 6 5 5 2 2 2 2 5 3" xfId="18809"/>
    <cellStyle name="Normal 6 5 5 2 2 2 2 5 3 2" xfId="43106"/>
    <cellStyle name="Normal 6 5 5 2 2 2 2 5 4" xfId="30904"/>
    <cellStyle name="Normal 6 5 5 2 2 2 2 6" xfId="13226"/>
    <cellStyle name="Normal 6 5 5 2 2 2 2 6 2" xfId="25428"/>
    <cellStyle name="Normal 6 5 5 2 2 2 2 6 2 2" xfId="49725"/>
    <cellStyle name="Normal 6 5 5 2 2 2 2 6 3" xfId="37523"/>
    <cellStyle name="Normal 6 5 5 2 2 2 2 7" xfId="14884"/>
    <cellStyle name="Normal 6 5 5 2 2 2 2 7 2" xfId="39181"/>
    <cellStyle name="Normal 6 5 5 2 2 2 2 8" xfId="26872"/>
    <cellStyle name="Normal 6 5 5 2 2 2 2 9" xfId="51280"/>
    <cellStyle name="Normal 6 5 5 2 2 2 3" xfId="3100"/>
    <cellStyle name="Normal 6 5 5 2 2 2 3 2" xfId="5548"/>
    <cellStyle name="Normal 6 5 5 2 2 2 3 2 2" xfId="13234"/>
    <cellStyle name="Normal 6 5 5 2 2 2 3 2 2 2" xfId="25436"/>
    <cellStyle name="Normal 6 5 5 2 2 2 3 2 2 2 2" xfId="49733"/>
    <cellStyle name="Normal 6 5 5 2 2 2 3 2 2 3" xfId="37531"/>
    <cellStyle name="Normal 6 5 5 2 2 2 3 2 3" xfId="17750"/>
    <cellStyle name="Normal 6 5 5 2 2 2 3 2 3 2" xfId="42047"/>
    <cellStyle name="Normal 6 5 5 2 2 2 3 2 4" xfId="29845"/>
    <cellStyle name="Normal 6 5 5 2 2 2 3 3" xfId="7138"/>
    <cellStyle name="Normal 6 5 5 2 2 2 3 3 2" xfId="13235"/>
    <cellStyle name="Normal 6 5 5 2 2 2 3 3 2 2" xfId="25437"/>
    <cellStyle name="Normal 6 5 5 2 2 2 3 3 2 2 2" xfId="49734"/>
    <cellStyle name="Normal 6 5 5 2 2 2 3 3 2 3" xfId="37532"/>
    <cellStyle name="Normal 6 5 5 2 2 2 3 3 3" xfId="19340"/>
    <cellStyle name="Normal 6 5 5 2 2 2 3 3 3 2" xfId="43637"/>
    <cellStyle name="Normal 6 5 5 2 2 2 3 3 4" xfId="31435"/>
    <cellStyle name="Normal 6 5 5 2 2 2 3 4" xfId="13233"/>
    <cellStyle name="Normal 6 5 5 2 2 2 3 4 2" xfId="25435"/>
    <cellStyle name="Normal 6 5 5 2 2 2 3 4 2 2" xfId="49732"/>
    <cellStyle name="Normal 6 5 5 2 2 2 3 4 3" xfId="37530"/>
    <cellStyle name="Normal 6 5 5 2 2 2 3 5" xfId="15522"/>
    <cellStyle name="Normal 6 5 5 2 2 2 3 5 2" xfId="39819"/>
    <cellStyle name="Normal 6 5 5 2 2 2 3 6" xfId="27510"/>
    <cellStyle name="Normal 6 5 5 2 2 2 4" xfId="13225"/>
    <cellStyle name="Normal 6 5 5 2 2 2 4 2" xfId="25427"/>
    <cellStyle name="Normal 6 5 5 2 2 2 4 2 2" xfId="49724"/>
    <cellStyle name="Normal 6 5 5 2 2 2 4 3" xfId="37522"/>
    <cellStyle name="Normal 6 5 5 2 2 2 5" xfId="14350"/>
    <cellStyle name="Normal 6 5 5 2 2 2 5 2" xfId="26338"/>
    <cellStyle name="Normal 6 5 5 2 2 2 5 2 2" xfId="50635"/>
    <cellStyle name="Normal 6 5 5 2 2 2 5 3" xfId="38647"/>
    <cellStyle name="Normal 6 5 5 2 2 2 6" xfId="51436"/>
    <cellStyle name="Normal 6 5 5 2 2 2 7" xfId="52454"/>
    <cellStyle name="Normal 6 5 5 2 2 3" xfId="2332"/>
    <cellStyle name="Normal 6 5 5 2 2 3 10" xfId="52852"/>
    <cellStyle name="Normal 6 5 5 2 2 3 2" xfId="3498"/>
    <cellStyle name="Normal 6 5 5 2 2 3 2 2" xfId="5839"/>
    <cellStyle name="Normal 6 5 5 2 2 3 2 2 2" xfId="13238"/>
    <cellStyle name="Normal 6 5 5 2 2 3 2 2 2 2" xfId="25440"/>
    <cellStyle name="Normal 6 5 5 2 2 3 2 2 2 2 2" xfId="49737"/>
    <cellStyle name="Normal 6 5 5 2 2 3 2 2 2 3" xfId="37535"/>
    <cellStyle name="Normal 6 5 5 2 2 3 2 2 3" xfId="18041"/>
    <cellStyle name="Normal 6 5 5 2 2 3 2 2 3 2" xfId="42338"/>
    <cellStyle name="Normal 6 5 5 2 2 3 2 2 4" xfId="30136"/>
    <cellStyle name="Normal 6 5 5 2 2 3 2 3" xfId="7536"/>
    <cellStyle name="Normal 6 5 5 2 2 3 2 3 2" xfId="13239"/>
    <cellStyle name="Normal 6 5 5 2 2 3 2 3 2 2" xfId="25441"/>
    <cellStyle name="Normal 6 5 5 2 2 3 2 3 2 2 2" xfId="49738"/>
    <cellStyle name="Normal 6 5 5 2 2 3 2 3 2 3" xfId="37536"/>
    <cellStyle name="Normal 6 5 5 2 2 3 2 3 3" xfId="19738"/>
    <cellStyle name="Normal 6 5 5 2 2 3 2 3 3 2" xfId="44035"/>
    <cellStyle name="Normal 6 5 5 2 2 3 2 3 4" xfId="31833"/>
    <cellStyle name="Normal 6 5 5 2 2 3 2 4" xfId="13237"/>
    <cellStyle name="Normal 6 5 5 2 2 3 2 4 2" xfId="25439"/>
    <cellStyle name="Normal 6 5 5 2 2 3 2 4 2 2" xfId="49736"/>
    <cellStyle name="Normal 6 5 5 2 2 3 2 4 3" xfId="37534"/>
    <cellStyle name="Normal 6 5 5 2 2 3 2 5" xfId="15813"/>
    <cellStyle name="Normal 6 5 5 2 2 3 2 5 2" xfId="40110"/>
    <cellStyle name="Normal 6 5 5 2 2 3 2 6" xfId="27801"/>
    <cellStyle name="Normal 6 5 5 2 2 3 3" xfId="4030"/>
    <cellStyle name="Normal 6 5 5 2 2 3 3 2" xfId="13240"/>
    <cellStyle name="Normal 6 5 5 2 2 3 3 2 2" xfId="25442"/>
    <cellStyle name="Normal 6 5 5 2 2 3 3 2 2 2" xfId="49739"/>
    <cellStyle name="Normal 6 5 5 2 2 3 3 2 3" xfId="37537"/>
    <cellStyle name="Normal 6 5 5 2 2 3 3 3" xfId="16341"/>
    <cellStyle name="Normal 6 5 5 2 2 3 3 3 2" xfId="40638"/>
    <cellStyle name="Normal 6 5 5 2 2 3 3 4" xfId="28329"/>
    <cellStyle name="Normal 6 5 5 2 2 3 4" xfId="4670"/>
    <cellStyle name="Normal 6 5 5 2 2 3 4 2" xfId="13241"/>
    <cellStyle name="Normal 6 5 5 2 2 3 4 2 2" xfId="25443"/>
    <cellStyle name="Normal 6 5 5 2 2 3 4 2 2 2" xfId="49740"/>
    <cellStyle name="Normal 6 5 5 2 2 3 4 2 3" xfId="37538"/>
    <cellStyle name="Normal 6 5 5 2 2 3 4 3" xfId="16872"/>
    <cellStyle name="Normal 6 5 5 2 2 3 4 3 2" xfId="41169"/>
    <cellStyle name="Normal 6 5 5 2 2 3 4 4" xfId="28967"/>
    <cellStyle name="Normal 6 5 5 2 2 3 5" xfId="6367"/>
    <cellStyle name="Normal 6 5 5 2 2 3 5 2" xfId="13242"/>
    <cellStyle name="Normal 6 5 5 2 2 3 5 2 2" xfId="25444"/>
    <cellStyle name="Normal 6 5 5 2 2 3 5 2 2 2" xfId="49741"/>
    <cellStyle name="Normal 6 5 5 2 2 3 5 2 3" xfId="37539"/>
    <cellStyle name="Normal 6 5 5 2 2 3 5 3" xfId="18569"/>
    <cellStyle name="Normal 6 5 5 2 2 3 5 3 2" xfId="42866"/>
    <cellStyle name="Normal 6 5 5 2 2 3 5 4" xfId="30664"/>
    <cellStyle name="Normal 6 5 5 2 2 3 6" xfId="13236"/>
    <cellStyle name="Normal 6 5 5 2 2 3 6 2" xfId="25438"/>
    <cellStyle name="Normal 6 5 5 2 2 3 6 2 2" xfId="49735"/>
    <cellStyle name="Normal 6 5 5 2 2 3 6 3" xfId="37533"/>
    <cellStyle name="Normal 6 5 5 2 2 3 7" xfId="14644"/>
    <cellStyle name="Normal 6 5 5 2 2 3 7 2" xfId="38941"/>
    <cellStyle name="Normal 6 5 5 2 2 3 8" xfId="26632"/>
    <cellStyle name="Normal 6 5 5 2 2 3 9" xfId="51040"/>
    <cellStyle name="Normal 6 5 5 2 2 4" xfId="2860"/>
    <cellStyle name="Normal 6 5 5 2 2 4 2" xfId="5308"/>
    <cellStyle name="Normal 6 5 5 2 2 4 2 2" xfId="13244"/>
    <cellStyle name="Normal 6 5 5 2 2 4 2 2 2" xfId="25446"/>
    <cellStyle name="Normal 6 5 5 2 2 4 2 2 2 2" xfId="49743"/>
    <cellStyle name="Normal 6 5 5 2 2 4 2 2 3" xfId="37541"/>
    <cellStyle name="Normal 6 5 5 2 2 4 2 3" xfId="17510"/>
    <cellStyle name="Normal 6 5 5 2 2 4 2 3 2" xfId="41807"/>
    <cellStyle name="Normal 6 5 5 2 2 4 2 4" xfId="29605"/>
    <cellStyle name="Normal 6 5 5 2 2 4 3" xfId="6898"/>
    <cellStyle name="Normal 6 5 5 2 2 4 3 2" xfId="13245"/>
    <cellStyle name="Normal 6 5 5 2 2 4 3 2 2" xfId="25447"/>
    <cellStyle name="Normal 6 5 5 2 2 4 3 2 2 2" xfId="49744"/>
    <cellStyle name="Normal 6 5 5 2 2 4 3 2 3" xfId="37542"/>
    <cellStyle name="Normal 6 5 5 2 2 4 3 3" xfId="19100"/>
    <cellStyle name="Normal 6 5 5 2 2 4 3 3 2" xfId="43397"/>
    <cellStyle name="Normal 6 5 5 2 2 4 3 4" xfId="31195"/>
    <cellStyle name="Normal 6 5 5 2 2 4 4" xfId="13243"/>
    <cellStyle name="Normal 6 5 5 2 2 4 4 2" xfId="25445"/>
    <cellStyle name="Normal 6 5 5 2 2 4 4 2 2" xfId="49742"/>
    <cellStyle name="Normal 6 5 5 2 2 4 4 3" xfId="37540"/>
    <cellStyle name="Normal 6 5 5 2 2 4 5" xfId="15282"/>
    <cellStyle name="Normal 6 5 5 2 2 4 5 2" xfId="39579"/>
    <cellStyle name="Normal 6 5 5 2 2 4 6" xfId="27270"/>
    <cellStyle name="Normal 6 5 5 2 2 5" xfId="13224"/>
    <cellStyle name="Normal 6 5 5 2 2 5 2" xfId="25426"/>
    <cellStyle name="Normal 6 5 5 2 2 5 2 2" xfId="49723"/>
    <cellStyle name="Normal 6 5 5 2 2 5 3" xfId="37521"/>
    <cellStyle name="Normal 6 5 5 2 2 6" xfId="14110"/>
    <cellStyle name="Normal 6 5 5 2 2 6 2" xfId="26098"/>
    <cellStyle name="Normal 6 5 5 2 2 6 2 2" xfId="50395"/>
    <cellStyle name="Normal 6 5 5 2 2 6 3" xfId="38407"/>
    <cellStyle name="Normal 6 5 5 2 2 7" xfId="51472"/>
    <cellStyle name="Normal 6 5 5 2 2 8" xfId="52214"/>
    <cellStyle name="Normal 6 5 5 2 3" xfId="736"/>
    <cellStyle name="Normal 6 5 5 2 3 2" xfId="983"/>
    <cellStyle name="Normal 6 5 5 2 3 2 2" xfId="2476"/>
    <cellStyle name="Normal 6 5 5 2 3 2 2 10" xfId="52996"/>
    <cellStyle name="Normal 6 5 5 2 3 2 2 2" xfId="3642"/>
    <cellStyle name="Normal 6 5 5 2 3 2 2 2 2" xfId="5983"/>
    <cellStyle name="Normal 6 5 5 2 3 2 2 2 2 2" xfId="13250"/>
    <cellStyle name="Normal 6 5 5 2 3 2 2 2 2 2 2" xfId="25452"/>
    <cellStyle name="Normal 6 5 5 2 3 2 2 2 2 2 2 2" xfId="49749"/>
    <cellStyle name="Normal 6 5 5 2 3 2 2 2 2 2 3" xfId="37547"/>
    <cellStyle name="Normal 6 5 5 2 3 2 2 2 2 3" xfId="18185"/>
    <cellStyle name="Normal 6 5 5 2 3 2 2 2 2 3 2" xfId="42482"/>
    <cellStyle name="Normal 6 5 5 2 3 2 2 2 2 4" xfId="30280"/>
    <cellStyle name="Normal 6 5 5 2 3 2 2 2 3" xfId="7680"/>
    <cellStyle name="Normal 6 5 5 2 3 2 2 2 3 2" xfId="13251"/>
    <cellStyle name="Normal 6 5 5 2 3 2 2 2 3 2 2" xfId="25453"/>
    <cellStyle name="Normal 6 5 5 2 3 2 2 2 3 2 2 2" xfId="49750"/>
    <cellStyle name="Normal 6 5 5 2 3 2 2 2 3 2 3" xfId="37548"/>
    <cellStyle name="Normal 6 5 5 2 3 2 2 2 3 3" xfId="19882"/>
    <cellStyle name="Normal 6 5 5 2 3 2 2 2 3 3 2" xfId="44179"/>
    <cellStyle name="Normal 6 5 5 2 3 2 2 2 3 4" xfId="31977"/>
    <cellStyle name="Normal 6 5 5 2 3 2 2 2 4" xfId="13249"/>
    <cellStyle name="Normal 6 5 5 2 3 2 2 2 4 2" xfId="25451"/>
    <cellStyle name="Normal 6 5 5 2 3 2 2 2 4 2 2" xfId="49748"/>
    <cellStyle name="Normal 6 5 5 2 3 2 2 2 4 3" xfId="37546"/>
    <cellStyle name="Normal 6 5 5 2 3 2 2 2 5" xfId="15957"/>
    <cellStyle name="Normal 6 5 5 2 3 2 2 2 5 2" xfId="40254"/>
    <cellStyle name="Normal 6 5 5 2 3 2 2 2 6" xfId="27945"/>
    <cellStyle name="Normal 6 5 5 2 3 2 2 3" xfId="4174"/>
    <cellStyle name="Normal 6 5 5 2 3 2 2 3 2" xfId="13252"/>
    <cellStyle name="Normal 6 5 5 2 3 2 2 3 2 2" xfId="25454"/>
    <cellStyle name="Normal 6 5 5 2 3 2 2 3 2 2 2" xfId="49751"/>
    <cellStyle name="Normal 6 5 5 2 3 2 2 3 2 3" xfId="37549"/>
    <cellStyle name="Normal 6 5 5 2 3 2 2 3 3" xfId="16485"/>
    <cellStyle name="Normal 6 5 5 2 3 2 2 3 3 2" xfId="40782"/>
    <cellStyle name="Normal 6 5 5 2 3 2 2 3 4" xfId="28473"/>
    <cellStyle name="Normal 6 5 5 2 3 2 2 4" xfId="4814"/>
    <cellStyle name="Normal 6 5 5 2 3 2 2 4 2" xfId="13253"/>
    <cellStyle name="Normal 6 5 5 2 3 2 2 4 2 2" xfId="25455"/>
    <cellStyle name="Normal 6 5 5 2 3 2 2 4 2 2 2" xfId="49752"/>
    <cellStyle name="Normal 6 5 5 2 3 2 2 4 2 3" xfId="37550"/>
    <cellStyle name="Normal 6 5 5 2 3 2 2 4 3" xfId="17016"/>
    <cellStyle name="Normal 6 5 5 2 3 2 2 4 3 2" xfId="41313"/>
    <cellStyle name="Normal 6 5 5 2 3 2 2 4 4" xfId="29111"/>
    <cellStyle name="Normal 6 5 5 2 3 2 2 5" xfId="6511"/>
    <cellStyle name="Normal 6 5 5 2 3 2 2 5 2" xfId="13254"/>
    <cellStyle name="Normal 6 5 5 2 3 2 2 5 2 2" xfId="25456"/>
    <cellStyle name="Normal 6 5 5 2 3 2 2 5 2 2 2" xfId="49753"/>
    <cellStyle name="Normal 6 5 5 2 3 2 2 5 2 3" xfId="37551"/>
    <cellStyle name="Normal 6 5 5 2 3 2 2 5 3" xfId="18713"/>
    <cellStyle name="Normal 6 5 5 2 3 2 2 5 3 2" xfId="43010"/>
    <cellStyle name="Normal 6 5 5 2 3 2 2 5 4" xfId="30808"/>
    <cellStyle name="Normal 6 5 5 2 3 2 2 6" xfId="13248"/>
    <cellStyle name="Normal 6 5 5 2 3 2 2 6 2" xfId="25450"/>
    <cellStyle name="Normal 6 5 5 2 3 2 2 6 2 2" xfId="49747"/>
    <cellStyle name="Normal 6 5 5 2 3 2 2 6 3" xfId="37545"/>
    <cellStyle name="Normal 6 5 5 2 3 2 2 7" xfId="14788"/>
    <cellStyle name="Normal 6 5 5 2 3 2 2 7 2" xfId="39085"/>
    <cellStyle name="Normal 6 5 5 2 3 2 2 8" xfId="26776"/>
    <cellStyle name="Normal 6 5 5 2 3 2 2 9" xfId="51184"/>
    <cellStyle name="Normal 6 5 5 2 3 2 3" xfId="3004"/>
    <cellStyle name="Normal 6 5 5 2 3 2 3 2" xfId="5452"/>
    <cellStyle name="Normal 6 5 5 2 3 2 3 2 2" xfId="13256"/>
    <cellStyle name="Normal 6 5 5 2 3 2 3 2 2 2" xfId="25458"/>
    <cellStyle name="Normal 6 5 5 2 3 2 3 2 2 2 2" xfId="49755"/>
    <cellStyle name="Normal 6 5 5 2 3 2 3 2 2 3" xfId="37553"/>
    <cellStyle name="Normal 6 5 5 2 3 2 3 2 3" xfId="17654"/>
    <cellStyle name="Normal 6 5 5 2 3 2 3 2 3 2" xfId="41951"/>
    <cellStyle name="Normal 6 5 5 2 3 2 3 2 4" xfId="29749"/>
    <cellStyle name="Normal 6 5 5 2 3 2 3 3" xfId="7042"/>
    <cellStyle name="Normal 6 5 5 2 3 2 3 3 2" xfId="13257"/>
    <cellStyle name="Normal 6 5 5 2 3 2 3 3 2 2" xfId="25459"/>
    <cellStyle name="Normal 6 5 5 2 3 2 3 3 2 2 2" xfId="49756"/>
    <cellStyle name="Normal 6 5 5 2 3 2 3 3 2 3" xfId="37554"/>
    <cellStyle name="Normal 6 5 5 2 3 2 3 3 3" xfId="19244"/>
    <cellStyle name="Normal 6 5 5 2 3 2 3 3 3 2" xfId="43541"/>
    <cellStyle name="Normal 6 5 5 2 3 2 3 3 4" xfId="31339"/>
    <cellStyle name="Normal 6 5 5 2 3 2 3 4" xfId="13255"/>
    <cellStyle name="Normal 6 5 5 2 3 2 3 4 2" xfId="25457"/>
    <cellStyle name="Normal 6 5 5 2 3 2 3 4 2 2" xfId="49754"/>
    <cellStyle name="Normal 6 5 5 2 3 2 3 4 3" xfId="37552"/>
    <cellStyle name="Normal 6 5 5 2 3 2 3 5" xfId="15426"/>
    <cellStyle name="Normal 6 5 5 2 3 2 3 5 2" xfId="39723"/>
    <cellStyle name="Normal 6 5 5 2 3 2 3 6" xfId="27414"/>
    <cellStyle name="Normal 6 5 5 2 3 2 4" xfId="13247"/>
    <cellStyle name="Normal 6 5 5 2 3 2 4 2" xfId="25449"/>
    <cellStyle name="Normal 6 5 5 2 3 2 4 2 2" xfId="49746"/>
    <cellStyle name="Normal 6 5 5 2 3 2 4 3" xfId="37544"/>
    <cellStyle name="Normal 6 5 5 2 3 2 5" xfId="14254"/>
    <cellStyle name="Normal 6 5 5 2 3 2 5 2" xfId="26242"/>
    <cellStyle name="Normal 6 5 5 2 3 2 5 2 2" xfId="50539"/>
    <cellStyle name="Normal 6 5 5 2 3 2 5 3" xfId="38551"/>
    <cellStyle name="Normal 6 5 5 2 3 2 6" xfId="51622"/>
    <cellStyle name="Normal 6 5 5 2 3 2 7" xfId="52358"/>
    <cellStyle name="Normal 6 5 5 2 3 3" xfId="2236"/>
    <cellStyle name="Normal 6 5 5 2 3 3 10" xfId="52756"/>
    <cellStyle name="Normal 6 5 5 2 3 3 2" xfId="3402"/>
    <cellStyle name="Normal 6 5 5 2 3 3 2 2" xfId="5743"/>
    <cellStyle name="Normal 6 5 5 2 3 3 2 2 2" xfId="13260"/>
    <cellStyle name="Normal 6 5 5 2 3 3 2 2 2 2" xfId="25462"/>
    <cellStyle name="Normal 6 5 5 2 3 3 2 2 2 2 2" xfId="49759"/>
    <cellStyle name="Normal 6 5 5 2 3 3 2 2 2 3" xfId="37557"/>
    <cellStyle name="Normal 6 5 5 2 3 3 2 2 3" xfId="17945"/>
    <cellStyle name="Normal 6 5 5 2 3 3 2 2 3 2" xfId="42242"/>
    <cellStyle name="Normal 6 5 5 2 3 3 2 2 4" xfId="30040"/>
    <cellStyle name="Normal 6 5 5 2 3 3 2 3" xfId="7440"/>
    <cellStyle name="Normal 6 5 5 2 3 3 2 3 2" xfId="13261"/>
    <cellStyle name="Normal 6 5 5 2 3 3 2 3 2 2" xfId="25463"/>
    <cellStyle name="Normal 6 5 5 2 3 3 2 3 2 2 2" xfId="49760"/>
    <cellStyle name="Normal 6 5 5 2 3 3 2 3 2 3" xfId="37558"/>
    <cellStyle name="Normal 6 5 5 2 3 3 2 3 3" xfId="19642"/>
    <cellStyle name="Normal 6 5 5 2 3 3 2 3 3 2" xfId="43939"/>
    <cellStyle name="Normal 6 5 5 2 3 3 2 3 4" xfId="31737"/>
    <cellStyle name="Normal 6 5 5 2 3 3 2 4" xfId="13259"/>
    <cellStyle name="Normal 6 5 5 2 3 3 2 4 2" xfId="25461"/>
    <cellStyle name="Normal 6 5 5 2 3 3 2 4 2 2" xfId="49758"/>
    <cellStyle name="Normal 6 5 5 2 3 3 2 4 3" xfId="37556"/>
    <cellStyle name="Normal 6 5 5 2 3 3 2 5" xfId="15717"/>
    <cellStyle name="Normal 6 5 5 2 3 3 2 5 2" xfId="40014"/>
    <cellStyle name="Normal 6 5 5 2 3 3 2 6" xfId="27705"/>
    <cellStyle name="Normal 6 5 5 2 3 3 3" xfId="3934"/>
    <cellStyle name="Normal 6 5 5 2 3 3 3 2" xfId="13262"/>
    <cellStyle name="Normal 6 5 5 2 3 3 3 2 2" xfId="25464"/>
    <cellStyle name="Normal 6 5 5 2 3 3 3 2 2 2" xfId="49761"/>
    <cellStyle name="Normal 6 5 5 2 3 3 3 2 3" xfId="37559"/>
    <cellStyle name="Normal 6 5 5 2 3 3 3 3" xfId="16245"/>
    <cellStyle name="Normal 6 5 5 2 3 3 3 3 2" xfId="40542"/>
    <cellStyle name="Normal 6 5 5 2 3 3 3 4" xfId="28233"/>
    <cellStyle name="Normal 6 5 5 2 3 3 4" xfId="4574"/>
    <cellStyle name="Normal 6 5 5 2 3 3 4 2" xfId="13263"/>
    <cellStyle name="Normal 6 5 5 2 3 3 4 2 2" xfId="25465"/>
    <cellStyle name="Normal 6 5 5 2 3 3 4 2 2 2" xfId="49762"/>
    <cellStyle name="Normal 6 5 5 2 3 3 4 2 3" xfId="37560"/>
    <cellStyle name="Normal 6 5 5 2 3 3 4 3" xfId="16776"/>
    <cellStyle name="Normal 6 5 5 2 3 3 4 3 2" xfId="41073"/>
    <cellStyle name="Normal 6 5 5 2 3 3 4 4" xfId="28871"/>
    <cellStyle name="Normal 6 5 5 2 3 3 5" xfId="6271"/>
    <cellStyle name="Normal 6 5 5 2 3 3 5 2" xfId="13264"/>
    <cellStyle name="Normal 6 5 5 2 3 3 5 2 2" xfId="25466"/>
    <cellStyle name="Normal 6 5 5 2 3 3 5 2 2 2" xfId="49763"/>
    <cellStyle name="Normal 6 5 5 2 3 3 5 2 3" xfId="37561"/>
    <cellStyle name="Normal 6 5 5 2 3 3 5 3" xfId="18473"/>
    <cellStyle name="Normal 6 5 5 2 3 3 5 3 2" xfId="42770"/>
    <cellStyle name="Normal 6 5 5 2 3 3 5 4" xfId="30568"/>
    <cellStyle name="Normal 6 5 5 2 3 3 6" xfId="13258"/>
    <cellStyle name="Normal 6 5 5 2 3 3 6 2" xfId="25460"/>
    <cellStyle name="Normal 6 5 5 2 3 3 6 2 2" xfId="49757"/>
    <cellStyle name="Normal 6 5 5 2 3 3 6 3" xfId="37555"/>
    <cellStyle name="Normal 6 5 5 2 3 3 7" xfId="14548"/>
    <cellStyle name="Normal 6 5 5 2 3 3 7 2" xfId="38845"/>
    <cellStyle name="Normal 6 5 5 2 3 3 8" xfId="26536"/>
    <cellStyle name="Normal 6 5 5 2 3 3 9" xfId="50944"/>
    <cellStyle name="Normal 6 5 5 2 3 4" xfId="2764"/>
    <cellStyle name="Normal 6 5 5 2 3 4 2" xfId="5212"/>
    <cellStyle name="Normal 6 5 5 2 3 4 2 2" xfId="13266"/>
    <cellStyle name="Normal 6 5 5 2 3 4 2 2 2" xfId="25468"/>
    <cellStyle name="Normal 6 5 5 2 3 4 2 2 2 2" xfId="49765"/>
    <cellStyle name="Normal 6 5 5 2 3 4 2 2 3" xfId="37563"/>
    <cellStyle name="Normal 6 5 5 2 3 4 2 3" xfId="17414"/>
    <cellStyle name="Normal 6 5 5 2 3 4 2 3 2" xfId="41711"/>
    <cellStyle name="Normal 6 5 5 2 3 4 2 4" xfId="29509"/>
    <cellStyle name="Normal 6 5 5 2 3 4 3" xfId="6802"/>
    <cellStyle name="Normal 6 5 5 2 3 4 3 2" xfId="13267"/>
    <cellStyle name="Normal 6 5 5 2 3 4 3 2 2" xfId="25469"/>
    <cellStyle name="Normal 6 5 5 2 3 4 3 2 2 2" xfId="49766"/>
    <cellStyle name="Normal 6 5 5 2 3 4 3 2 3" xfId="37564"/>
    <cellStyle name="Normal 6 5 5 2 3 4 3 3" xfId="19004"/>
    <cellStyle name="Normal 6 5 5 2 3 4 3 3 2" xfId="43301"/>
    <cellStyle name="Normal 6 5 5 2 3 4 3 4" xfId="31099"/>
    <cellStyle name="Normal 6 5 5 2 3 4 4" xfId="13265"/>
    <cellStyle name="Normal 6 5 5 2 3 4 4 2" xfId="25467"/>
    <cellStyle name="Normal 6 5 5 2 3 4 4 2 2" xfId="49764"/>
    <cellStyle name="Normal 6 5 5 2 3 4 4 3" xfId="37562"/>
    <cellStyle name="Normal 6 5 5 2 3 4 5" xfId="15186"/>
    <cellStyle name="Normal 6 5 5 2 3 4 5 2" xfId="39483"/>
    <cellStyle name="Normal 6 5 5 2 3 4 6" xfId="27174"/>
    <cellStyle name="Normal 6 5 5 2 3 5" xfId="13246"/>
    <cellStyle name="Normal 6 5 5 2 3 5 2" xfId="25448"/>
    <cellStyle name="Normal 6 5 5 2 3 5 2 2" xfId="49745"/>
    <cellStyle name="Normal 6 5 5 2 3 5 3" xfId="37543"/>
    <cellStyle name="Normal 6 5 5 2 3 6" xfId="14014"/>
    <cellStyle name="Normal 6 5 5 2 3 6 2" xfId="26002"/>
    <cellStyle name="Normal 6 5 5 2 3 6 2 2" xfId="50299"/>
    <cellStyle name="Normal 6 5 5 2 3 6 3" xfId="38311"/>
    <cellStyle name="Normal 6 5 5 2 3 7" xfId="51681"/>
    <cellStyle name="Normal 6 5 5 2 3 8" xfId="52118"/>
    <cellStyle name="Normal 6 5 5 2 4" xfId="911"/>
    <cellStyle name="Normal 6 5 5 2 4 2" xfId="2404"/>
    <cellStyle name="Normal 6 5 5 2 4 2 10" xfId="52924"/>
    <cellStyle name="Normal 6 5 5 2 4 2 2" xfId="3570"/>
    <cellStyle name="Normal 6 5 5 2 4 2 2 2" xfId="5911"/>
    <cellStyle name="Normal 6 5 5 2 4 2 2 2 2" xfId="13271"/>
    <cellStyle name="Normal 6 5 5 2 4 2 2 2 2 2" xfId="25473"/>
    <cellStyle name="Normal 6 5 5 2 4 2 2 2 2 2 2" xfId="49770"/>
    <cellStyle name="Normal 6 5 5 2 4 2 2 2 2 3" xfId="37568"/>
    <cellStyle name="Normal 6 5 5 2 4 2 2 2 3" xfId="18113"/>
    <cellStyle name="Normal 6 5 5 2 4 2 2 2 3 2" xfId="42410"/>
    <cellStyle name="Normal 6 5 5 2 4 2 2 2 4" xfId="30208"/>
    <cellStyle name="Normal 6 5 5 2 4 2 2 3" xfId="7608"/>
    <cellStyle name="Normal 6 5 5 2 4 2 2 3 2" xfId="13272"/>
    <cellStyle name="Normal 6 5 5 2 4 2 2 3 2 2" xfId="25474"/>
    <cellStyle name="Normal 6 5 5 2 4 2 2 3 2 2 2" xfId="49771"/>
    <cellStyle name="Normal 6 5 5 2 4 2 2 3 2 3" xfId="37569"/>
    <cellStyle name="Normal 6 5 5 2 4 2 2 3 3" xfId="19810"/>
    <cellStyle name="Normal 6 5 5 2 4 2 2 3 3 2" xfId="44107"/>
    <cellStyle name="Normal 6 5 5 2 4 2 2 3 4" xfId="31905"/>
    <cellStyle name="Normal 6 5 5 2 4 2 2 4" xfId="13270"/>
    <cellStyle name="Normal 6 5 5 2 4 2 2 4 2" xfId="25472"/>
    <cellStyle name="Normal 6 5 5 2 4 2 2 4 2 2" xfId="49769"/>
    <cellStyle name="Normal 6 5 5 2 4 2 2 4 3" xfId="37567"/>
    <cellStyle name="Normal 6 5 5 2 4 2 2 5" xfId="15885"/>
    <cellStyle name="Normal 6 5 5 2 4 2 2 5 2" xfId="40182"/>
    <cellStyle name="Normal 6 5 5 2 4 2 2 6" xfId="27873"/>
    <cellStyle name="Normal 6 5 5 2 4 2 3" xfId="4102"/>
    <cellStyle name="Normal 6 5 5 2 4 2 3 2" xfId="13273"/>
    <cellStyle name="Normal 6 5 5 2 4 2 3 2 2" xfId="25475"/>
    <cellStyle name="Normal 6 5 5 2 4 2 3 2 2 2" xfId="49772"/>
    <cellStyle name="Normal 6 5 5 2 4 2 3 2 3" xfId="37570"/>
    <cellStyle name="Normal 6 5 5 2 4 2 3 3" xfId="16413"/>
    <cellStyle name="Normal 6 5 5 2 4 2 3 3 2" xfId="40710"/>
    <cellStyle name="Normal 6 5 5 2 4 2 3 4" xfId="28401"/>
    <cellStyle name="Normal 6 5 5 2 4 2 4" xfId="4742"/>
    <cellStyle name="Normal 6 5 5 2 4 2 4 2" xfId="13274"/>
    <cellStyle name="Normal 6 5 5 2 4 2 4 2 2" xfId="25476"/>
    <cellStyle name="Normal 6 5 5 2 4 2 4 2 2 2" xfId="49773"/>
    <cellStyle name="Normal 6 5 5 2 4 2 4 2 3" xfId="37571"/>
    <cellStyle name="Normal 6 5 5 2 4 2 4 3" xfId="16944"/>
    <cellStyle name="Normal 6 5 5 2 4 2 4 3 2" xfId="41241"/>
    <cellStyle name="Normal 6 5 5 2 4 2 4 4" xfId="29039"/>
    <cellStyle name="Normal 6 5 5 2 4 2 5" xfId="6439"/>
    <cellStyle name="Normal 6 5 5 2 4 2 5 2" xfId="13275"/>
    <cellStyle name="Normal 6 5 5 2 4 2 5 2 2" xfId="25477"/>
    <cellStyle name="Normal 6 5 5 2 4 2 5 2 2 2" xfId="49774"/>
    <cellStyle name="Normal 6 5 5 2 4 2 5 2 3" xfId="37572"/>
    <cellStyle name="Normal 6 5 5 2 4 2 5 3" xfId="18641"/>
    <cellStyle name="Normal 6 5 5 2 4 2 5 3 2" xfId="42938"/>
    <cellStyle name="Normal 6 5 5 2 4 2 5 4" xfId="30736"/>
    <cellStyle name="Normal 6 5 5 2 4 2 6" xfId="13269"/>
    <cellStyle name="Normal 6 5 5 2 4 2 6 2" xfId="25471"/>
    <cellStyle name="Normal 6 5 5 2 4 2 6 2 2" xfId="49768"/>
    <cellStyle name="Normal 6 5 5 2 4 2 6 3" xfId="37566"/>
    <cellStyle name="Normal 6 5 5 2 4 2 7" xfId="14716"/>
    <cellStyle name="Normal 6 5 5 2 4 2 7 2" xfId="39013"/>
    <cellStyle name="Normal 6 5 5 2 4 2 8" xfId="26704"/>
    <cellStyle name="Normal 6 5 5 2 4 2 9" xfId="51112"/>
    <cellStyle name="Normal 6 5 5 2 4 3" xfId="2932"/>
    <cellStyle name="Normal 6 5 5 2 4 3 2" xfId="5380"/>
    <cellStyle name="Normal 6 5 5 2 4 3 2 2" xfId="13277"/>
    <cellStyle name="Normal 6 5 5 2 4 3 2 2 2" xfId="25479"/>
    <cellStyle name="Normal 6 5 5 2 4 3 2 2 2 2" xfId="49776"/>
    <cellStyle name="Normal 6 5 5 2 4 3 2 2 3" xfId="37574"/>
    <cellStyle name="Normal 6 5 5 2 4 3 2 3" xfId="17582"/>
    <cellStyle name="Normal 6 5 5 2 4 3 2 3 2" xfId="41879"/>
    <cellStyle name="Normal 6 5 5 2 4 3 2 4" xfId="29677"/>
    <cellStyle name="Normal 6 5 5 2 4 3 3" xfId="6970"/>
    <cellStyle name="Normal 6 5 5 2 4 3 3 2" xfId="13278"/>
    <cellStyle name="Normal 6 5 5 2 4 3 3 2 2" xfId="25480"/>
    <cellStyle name="Normal 6 5 5 2 4 3 3 2 2 2" xfId="49777"/>
    <cellStyle name="Normal 6 5 5 2 4 3 3 2 3" xfId="37575"/>
    <cellStyle name="Normal 6 5 5 2 4 3 3 3" xfId="19172"/>
    <cellStyle name="Normal 6 5 5 2 4 3 3 3 2" xfId="43469"/>
    <cellStyle name="Normal 6 5 5 2 4 3 3 4" xfId="31267"/>
    <cellStyle name="Normal 6 5 5 2 4 3 4" xfId="13276"/>
    <cellStyle name="Normal 6 5 5 2 4 3 4 2" xfId="25478"/>
    <cellStyle name="Normal 6 5 5 2 4 3 4 2 2" xfId="49775"/>
    <cellStyle name="Normal 6 5 5 2 4 3 4 3" xfId="37573"/>
    <cellStyle name="Normal 6 5 5 2 4 3 5" xfId="15354"/>
    <cellStyle name="Normal 6 5 5 2 4 3 5 2" xfId="39651"/>
    <cellStyle name="Normal 6 5 5 2 4 3 6" xfId="27342"/>
    <cellStyle name="Normal 6 5 5 2 4 4" xfId="13268"/>
    <cellStyle name="Normal 6 5 5 2 4 4 2" xfId="25470"/>
    <cellStyle name="Normal 6 5 5 2 4 4 2 2" xfId="49767"/>
    <cellStyle name="Normal 6 5 5 2 4 4 3" xfId="37565"/>
    <cellStyle name="Normal 6 5 5 2 4 5" xfId="14182"/>
    <cellStyle name="Normal 6 5 5 2 4 5 2" xfId="26170"/>
    <cellStyle name="Normal 6 5 5 2 4 5 2 2" xfId="50467"/>
    <cellStyle name="Normal 6 5 5 2 4 5 3" xfId="38479"/>
    <cellStyle name="Normal 6 5 5 2 4 6" xfId="51558"/>
    <cellStyle name="Normal 6 5 5 2 4 7" xfId="52286"/>
    <cellStyle name="Normal 6 5 5 2 5" xfId="2140"/>
    <cellStyle name="Normal 6 5 5 2 5 10" xfId="52660"/>
    <cellStyle name="Normal 6 5 5 2 5 2" xfId="3306"/>
    <cellStyle name="Normal 6 5 5 2 5 2 2" xfId="5647"/>
    <cellStyle name="Normal 6 5 5 2 5 2 2 2" xfId="13281"/>
    <cellStyle name="Normal 6 5 5 2 5 2 2 2 2" xfId="25483"/>
    <cellStyle name="Normal 6 5 5 2 5 2 2 2 2 2" xfId="49780"/>
    <cellStyle name="Normal 6 5 5 2 5 2 2 2 3" xfId="37578"/>
    <cellStyle name="Normal 6 5 5 2 5 2 2 3" xfId="17849"/>
    <cellStyle name="Normal 6 5 5 2 5 2 2 3 2" xfId="42146"/>
    <cellStyle name="Normal 6 5 5 2 5 2 2 4" xfId="29944"/>
    <cellStyle name="Normal 6 5 5 2 5 2 3" xfId="7344"/>
    <cellStyle name="Normal 6 5 5 2 5 2 3 2" xfId="13282"/>
    <cellStyle name="Normal 6 5 5 2 5 2 3 2 2" xfId="25484"/>
    <cellStyle name="Normal 6 5 5 2 5 2 3 2 2 2" xfId="49781"/>
    <cellStyle name="Normal 6 5 5 2 5 2 3 2 3" xfId="37579"/>
    <cellStyle name="Normal 6 5 5 2 5 2 3 3" xfId="19546"/>
    <cellStyle name="Normal 6 5 5 2 5 2 3 3 2" xfId="43843"/>
    <cellStyle name="Normal 6 5 5 2 5 2 3 4" xfId="31641"/>
    <cellStyle name="Normal 6 5 5 2 5 2 4" xfId="13280"/>
    <cellStyle name="Normal 6 5 5 2 5 2 4 2" xfId="25482"/>
    <cellStyle name="Normal 6 5 5 2 5 2 4 2 2" xfId="49779"/>
    <cellStyle name="Normal 6 5 5 2 5 2 4 3" xfId="37577"/>
    <cellStyle name="Normal 6 5 5 2 5 2 5" xfId="15621"/>
    <cellStyle name="Normal 6 5 5 2 5 2 5 2" xfId="39918"/>
    <cellStyle name="Normal 6 5 5 2 5 2 6" xfId="27609"/>
    <cellStyle name="Normal 6 5 5 2 5 3" xfId="3838"/>
    <cellStyle name="Normal 6 5 5 2 5 3 2" xfId="13283"/>
    <cellStyle name="Normal 6 5 5 2 5 3 2 2" xfId="25485"/>
    <cellStyle name="Normal 6 5 5 2 5 3 2 2 2" xfId="49782"/>
    <cellStyle name="Normal 6 5 5 2 5 3 2 3" xfId="37580"/>
    <cellStyle name="Normal 6 5 5 2 5 3 3" xfId="16149"/>
    <cellStyle name="Normal 6 5 5 2 5 3 3 2" xfId="40446"/>
    <cellStyle name="Normal 6 5 5 2 5 3 4" xfId="28137"/>
    <cellStyle name="Normal 6 5 5 2 5 4" xfId="4478"/>
    <cellStyle name="Normal 6 5 5 2 5 4 2" xfId="13284"/>
    <cellStyle name="Normal 6 5 5 2 5 4 2 2" xfId="25486"/>
    <cellStyle name="Normal 6 5 5 2 5 4 2 2 2" xfId="49783"/>
    <cellStyle name="Normal 6 5 5 2 5 4 2 3" xfId="37581"/>
    <cellStyle name="Normal 6 5 5 2 5 4 3" xfId="16680"/>
    <cellStyle name="Normal 6 5 5 2 5 4 3 2" xfId="40977"/>
    <cellStyle name="Normal 6 5 5 2 5 4 4" xfId="28775"/>
    <cellStyle name="Normal 6 5 5 2 5 5" xfId="6175"/>
    <cellStyle name="Normal 6 5 5 2 5 5 2" xfId="13285"/>
    <cellStyle name="Normal 6 5 5 2 5 5 2 2" xfId="25487"/>
    <cellStyle name="Normal 6 5 5 2 5 5 2 2 2" xfId="49784"/>
    <cellStyle name="Normal 6 5 5 2 5 5 2 3" xfId="37582"/>
    <cellStyle name="Normal 6 5 5 2 5 5 3" xfId="18377"/>
    <cellStyle name="Normal 6 5 5 2 5 5 3 2" xfId="42674"/>
    <cellStyle name="Normal 6 5 5 2 5 5 4" xfId="30472"/>
    <cellStyle name="Normal 6 5 5 2 5 6" xfId="13279"/>
    <cellStyle name="Normal 6 5 5 2 5 6 2" xfId="25481"/>
    <cellStyle name="Normal 6 5 5 2 5 6 2 2" xfId="49778"/>
    <cellStyle name="Normal 6 5 5 2 5 6 3" xfId="37576"/>
    <cellStyle name="Normal 6 5 5 2 5 7" xfId="14452"/>
    <cellStyle name="Normal 6 5 5 2 5 7 2" xfId="38749"/>
    <cellStyle name="Normal 6 5 5 2 5 8" xfId="26440"/>
    <cellStyle name="Normal 6 5 5 2 5 9" xfId="50848"/>
    <cellStyle name="Normal 6 5 5 2 6" xfId="2668"/>
    <cellStyle name="Normal 6 5 5 2 6 2" xfId="5116"/>
    <cellStyle name="Normal 6 5 5 2 6 2 2" xfId="13287"/>
    <cellStyle name="Normal 6 5 5 2 6 2 2 2" xfId="25489"/>
    <cellStyle name="Normal 6 5 5 2 6 2 2 2 2" xfId="49786"/>
    <cellStyle name="Normal 6 5 5 2 6 2 2 3" xfId="37584"/>
    <cellStyle name="Normal 6 5 5 2 6 2 3" xfId="17318"/>
    <cellStyle name="Normal 6 5 5 2 6 2 3 2" xfId="41615"/>
    <cellStyle name="Normal 6 5 5 2 6 2 4" xfId="29413"/>
    <cellStyle name="Normal 6 5 5 2 6 3" xfId="6706"/>
    <cellStyle name="Normal 6 5 5 2 6 3 2" xfId="13288"/>
    <cellStyle name="Normal 6 5 5 2 6 3 2 2" xfId="25490"/>
    <cellStyle name="Normal 6 5 5 2 6 3 2 2 2" xfId="49787"/>
    <cellStyle name="Normal 6 5 5 2 6 3 2 3" xfId="37585"/>
    <cellStyle name="Normal 6 5 5 2 6 3 3" xfId="18908"/>
    <cellStyle name="Normal 6 5 5 2 6 3 3 2" xfId="43205"/>
    <cellStyle name="Normal 6 5 5 2 6 3 4" xfId="31003"/>
    <cellStyle name="Normal 6 5 5 2 6 4" xfId="13286"/>
    <cellStyle name="Normal 6 5 5 2 6 4 2" xfId="25488"/>
    <cellStyle name="Normal 6 5 5 2 6 4 2 2" xfId="49785"/>
    <cellStyle name="Normal 6 5 5 2 6 4 3" xfId="37583"/>
    <cellStyle name="Normal 6 5 5 2 6 5" xfId="15090"/>
    <cellStyle name="Normal 6 5 5 2 6 5 2" xfId="39387"/>
    <cellStyle name="Normal 6 5 5 2 6 6" xfId="27078"/>
    <cellStyle name="Normal 6 5 5 2 7" xfId="13223"/>
    <cellStyle name="Normal 6 5 5 2 7 2" xfId="25425"/>
    <cellStyle name="Normal 6 5 5 2 7 2 2" xfId="49722"/>
    <cellStyle name="Normal 6 5 5 2 7 3" xfId="37520"/>
    <cellStyle name="Normal 6 5 5 2 8" xfId="13918"/>
    <cellStyle name="Normal 6 5 5 2 8 2" xfId="25906"/>
    <cellStyle name="Normal 6 5 5 2 8 2 2" xfId="50203"/>
    <cellStyle name="Normal 6 5 5 2 8 3" xfId="38215"/>
    <cellStyle name="Normal 6 5 5 2 9" xfId="51487"/>
    <cellStyle name="Normal 6 5 5 3" xfId="786"/>
    <cellStyle name="Normal 6 5 5 3 2" xfId="1031"/>
    <cellStyle name="Normal 6 5 5 3 2 2" xfId="2524"/>
    <cellStyle name="Normal 6 5 5 3 2 2 10" xfId="53044"/>
    <cellStyle name="Normal 6 5 5 3 2 2 2" xfId="3690"/>
    <cellStyle name="Normal 6 5 5 3 2 2 2 2" xfId="6031"/>
    <cellStyle name="Normal 6 5 5 3 2 2 2 2 2" xfId="13293"/>
    <cellStyle name="Normal 6 5 5 3 2 2 2 2 2 2" xfId="25495"/>
    <cellStyle name="Normal 6 5 5 3 2 2 2 2 2 2 2" xfId="49792"/>
    <cellStyle name="Normal 6 5 5 3 2 2 2 2 2 3" xfId="37590"/>
    <cellStyle name="Normal 6 5 5 3 2 2 2 2 3" xfId="18233"/>
    <cellStyle name="Normal 6 5 5 3 2 2 2 2 3 2" xfId="42530"/>
    <cellStyle name="Normal 6 5 5 3 2 2 2 2 4" xfId="30328"/>
    <cellStyle name="Normal 6 5 5 3 2 2 2 3" xfId="7728"/>
    <cellStyle name="Normal 6 5 5 3 2 2 2 3 2" xfId="13294"/>
    <cellStyle name="Normal 6 5 5 3 2 2 2 3 2 2" xfId="25496"/>
    <cellStyle name="Normal 6 5 5 3 2 2 2 3 2 2 2" xfId="49793"/>
    <cellStyle name="Normal 6 5 5 3 2 2 2 3 2 3" xfId="37591"/>
    <cellStyle name="Normal 6 5 5 3 2 2 2 3 3" xfId="19930"/>
    <cellStyle name="Normal 6 5 5 3 2 2 2 3 3 2" xfId="44227"/>
    <cellStyle name="Normal 6 5 5 3 2 2 2 3 4" xfId="32025"/>
    <cellStyle name="Normal 6 5 5 3 2 2 2 4" xfId="13292"/>
    <cellStyle name="Normal 6 5 5 3 2 2 2 4 2" xfId="25494"/>
    <cellStyle name="Normal 6 5 5 3 2 2 2 4 2 2" xfId="49791"/>
    <cellStyle name="Normal 6 5 5 3 2 2 2 4 3" xfId="37589"/>
    <cellStyle name="Normal 6 5 5 3 2 2 2 5" xfId="16005"/>
    <cellStyle name="Normal 6 5 5 3 2 2 2 5 2" xfId="40302"/>
    <cellStyle name="Normal 6 5 5 3 2 2 2 6" xfId="27993"/>
    <cellStyle name="Normal 6 5 5 3 2 2 3" xfId="4222"/>
    <cellStyle name="Normal 6 5 5 3 2 2 3 2" xfId="13295"/>
    <cellStyle name="Normal 6 5 5 3 2 2 3 2 2" xfId="25497"/>
    <cellStyle name="Normal 6 5 5 3 2 2 3 2 2 2" xfId="49794"/>
    <cellStyle name="Normal 6 5 5 3 2 2 3 2 3" xfId="37592"/>
    <cellStyle name="Normal 6 5 5 3 2 2 3 3" xfId="16533"/>
    <cellStyle name="Normal 6 5 5 3 2 2 3 3 2" xfId="40830"/>
    <cellStyle name="Normal 6 5 5 3 2 2 3 4" xfId="28521"/>
    <cellStyle name="Normal 6 5 5 3 2 2 4" xfId="4862"/>
    <cellStyle name="Normal 6 5 5 3 2 2 4 2" xfId="13296"/>
    <cellStyle name="Normal 6 5 5 3 2 2 4 2 2" xfId="25498"/>
    <cellStyle name="Normal 6 5 5 3 2 2 4 2 2 2" xfId="49795"/>
    <cellStyle name="Normal 6 5 5 3 2 2 4 2 3" xfId="37593"/>
    <cellStyle name="Normal 6 5 5 3 2 2 4 3" xfId="17064"/>
    <cellStyle name="Normal 6 5 5 3 2 2 4 3 2" xfId="41361"/>
    <cellStyle name="Normal 6 5 5 3 2 2 4 4" xfId="29159"/>
    <cellStyle name="Normal 6 5 5 3 2 2 5" xfId="6559"/>
    <cellStyle name="Normal 6 5 5 3 2 2 5 2" xfId="13297"/>
    <cellStyle name="Normal 6 5 5 3 2 2 5 2 2" xfId="25499"/>
    <cellStyle name="Normal 6 5 5 3 2 2 5 2 2 2" xfId="49796"/>
    <cellStyle name="Normal 6 5 5 3 2 2 5 2 3" xfId="37594"/>
    <cellStyle name="Normal 6 5 5 3 2 2 5 3" xfId="18761"/>
    <cellStyle name="Normal 6 5 5 3 2 2 5 3 2" xfId="43058"/>
    <cellStyle name="Normal 6 5 5 3 2 2 5 4" xfId="30856"/>
    <cellStyle name="Normal 6 5 5 3 2 2 6" xfId="13291"/>
    <cellStyle name="Normal 6 5 5 3 2 2 6 2" xfId="25493"/>
    <cellStyle name="Normal 6 5 5 3 2 2 6 2 2" xfId="49790"/>
    <cellStyle name="Normal 6 5 5 3 2 2 6 3" xfId="37588"/>
    <cellStyle name="Normal 6 5 5 3 2 2 7" xfId="14836"/>
    <cellStyle name="Normal 6 5 5 3 2 2 7 2" xfId="39133"/>
    <cellStyle name="Normal 6 5 5 3 2 2 8" xfId="26824"/>
    <cellStyle name="Normal 6 5 5 3 2 2 9" xfId="51232"/>
    <cellStyle name="Normal 6 5 5 3 2 3" xfId="3052"/>
    <cellStyle name="Normal 6 5 5 3 2 3 2" xfId="5500"/>
    <cellStyle name="Normal 6 5 5 3 2 3 2 2" xfId="13299"/>
    <cellStyle name="Normal 6 5 5 3 2 3 2 2 2" xfId="25501"/>
    <cellStyle name="Normal 6 5 5 3 2 3 2 2 2 2" xfId="49798"/>
    <cellStyle name="Normal 6 5 5 3 2 3 2 2 3" xfId="37596"/>
    <cellStyle name="Normal 6 5 5 3 2 3 2 3" xfId="17702"/>
    <cellStyle name="Normal 6 5 5 3 2 3 2 3 2" xfId="41999"/>
    <cellStyle name="Normal 6 5 5 3 2 3 2 4" xfId="29797"/>
    <cellStyle name="Normal 6 5 5 3 2 3 3" xfId="7090"/>
    <cellStyle name="Normal 6 5 5 3 2 3 3 2" xfId="13300"/>
    <cellStyle name="Normal 6 5 5 3 2 3 3 2 2" xfId="25502"/>
    <cellStyle name="Normal 6 5 5 3 2 3 3 2 2 2" xfId="49799"/>
    <cellStyle name="Normal 6 5 5 3 2 3 3 2 3" xfId="37597"/>
    <cellStyle name="Normal 6 5 5 3 2 3 3 3" xfId="19292"/>
    <cellStyle name="Normal 6 5 5 3 2 3 3 3 2" xfId="43589"/>
    <cellStyle name="Normal 6 5 5 3 2 3 3 4" xfId="31387"/>
    <cellStyle name="Normal 6 5 5 3 2 3 4" xfId="13298"/>
    <cellStyle name="Normal 6 5 5 3 2 3 4 2" xfId="25500"/>
    <cellStyle name="Normal 6 5 5 3 2 3 4 2 2" xfId="49797"/>
    <cellStyle name="Normal 6 5 5 3 2 3 4 3" xfId="37595"/>
    <cellStyle name="Normal 6 5 5 3 2 3 5" xfId="15474"/>
    <cellStyle name="Normal 6 5 5 3 2 3 5 2" xfId="39771"/>
    <cellStyle name="Normal 6 5 5 3 2 3 6" xfId="27462"/>
    <cellStyle name="Normal 6 5 5 3 2 4" xfId="13290"/>
    <cellStyle name="Normal 6 5 5 3 2 4 2" xfId="25492"/>
    <cellStyle name="Normal 6 5 5 3 2 4 2 2" xfId="49789"/>
    <cellStyle name="Normal 6 5 5 3 2 4 3" xfId="37587"/>
    <cellStyle name="Normal 6 5 5 3 2 5" xfId="14302"/>
    <cellStyle name="Normal 6 5 5 3 2 5 2" xfId="26290"/>
    <cellStyle name="Normal 6 5 5 3 2 5 2 2" xfId="50587"/>
    <cellStyle name="Normal 6 5 5 3 2 5 3" xfId="38599"/>
    <cellStyle name="Normal 6 5 5 3 2 6" xfId="51510"/>
    <cellStyle name="Normal 6 5 5 3 2 7" xfId="52406"/>
    <cellStyle name="Normal 6 5 5 3 3" xfId="2284"/>
    <cellStyle name="Normal 6 5 5 3 3 10" xfId="52804"/>
    <cellStyle name="Normal 6 5 5 3 3 2" xfId="3450"/>
    <cellStyle name="Normal 6 5 5 3 3 2 2" xfId="5791"/>
    <cellStyle name="Normal 6 5 5 3 3 2 2 2" xfId="13303"/>
    <cellStyle name="Normal 6 5 5 3 3 2 2 2 2" xfId="25505"/>
    <cellStyle name="Normal 6 5 5 3 3 2 2 2 2 2" xfId="49802"/>
    <cellStyle name="Normal 6 5 5 3 3 2 2 2 3" xfId="37600"/>
    <cellStyle name="Normal 6 5 5 3 3 2 2 3" xfId="17993"/>
    <cellStyle name="Normal 6 5 5 3 3 2 2 3 2" xfId="42290"/>
    <cellStyle name="Normal 6 5 5 3 3 2 2 4" xfId="30088"/>
    <cellStyle name="Normal 6 5 5 3 3 2 3" xfId="7488"/>
    <cellStyle name="Normal 6 5 5 3 3 2 3 2" xfId="13304"/>
    <cellStyle name="Normal 6 5 5 3 3 2 3 2 2" xfId="25506"/>
    <cellStyle name="Normal 6 5 5 3 3 2 3 2 2 2" xfId="49803"/>
    <cellStyle name="Normal 6 5 5 3 3 2 3 2 3" xfId="37601"/>
    <cellStyle name="Normal 6 5 5 3 3 2 3 3" xfId="19690"/>
    <cellStyle name="Normal 6 5 5 3 3 2 3 3 2" xfId="43987"/>
    <cellStyle name="Normal 6 5 5 3 3 2 3 4" xfId="31785"/>
    <cellStyle name="Normal 6 5 5 3 3 2 4" xfId="13302"/>
    <cellStyle name="Normal 6 5 5 3 3 2 4 2" xfId="25504"/>
    <cellStyle name="Normal 6 5 5 3 3 2 4 2 2" xfId="49801"/>
    <cellStyle name="Normal 6 5 5 3 3 2 4 3" xfId="37599"/>
    <cellStyle name="Normal 6 5 5 3 3 2 5" xfId="15765"/>
    <cellStyle name="Normal 6 5 5 3 3 2 5 2" xfId="40062"/>
    <cellStyle name="Normal 6 5 5 3 3 2 6" xfId="27753"/>
    <cellStyle name="Normal 6 5 5 3 3 3" xfId="3982"/>
    <cellStyle name="Normal 6 5 5 3 3 3 2" xfId="13305"/>
    <cellStyle name="Normal 6 5 5 3 3 3 2 2" xfId="25507"/>
    <cellStyle name="Normal 6 5 5 3 3 3 2 2 2" xfId="49804"/>
    <cellStyle name="Normal 6 5 5 3 3 3 2 3" xfId="37602"/>
    <cellStyle name="Normal 6 5 5 3 3 3 3" xfId="16293"/>
    <cellStyle name="Normal 6 5 5 3 3 3 3 2" xfId="40590"/>
    <cellStyle name="Normal 6 5 5 3 3 3 4" xfId="28281"/>
    <cellStyle name="Normal 6 5 5 3 3 4" xfId="4622"/>
    <cellStyle name="Normal 6 5 5 3 3 4 2" xfId="13306"/>
    <cellStyle name="Normal 6 5 5 3 3 4 2 2" xfId="25508"/>
    <cellStyle name="Normal 6 5 5 3 3 4 2 2 2" xfId="49805"/>
    <cellStyle name="Normal 6 5 5 3 3 4 2 3" xfId="37603"/>
    <cellStyle name="Normal 6 5 5 3 3 4 3" xfId="16824"/>
    <cellStyle name="Normal 6 5 5 3 3 4 3 2" xfId="41121"/>
    <cellStyle name="Normal 6 5 5 3 3 4 4" xfId="28919"/>
    <cellStyle name="Normal 6 5 5 3 3 5" xfId="6319"/>
    <cellStyle name="Normal 6 5 5 3 3 5 2" xfId="13307"/>
    <cellStyle name="Normal 6 5 5 3 3 5 2 2" xfId="25509"/>
    <cellStyle name="Normal 6 5 5 3 3 5 2 2 2" xfId="49806"/>
    <cellStyle name="Normal 6 5 5 3 3 5 2 3" xfId="37604"/>
    <cellStyle name="Normal 6 5 5 3 3 5 3" xfId="18521"/>
    <cellStyle name="Normal 6 5 5 3 3 5 3 2" xfId="42818"/>
    <cellStyle name="Normal 6 5 5 3 3 5 4" xfId="30616"/>
    <cellStyle name="Normal 6 5 5 3 3 6" xfId="13301"/>
    <cellStyle name="Normal 6 5 5 3 3 6 2" xfId="25503"/>
    <cellStyle name="Normal 6 5 5 3 3 6 2 2" xfId="49800"/>
    <cellStyle name="Normal 6 5 5 3 3 6 3" xfId="37598"/>
    <cellStyle name="Normal 6 5 5 3 3 7" xfId="14596"/>
    <cellStyle name="Normal 6 5 5 3 3 7 2" xfId="38893"/>
    <cellStyle name="Normal 6 5 5 3 3 8" xfId="26584"/>
    <cellStyle name="Normal 6 5 5 3 3 9" xfId="50992"/>
    <cellStyle name="Normal 6 5 5 3 4" xfId="2812"/>
    <cellStyle name="Normal 6 5 5 3 4 2" xfId="5260"/>
    <cellStyle name="Normal 6 5 5 3 4 2 2" xfId="13309"/>
    <cellStyle name="Normal 6 5 5 3 4 2 2 2" xfId="25511"/>
    <cellStyle name="Normal 6 5 5 3 4 2 2 2 2" xfId="49808"/>
    <cellStyle name="Normal 6 5 5 3 4 2 2 3" xfId="37606"/>
    <cellStyle name="Normal 6 5 5 3 4 2 3" xfId="17462"/>
    <cellStyle name="Normal 6 5 5 3 4 2 3 2" xfId="41759"/>
    <cellStyle name="Normal 6 5 5 3 4 2 4" xfId="29557"/>
    <cellStyle name="Normal 6 5 5 3 4 3" xfId="6850"/>
    <cellStyle name="Normal 6 5 5 3 4 3 2" xfId="13310"/>
    <cellStyle name="Normal 6 5 5 3 4 3 2 2" xfId="25512"/>
    <cellStyle name="Normal 6 5 5 3 4 3 2 2 2" xfId="49809"/>
    <cellStyle name="Normal 6 5 5 3 4 3 2 3" xfId="37607"/>
    <cellStyle name="Normal 6 5 5 3 4 3 3" xfId="19052"/>
    <cellStyle name="Normal 6 5 5 3 4 3 3 2" xfId="43349"/>
    <cellStyle name="Normal 6 5 5 3 4 3 4" xfId="31147"/>
    <cellStyle name="Normal 6 5 5 3 4 4" xfId="13308"/>
    <cellStyle name="Normal 6 5 5 3 4 4 2" xfId="25510"/>
    <cellStyle name="Normal 6 5 5 3 4 4 2 2" xfId="49807"/>
    <cellStyle name="Normal 6 5 5 3 4 4 3" xfId="37605"/>
    <cellStyle name="Normal 6 5 5 3 4 5" xfId="15234"/>
    <cellStyle name="Normal 6 5 5 3 4 5 2" xfId="39531"/>
    <cellStyle name="Normal 6 5 5 3 4 6" xfId="27222"/>
    <cellStyle name="Normal 6 5 5 3 5" xfId="13289"/>
    <cellStyle name="Normal 6 5 5 3 5 2" xfId="25491"/>
    <cellStyle name="Normal 6 5 5 3 5 2 2" xfId="49788"/>
    <cellStyle name="Normal 6 5 5 3 5 3" xfId="37586"/>
    <cellStyle name="Normal 6 5 5 3 6" xfId="14062"/>
    <cellStyle name="Normal 6 5 5 3 6 2" xfId="26050"/>
    <cellStyle name="Normal 6 5 5 3 6 2 2" xfId="50347"/>
    <cellStyle name="Normal 6 5 5 3 6 3" xfId="38359"/>
    <cellStyle name="Normal 6 5 5 3 7" xfId="51680"/>
    <cellStyle name="Normal 6 5 5 3 8" xfId="52166"/>
    <cellStyle name="Normal 6 5 5 4" xfId="688"/>
    <cellStyle name="Normal 6 5 5 4 2" xfId="935"/>
    <cellStyle name="Normal 6 5 5 4 2 2" xfId="2428"/>
    <cellStyle name="Normal 6 5 5 4 2 2 10" xfId="52948"/>
    <cellStyle name="Normal 6 5 5 4 2 2 2" xfId="3594"/>
    <cellStyle name="Normal 6 5 5 4 2 2 2 2" xfId="5935"/>
    <cellStyle name="Normal 6 5 5 4 2 2 2 2 2" xfId="13315"/>
    <cellStyle name="Normal 6 5 5 4 2 2 2 2 2 2" xfId="25517"/>
    <cellStyle name="Normal 6 5 5 4 2 2 2 2 2 2 2" xfId="49814"/>
    <cellStyle name="Normal 6 5 5 4 2 2 2 2 2 3" xfId="37612"/>
    <cellStyle name="Normal 6 5 5 4 2 2 2 2 3" xfId="18137"/>
    <cellStyle name="Normal 6 5 5 4 2 2 2 2 3 2" xfId="42434"/>
    <cellStyle name="Normal 6 5 5 4 2 2 2 2 4" xfId="30232"/>
    <cellStyle name="Normal 6 5 5 4 2 2 2 3" xfId="7632"/>
    <cellStyle name="Normal 6 5 5 4 2 2 2 3 2" xfId="13316"/>
    <cellStyle name="Normal 6 5 5 4 2 2 2 3 2 2" xfId="25518"/>
    <cellStyle name="Normal 6 5 5 4 2 2 2 3 2 2 2" xfId="49815"/>
    <cellStyle name="Normal 6 5 5 4 2 2 2 3 2 3" xfId="37613"/>
    <cellStyle name="Normal 6 5 5 4 2 2 2 3 3" xfId="19834"/>
    <cellStyle name="Normal 6 5 5 4 2 2 2 3 3 2" xfId="44131"/>
    <cellStyle name="Normal 6 5 5 4 2 2 2 3 4" xfId="31929"/>
    <cellStyle name="Normal 6 5 5 4 2 2 2 4" xfId="13314"/>
    <cellStyle name="Normal 6 5 5 4 2 2 2 4 2" xfId="25516"/>
    <cellStyle name="Normal 6 5 5 4 2 2 2 4 2 2" xfId="49813"/>
    <cellStyle name="Normal 6 5 5 4 2 2 2 4 3" xfId="37611"/>
    <cellStyle name="Normal 6 5 5 4 2 2 2 5" xfId="15909"/>
    <cellStyle name="Normal 6 5 5 4 2 2 2 5 2" xfId="40206"/>
    <cellStyle name="Normal 6 5 5 4 2 2 2 6" xfId="27897"/>
    <cellStyle name="Normal 6 5 5 4 2 2 3" xfId="4126"/>
    <cellStyle name="Normal 6 5 5 4 2 2 3 2" xfId="13317"/>
    <cellStyle name="Normal 6 5 5 4 2 2 3 2 2" xfId="25519"/>
    <cellStyle name="Normal 6 5 5 4 2 2 3 2 2 2" xfId="49816"/>
    <cellStyle name="Normal 6 5 5 4 2 2 3 2 3" xfId="37614"/>
    <cellStyle name="Normal 6 5 5 4 2 2 3 3" xfId="16437"/>
    <cellStyle name="Normal 6 5 5 4 2 2 3 3 2" xfId="40734"/>
    <cellStyle name="Normal 6 5 5 4 2 2 3 4" xfId="28425"/>
    <cellStyle name="Normal 6 5 5 4 2 2 4" xfId="4766"/>
    <cellStyle name="Normal 6 5 5 4 2 2 4 2" xfId="13318"/>
    <cellStyle name="Normal 6 5 5 4 2 2 4 2 2" xfId="25520"/>
    <cellStyle name="Normal 6 5 5 4 2 2 4 2 2 2" xfId="49817"/>
    <cellStyle name="Normal 6 5 5 4 2 2 4 2 3" xfId="37615"/>
    <cellStyle name="Normal 6 5 5 4 2 2 4 3" xfId="16968"/>
    <cellStyle name="Normal 6 5 5 4 2 2 4 3 2" xfId="41265"/>
    <cellStyle name="Normal 6 5 5 4 2 2 4 4" xfId="29063"/>
    <cellStyle name="Normal 6 5 5 4 2 2 5" xfId="6463"/>
    <cellStyle name="Normal 6 5 5 4 2 2 5 2" xfId="13319"/>
    <cellStyle name="Normal 6 5 5 4 2 2 5 2 2" xfId="25521"/>
    <cellStyle name="Normal 6 5 5 4 2 2 5 2 2 2" xfId="49818"/>
    <cellStyle name="Normal 6 5 5 4 2 2 5 2 3" xfId="37616"/>
    <cellStyle name="Normal 6 5 5 4 2 2 5 3" xfId="18665"/>
    <cellStyle name="Normal 6 5 5 4 2 2 5 3 2" xfId="42962"/>
    <cellStyle name="Normal 6 5 5 4 2 2 5 4" xfId="30760"/>
    <cellStyle name="Normal 6 5 5 4 2 2 6" xfId="13313"/>
    <cellStyle name="Normal 6 5 5 4 2 2 6 2" xfId="25515"/>
    <cellStyle name="Normal 6 5 5 4 2 2 6 2 2" xfId="49812"/>
    <cellStyle name="Normal 6 5 5 4 2 2 6 3" xfId="37610"/>
    <cellStyle name="Normal 6 5 5 4 2 2 7" xfId="14740"/>
    <cellStyle name="Normal 6 5 5 4 2 2 7 2" xfId="39037"/>
    <cellStyle name="Normal 6 5 5 4 2 2 8" xfId="26728"/>
    <cellStyle name="Normal 6 5 5 4 2 2 9" xfId="51136"/>
    <cellStyle name="Normal 6 5 5 4 2 3" xfId="2956"/>
    <cellStyle name="Normal 6 5 5 4 2 3 2" xfId="5404"/>
    <cellStyle name="Normal 6 5 5 4 2 3 2 2" xfId="13321"/>
    <cellStyle name="Normal 6 5 5 4 2 3 2 2 2" xfId="25523"/>
    <cellStyle name="Normal 6 5 5 4 2 3 2 2 2 2" xfId="49820"/>
    <cellStyle name="Normal 6 5 5 4 2 3 2 2 3" xfId="37618"/>
    <cellStyle name="Normal 6 5 5 4 2 3 2 3" xfId="17606"/>
    <cellStyle name="Normal 6 5 5 4 2 3 2 3 2" xfId="41903"/>
    <cellStyle name="Normal 6 5 5 4 2 3 2 4" xfId="29701"/>
    <cellStyle name="Normal 6 5 5 4 2 3 3" xfId="6994"/>
    <cellStyle name="Normal 6 5 5 4 2 3 3 2" xfId="13322"/>
    <cellStyle name="Normal 6 5 5 4 2 3 3 2 2" xfId="25524"/>
    <cellStyle name="Normal 6 5 5 4 2 3 3 2 2 2" xfId="49821"/>
    <cellStyle name="Normal 6 5 5 4 2 3 3 2 3" xfId="37619"/>
    <cellStyle name="Normal 6 5 5 4 2 3 3 3" xfId="19196"/>
    <cellStyle name="Normal 6 5 5 4 2 3 3 3 2" xfId="43493"/>
    <cellStyle name="Normal 6 5 5 4 2 3 3 4" xfId="31291"/>
    <cellStyle name="Normal 6 5 5 4 2 3 4" xfId="13320"/>
    <cellStyle name="Normal 6 5 5 4 2 3 4 2" xfId="25522"/>
    <cellStyle name="Normal 6 5 5 4 2 3 4 2 2" xfId="49819"/>
    <cellStyle name="Normal 6 5 5 4 2 3 4 3" xfId="37617"/>
    <cellStyle name="Normal 6 5 5 4 2 3 5" xfId="15378"/>
    <cellStyle name="Normal 6 5 5 4 2 3 5 2" xfId="39675"/>
    <cellStyle name="Normal 6 5 5 4 2 3 6" xfId="27366"/>
    <cellStyle name="Normal 6 5 5 4 2 4" xfId="13312"/>
    <cellStyle name="Normal 6 5 5 4 2 4 2" xfId="25514"/>
    <cellStyle name="Normal 6 5 5 4 2 4 2 2" xfId="49811"/>
    <cellStyle name="Normal 6 5 5 4 2 4 3" xfId="37609"/>
    <cellStyle name="Normal 6 5 5 4 2 5" xfId="14206"/>
    <cellStyle name="Normal 6 5 5 4 2 5 2" xfId="26194"/>
    <cellStyle name="Normal 6 5 5 4 2 5 2 2" xfId="50491"/>
    <cellStyle name="Normal 6 5 5 4 2 5 3" xfId="38503"/>
    <cellStyle name="Normal 6 5 5 4 2 6" xfId="51821"/>
    <cellStyle name="Normal 6 5 5 4 2 7" xfId="52310"/>
    <cellStyle name="Normal 6 5 5 4 3" xfId="2188"/>
    <cellStyle name="Normal 6 5 5 4 3 10" xfId="52708"/>
    <cellStyle name="Normal 6 5 5 4 3 2" xfId="3354"/>
    <cellStyle name="Normal 6 5 5 4 3 2 2" xfId="5695"/>
    <cellStyle name="Normal 6 5 5 4 3 2 2 2" xfId="13325"/>
    <cellStyle name="Normal 6 5 5 4 3 2 2 2 2" xfId="25527"/>
    <cellStyle name="Normal 6 5 5 4 3 2 2 2 2 2" xfId="49824"/>
    <cellStyle name="Normal 6 5 5 4 3 2 2 2 3" xfId="37622"/>
    <cellStyle name="Normal 6 5 5 4 3 2 2 3" xfId="17897"/>
    <cellStyle name="Normal 6 5 5 4 3 2 2 3 2" xfId="42194"/>
    <cellStyle name="Normal 6 5 5 4 3 2 2 4" xfId="29992"/>
    <cellStyle name="Normal 6 5 5 4 3 2 3" xfId="7392"/>
    <cellStyle name="Normal 6 5 5 4 3 2 3 2" xfId="13326"/>
    <cellStyle name="Normal 6 5 5 4 3 2 3 2 2" xfId="25528"/>
    <cellStyle name="Normal 6 5 5 4 3 2 3 2 2 2" xfId="49825"/>
    <cellStyle name="Normal 6 5 5 4 3 2 3 2 3" xfId="37623"/>
    <cellStyle name="Normal 6 5 5 4 3 2 3 3" xfId="19594"/>
    <cellStyle name="Normal 6 5 5 4 3 2 3 3 2" xfId="43891"/>
    <cellStyle name="Normal 6 5 5 4 3 2 3 4" xfId="31689"/>
    <cellStyle name="Normal 6 5 5 4 3 2 4" xfId="13324"/>
    <cellStyle name="Normal 6 5 5 4 3 2 4 2" xfId="25526"/>
    <cellStyle name="Normal 6 5 5 4 3 2 4 2 2" xfId="49823"/>
    <cellStyle name="Normal 6 5 5 4 3 2 4 3" xfId="37621"/>
    <cellStyle name="Normal 6 5 5 4 3 2 5" xfId="15669"/>
    <cellStyle name="Normal 6 5 5 4 3 2 5 2" xfId="39966"/>
    <cellStyle name="Normal 6 5 5 4 3 2 6" xfId="27657"/>
    <cellStyle name="Normal 6 5 5 4 3 3" xfId="3886"/>
    <cellStyle name="Normal 6 5 5 4 3 3 2" xfId="13327"/>
    <cellStyle name="Normal 6 5 5 4 3 3 2 2" xfId="25529"/>
    <cellStyle name="Normal 6 5 5 4 3 3 2 2 2" xfId="49826"/>
    <cellStyle name="Normal 6 5 5 4 3 3 2 3" xfId="37624"/>
    <cellStyle name="Normal 6 5 5 4 3 3 3" xfId="16197"/>
    <cellStyle name="Normal 6 5 5 4 3 3 3 2" xfId="40494"/>
    <cellStyle name="Normal 6 5 5 4 3 3 4" xfId="28185"/>
    <cellStyle name="Normal 6 5 5 4 3 4" xfId="4526"/>
    <cellStyle name="Normal 6 5 5 4 3 4 2" xfId="13328"/>
    <cellStyle name="Normal 6 5 5 4 3 4 2 2" xfId="25530"/>
    <cellStyle name="Normal 6 5 5 4 3 4 2 2 2" xfId="49827"/>
    <cellStyle name="Normal 6 5 5 4 3 4 2 3" xfId="37625"/>
    <cellStyle name="Normal 6 5 5 4 3 4 3" xfId="16728"/>
    <cellStyle name="Normal 6 5 5 4 3 4 3 2" xfId="41025"/>
    <cellStyle name="Normal 6 5 5 4 3 4 4" xfId="28823"/>
    <cellStyle name="Normal 6 5 5 4 3 5" xfId="6223"/>
    <cellStyle name="Normal 6 5 5 4 3 5 2" xfId="13329"/>
    <cellStyle name="Normal 6 5 5 4 3 5 2 2" xfId="25531"/>
    <cellStyle name="Normal 6 5 5 4 3 5 2 2 2" xfId="49828"/>
    <cellStyle name="Normal 6 5 5 4 3 5 2 3" xfId="37626"/>
    <cellStyle name="Normal 6 5 5 4 3 5 3" xfId="18425"/>
    <cellStyle name="Normal 6 5 5 4 3 5 3 2" xfId="42722"/>
    <cellStyle name="Normal 6 5 5 4 3 5 4" xfId="30520"/>
    <cellStyle name="Normal 6 5 5 4 3 6" xfId="13323"/>
    <cellStyle name="Normal 6 5 5 4 3 6 2" xfId="25525"/>
    <cellStyle name="Normal 6 5 5 4 3 6 2 2" xfId="49822"/>
    <cellStyle name="Normal 6 5 5 4 3 6 3" xfId="37620"/>
    <cellStyle name="Normal 6 5 5 4 3 7" xfId="14500"/>
    <cellStyle name="Normal 6 5 5 4 3 7 2" xfId="38797"/>
    <cellStyle name="Normal 6 5 5 4 3 8" xfId="26488"/>
    <cellStyle name="Normal 6 5 5 4 3 9" xfId="50896"/>
    <cellStyle name="Normal 6 5 5 4 4" xfId="2716"/>
    <cellStyle name="Normal 6 5 5 4 4 2" xfId="5164"/>
    <cellStyle name="Normal 6 5 5 4 4 2 2" xfId="13331"/>
    <cellStyle name="Normal 6 5 5 4 4 2 2 2" xfId="25533"/>
    <cellStyle name="Normal 6 5 5 4 4 2 2 2 2" xfId="49830"/>
    <cellStyle name="Normal 6 5 5 4 4 2 2 3" xfId="37628"/>
    <cellStyle name="Normal 6 5 5 4 4 2 3" xfId="17366"/>
    <cellStyle name="Normal 6 5 5 4 4 2 3 2" xfId="41663"/>
    <cellStyle name="Normal 6 5 5 4 4 2 4" xfId="29461"/>
    <cellStyle name="Normal 6 5 5 4 4 3" xfId="6754"/>
    <cellStyle name="Normal 6 5 5 4 4 3 2" xfId="13332"/>
    <cellStyle name="Normal 6 5 5 4 4 3 2 2" xfId="25534"/>
    <cellStyle name="Normal 6 5 5 4 4 3 2 2 2" xfId="49831"/>
    <cellStyle name="Normal 6 5 5 4 4 3 2 3" xfId="37629"/>
    <cellStyle name="Normal 6 5 5 4 4 3 3" xfId="18956"/>
    <cellStyle name="Normal 6 5 5 4 4 3 3 2" xfId="43253"/>
    <cellStyle name="Normal 6 5 5 4 4 3 4" xfId="31051"/>
    <cellStyle name="Normal 6 5 5 4 4 4" xfId="13330"/>
    <cellStyle name="Normal 6 5 5 4 4 4 2" xfId="25532"/>
    <cellStyle name="Normal 6 5 5 4 4 4 2 2" xfId="49829"/>
    <cellStyle name="Normal 6 5 5 4 4 4 3" xfId="37627"/>
    <cellStyle name="Normal 6 5 5 4 4 5" xfId="15138"/>
    <cellStyle name="Normal 6 5 5 4 4 5 2" xfId="39435"/>
    <cellStyle name="Normal 6 5 5 4 4 6" xfId="27126"/>
    <cellStyle name="Normal 6 5 5 4 5" xfId="13311"/>
    <cellStyle name="Normal 6 5 5 4 5 2" xfId="25513"/>
    <cellStyle name="Normal 6 5 5 4 5 2 2" xfId="49810"/>
    <cellStyle name="Normal 6 5 5 4 5 3" xfId="37608"/>
    <cellStyle name="Normal 6 5 5 4 6" xfId="13966"/>
    <cellStyle name="Normal 6 5 5 4 6 2" xfId="25954"/>
    <cellStyle name="Normal 6 5 5 4 6 2 2" xfId="50251"/>
    <cellStyle name="Normal 6 5 5 4 6 3" xfId="38263"/>
    <cellStyle name="Normal 6 5 5 4 7" xfId="51861"/>
    <cellStyle name="Normal 6 5 5 4 8" xfId="52070"/>
    <cellStyle name="Normal 6 5 5 5" xfId="863"/>
    <cellStyle name="Normal 6 5 5 5 2" xfId="2356"/>
    <cellStyle name="Normal 6 5 5 5 2 10" xfId="52876"/>
    <cellStyle name="Normal 6 5 5 5 2 2" xfId="3522"/>
    <cellStyle name="Normal 6 5 5 5 2 2 2" xfId="5863"/>
    <cellStyle name="Normal 6 5 5 5 2 2 2 2" xfId="13336"/>
    <cellStyle name="Normal 6 5 5 5 2 2 2 2 2" xfId="25538"/>
    <cellStyle name="Normal 6 5 5 5 2 2 2 2 2 2" xfId="49835"/>
    <cellStyle name="Normal 6 5 5 5 2 2 2 2 3" xfId="37633"/>
    <cellStyle name="Normal 6 5 5 5 2 2 2 3" xfId="18065"/>
    <cellStyle name="Normal 6 5 5 5 2 2 2 3 2" xfId="42362"/>
    <cellStyle name="Normal 6 5 5 5 2 2 2 4" xfId="30160"/>
    <cellStyle name="Normal 6 5 5 5 2 2 3" xfId="7560"/>
    <cellStyle name="Normal 6 5 5 5 2 2 3 2" xfId="13337"/>
    <cellStyle name="Normal 6 5 5 5 2 2 3 2 2" xfId="25539"/>
    <cellStyle name="Normal 6 5 5 5 2 2 3 2 2 2" xfId="49836"/>
    <cellStyle name="Normal 6 5 5 5 2 2 3 2 3" xfId="37634"/>
    <cellStyle name="Normal 6 5 5 5 2 2 3 3" xfId="19762"/>
    <cellStyle name="Normal 6 5 5 5 2 2 3 3 2" xfId="44059"/>
    <cellStyle name="Normal 6 5 5 5 2 2 3 4" xfId="31857"/>
    <cellStyle name="Normal 6 5 5 5 2 2 4" xfId="13335"/>
    <cellStyle name="Normal 6 5 5 5 2 2 4 2" xfId="25537"/>
    <cellStyle name="Normal 6 5 5 5 2 2 4 2 2" xfId="49834"/>
    <cellStyle name="Normal 6 5 5 5 2 2 4 3" xfId="37632"/>
    <cellStyle name="Normal 6 5 5 5 2 2 5" xfId="15837"/>
    <cellStyle name="Normal 6 5 5 5 2 2 5 2" xfId="40134"/>
    <cellStyle name="Normal 6 5 5 5 2 2 6" xfId="27825"/>
    <cellStyle name="Normal 6 5 5 5 2 3" xfId="4054"/>
    <cellStyle name="Normal 6 5 5 5 2 3 2" xfId="13338"/>
    <cellStyle name="Normal 6 5 5 5 2 3 2 2" xfId="25540"/>
    <cellStyle name="Normal 6 5 5 5 2 3 2 2 2" xfId="49837"/>
    <cellStyle name="Normal 6 5 5 5 2 3 2 3" xfId="37635"/>
    <cellStyle name="Normal 6 5 5 5 2 3 3" xfId="16365"/>
    <cellStyle name="Normal 6 5 5 5 2 3 3 2" xfId="40662"/>
    <cellStyle name="Normal 6 5 5 5 2 3 4" xfId="28353"/>
    <cellStyle name="Normal 6 5 5 5 2 4" xfId="4694"/>
    <cellStyle name="Normal 6 5 5 5 2 4 2" xfId="13339"/>
    <cellStyle name="Normal 6 5 5 5 2 4 2 2" xfId="25541"/>
    <cellStyle name="Normal 6 5 5 5 2 4 2 2 2" xfId="49838"/>
    <cellStyle name="Normal 6 5 5 5 2 4 2 3" xfId="37636"/>
    <cellStyle name="Normal 6 5 5 5 2 4 3" xfId="16896"/>
    <cellStyle name="Normal 6 5 5 5 2 4 3 2" xfId="41193"/>
    <cellStyle name="Normal 6 5 5 5 2 4 4" xfId="28991"/>
    <cellStyle name="Normal 6 5 5 5 2 5" xfId="6391"/>
    <cellStyle name="Normal 6 5 5 5 2 5 2" xfId="13340"/>
    <cellStyle name="Normal 6 5 5 5 2 5 2 2" xfId="25542"/>
    <cellStyle name="Normal 6 5 5 5 2 5 2 2 2" xfId="49839"/>
    <cellStyle name="Normal 6 5 5 5 2 5 2 3" xfId="37637"/>
    <cellStyle name="Normal 6 5 5 5 2 5 3" xfId="18593"/>
    <cellStyle name="Normal 6 5 5 5 2 5 3 2" xfId="42890"/>
    <cellStyle name="Normal 6 5 5 5 2 5 4" xfId="30688"/>
    <cellStyle name="Normal 6 5 5 5 2 6" xfId="13334"/>
    <cellStyle name="Normal 6 5 5 5 2 6 2" xfId="25536"/>
    <cellStyle name="Normal 6 5 5 5 2 6 2 2" xfId="49833"/>
    <cellStyle name="Normal 6 5 5 5 2 6 3" xfId="37631"/>
    <cellStyle name="Normal 6 5 5 5 2 7" xfId="14668"/>
    <cellStyle name="Normal 6 5 5 5 2 7 2" xfId="38965"/>
    <cellStyle name="Normal 6 5 5 5 2 8" xfId="26656"/>
    <cellStyle name="Normal 6 5 5 5 2 9" xfId="51064"/>
    <cellStyle name="Normal 6 5 5 5 3" xfId="2884"/>
    <cellStyle name="Normal 6 5 5 5 3 2" xfId="5332"/>
    <cellStyle name="Normal 6 5 5 5 3 2 2" xfId="13342"/>
    <cellStyle name="Normal 6 5 5 5 3 2 2 2" xfId="25544"/>
    <cellStyle name="Normal 6 5 5 5 3 2 2 2 2" xfId="49841"/>
    <cellStyle name="Normal 6 5 5 5 3 2 2 3" xfId="37639"/>
    <cellStyle name="Normal 6 5 5 5 3 2 3" xfId="17534"/>
    <cellStyle name="Normal 6 5 5 5 3 2 3 2" xfId="41831"/>
    <cellStyle name="Normal 6 5 5 5 3 2 4" xfId="29629"/>
    <cellStyle name="Normal 6 5 5 5 3 3" xfId="6922"/>
    <cellStyle name="Normal 6 5 5 5 3 3 2" xfId="13343"/>
    <cellStyle name="Normal 6 5 5 5 3 3 2 2" xfId="25545"/>
    <cellStyle name="Normal 6 5 5 5 3 3 2 2 2" xfId="49842"/>
    <cellStyle name="Normal 6 5 5 5 3 3 2 3" xfId="37640"/>
    <cellStyle name="Normal 6 5 5 5 3 3 3" xfId="19124"/>
    <cellStyle name="Normal 6 5 5 5 3 3 3 2" xfId="43421"/>
    <cellStyle name="Normal 6 5 5 5 3 3 4" xfId="31219"/>
    <cellStyle name="Normal 6 5 5 5 3 4" xfId="13341"/>
    <cellStyle name="Normal 6 5 5 5 3 4 2" xfId="25543"/>
    <cellStyle name="Normal 6 5 5 5 3 4 2 2" xfId="49840"/>
    <cellStyle name="Normal 6 5 5 5 3 4 3" xfId="37638"/>
    <cellStyle name="Normal 6 5 5 5 3 5" xfId="15306"/>
    <cellStyle name="Normal 6 5 5 5 3 5 2" xfId="39603"/>
    <cellStyle name="Normal 6 5 5 5 3 6" xfId="27294"/>
    <cellStyle name="Normal 6 5 5 5 4" xfId="13333"/>
    <cellStyle name="Normal 6 5 5 5 4 2" xfId="25535"/>
    <cellStyle name="Normal 6 5 5 5 4 2 2" xfId="49832"/>
    <cellStyle name="Normal 6 5 5 5 4 3" xfId="37630"/>
    <cellStyle name="Normal 6 5 5 5 5" xfId="14134"/>
    <cellStyle name="Normal 6 5 5 5 5 2" xfId="26122"/>
    <cellStyle name="Normal 6 5 5 5 5 2 2" xfId="50419"/>
    <cellStyle name="Normal 6 5 5 5 5 3" xfId="38431"/>
    <cellStyle name="Normal 6 5 5 5 6" xfId="51508"/>
    <cellStyle name="Normal 6 5 5 5 7" xfId="52238"/>
    <cellStyle name="Normal 6 5 5 6" xfId="2092"/>
    <cellStyle name="Normal 6 5 5 6 10" xfId="52612"/>
    <cellStyle name="Normal 6 5 5 6 2" xfId="3258"/>
    <cellStyle name="Normal 6 5 5 6 2 2" xfId="5599"/>
    <cellStyle name="Normal 6 5 5 6 2 2 2" xfId="13346"/>
    <cellStyle name="Normal 6 5 5 6 2 2 2 2" xfId="25548"/>
    <cellStyle name="Normal 6 5 5 6 2 2 2 2 2" xfId="49845"/>
    <cellStyle name="Normal 6 5 5 6 2 2 2 3" xfId="37643"/>
    <cellStyle name="Normal 6 5 5 6 2 2 3" xfId="17801"/>
    <cellStyle name="Normal 6 5 5 6 2 2 3 2" xfId="42098"/>
    <cellStyle name="Normal 6 5 5 6 2 2 4" xfId="29896"/>
    <cellStyle name="Normal 6 5 5 6 2 3" xfId="7296"/>
    <cellStyle name="Normal 6 5 5 6 2 3 2" xfId="13347"/>
    <cellStyle name="Normal 6 5 5 6 2 3 2 2" xfId="25549"/>
    <cellStyle name="Normal 6 5 5 6 2 3 2 2 2" xfId="49846"/>
    <cellStyle name="Normal 6 5 5 6 2 3 2 3" xfId="37644"/>
    <cellStyle name="Normal 6 5 5 6 2 3 3" xfId="19498"/>
    <cellStyle name="Normal 6 5 5 6 2 3 3 2" xfId="43795"/>
    <cellStyle name="Normal 6 5 5 6 2 3 4" xfId="31593"/>
    <cellStyle name="Normal 6 5 5 6 2 4" xfId="13345"/>
    <cellStyle name="Normal 6 5 5 6 2 4 2" xfId="25547"/>
    <cellStyle name="Normal 6 5 5 6 2 4 2 2" xfId="49844"/>
    <cellStyle name="Normal 6 5 5 6 2 4 3" xfId="37642"/>
    <cellStyle name="Normal 6 5 5 6 2 5" xfId="15573"/>
    <cellStyle name="Normal 6 5 5 6 2 5 2" xfId="39870"/>
    <cellStyle name="Normal 6 5 5 6 2 6" xfId="27561"/>
    <cellStyle name="Normal 6 5 5 6 3" xfId="3790"/>
    <cellStyle name="Normal 6 5 5 6 3 2" xfId="13348"/>
    <cellStyle name="Normal 6 5 5 6 3 2 2" xfId="25550"/>
    <cellStyle name="Normal 6 5 5 6 3 2 2 2" xfId="49847"/>
    <cellStyle name="Normal 6 5 5 6 3 2 3" xfId="37645"/>
    <cellStyle name="Normal 6 5 5 6 3 3" xfId="16101"/>
    <cellStyle name="Normal 6 5 5 6 3 3 2" xfId="40398"/>
    <cellStyle name="Normal 6 5 5 6 3 4" xfId="28089"/>
    <cellStyle name="Normal 6 5 5 6 4" xfId="4430"/>
    <cellStyle name="Normal 6 5 5 6 4 2" xfId="13349"/>
    <cellStyle name="Normal 6 5 5 6 4 2 2" xfId="25551"/>
    <cellStyle name="Normal 6 5 5 6 4 2 2 2" xfId="49848"/>
    <cellStyle name="Normal 6 5 5 6 4 2 3" xfId="37646"/>
    <cellStyle name="Normal 6 5 5 6 4 3" xfId="16632"/>
    <cellStyle name="Normal 6 5 5 6 4 3 2" xfId="40929"/>
    <cellStyle name="Normal 6 5 5 6 4 4" xfId="28727"/>
    <cellStyle name="Normal 6 5 5 6 5" xfId="6127"/>
    <cellStyle name="Normal 6 5 5 6 5 2" xfId="13350"/>
    <cellStyle name="Normal 6 5 5 6 5 2 2" xfId="25552"/>
    <cellStyle name="Normal 6 5 5 6 5 2 2 2" xfId="49849"/>
    <cellStyle name="Normal 6 5 5 6 5 2 3" xfId="37647"/>
    <cellStyle name="Normal 6 5 5 6 5 3" xfId="18329"/>
    <cellStyle name="Normal 6 5 5 6 5 3 2" xfId="42626"/>
    <cellStyle name="Normal 6 5 5 6 5 4" xfId="30424"/>
    <cellStyle name="Normal 6 5 5 6 6" xfId="13344"/>
    <cellStyle name="Normal 6 5 5 6 6 2" xfId="25546"/>
    <cellStyle name="Normal 6 5 5 6 6 2 2" xfId="49843"/>
    <cellStyle name="Normal 6 5 5 6 6 3" xfId="37641"/>
    <cellStyle name="Normal 6 5 5 6 7" xfId="14404"/>
    <cellStyle name="Normal 6 5 5 6 7 2" xfId="38701"/>
    <cellStyle name="Normal 6 5 5 6 8" xfId="26392"/>
    <cellStyle name="Normal 6 5 5 6 9" xfId="50800"/>
    <cellStyle name="Normal 6 5 5 7" xfId="2620"/>
    <cellStyle name="Normal 6 5 5 7 2" xfId="5068"/>
    <cellStyle name="Normal 6 5 5 7 2 2" xfId="13352"/>
    <cellStyle name="Normal 6 5 5 7 2 2 2" xfId="25554"/>
    <cellStyle name="Normal 6 5 5 7 2 2 2 2" xfId="49851"/>
    <cellStyle name="Normal 6 5 5 7 2 2 3" xfId="37649"/>
    <cellStyle name="Normal 6 5 5 7 2 3" xfId="17270"/>
    <cellStyle name="Normal 6 5 5 7 2 3 2" xfId="41567"/>
    <cellStyle name="Normal 6 5 5 7 2 4" xfId="29365"/>
    <cellStyle name="Normal 6 5 5 7 3" xfId="6658"/>
    <cellStyle name="Normal 6 5 5 7 3 2" xfId="13353"/>
    <cellStyle name="Normal 6 5 5 7 3 2 2" xfId="25555"/>
    <cellStyle name="Normal 6 5 5 7 3 2 2 2" xfId="49852"/>
    <cellStyle name="Normal 6 5 5 7 3 2 3" xfId="37650"/>
    <cellStyle name="Normal 6 5 5 7 3 3" xfId="18860"/>
    <cellStyle name="Normal 6 5 5 7 3 3 2" xfId="43157"/>
    <cellStyle name="Normal 6 5 5 7 3 4" xfId="30955"/>
    <cellStyle name="Normal 6 5 5 7 4" xfId="13351"/>
    <cellStyle name="Normal 6 5 5 7 4 2" xfId="25553"/>
    <cellStyle name="Normal 6 5 5 7 4 2 2" xfId="49850"/>
    <cellStyle name="Normal 6 5 5 7 4 3" xfId="37648"/>
    <cellStyle name="Normal 6 5 5 7 5" xfId="15042"/>
    <cellStyle name="Normal 6 5 5 7 5 2" xfId="39339"/>
    <cellStyle name="Normal 6 5 5 7 6" xfId="27030"/>
    <cellStyle name="Normal 6 5 5 8" xfId="13222"/>
    <cellStyle name="Normal 6 5 5 8 2" xfId="25424"/>
    <cellStyle name="Normal 6 5 5 8 2 2" xfId="49721"/>
    <cellStyle name="Normal 6 5 5 8 3" xfId="37519"/>
    <cellStyle name="Normal 6 5 5 9" xfId="13870"/>
    <cellStyle name="Normal 6 5 5 9 2" xfId="25858"/>
    <cellStyle name="Normal 6 5 5 9 2 2" xfId="50155"/>
    <cellStyle name="Normal 6 5 5 9 3" xfId="38167"/>
    <cellStyle name="Normal 6 5 6" xfId="615"/>
    <cellStyle name="Normal 6 5 6 10" xfId="51998"/>
    <cellStyle name="Normal 6 5 6 2" xfId="810"/>
    <cellStyle name="Normal 6 5 6 2 2" xfId="1055"/>
    <cellStyle name="Normal 6 5 6 2 2 2" xfId="2548"/>
    <cellStyle name="Normal 6 5 6 2 2 2 10" xfId="53068"/>
    <cellStyle name="Normal 6 5 6 2 2 2 2" xfId="3714"/>
    <cellStyle name="Normal 6 5 6 2 2 2 2 2" xfId="6055"/>
    <cellStyle name="Normal 6 5 6 2 2 2 2 2 2" xfId="13359"/>
    <cellStyle name="Normal 6 5 6 2 2 2 2 2 2 2" xfId="25561"/>
    <cellStyle name="Normal 6 5 6 2 2 2 2 2 2 2 2" xfId="49858"/>
    <cellStyle name="Normal 6 5 6 2 2 2 2 2 2 3" xfId="37656"/>
    <cellStyle name="Normal 6 5 6 2 2 2 2 2 3" xfId="18257"/>
    <cellStyle name="Normal 6 5 6 2 2 2 2 2 3 2" xfId="42554"/>
    <cellStyle name="Normal 6 5 6 2 2 2 2 2 4" xfId="30352"/>
    <cellStyle name="Normal 6 5 6 2 2 2 2 3" xfId="7752"/>
    <cellStyle name="Normal 6 5 6 2 2 2 2 3 2" xfId="13360"/>
    <cellStyle name="Normal 6 5 6 2 2 2 2 3 2 2" xfId="25562"/>
    <cellStyle name="Normal 6 5 6 2 2 2 2 3 2 2 2" xfId="49859"/>
    <cellStyle name="Normal 6 5 6 2 2 2 2 3 2 3" xfId="37657"/>
    <cellStyle name="Normal 6 5 6 2 2 2 2 3 3" xfId="19954"/>
    <cellStyle name="Normal 6 5 6 2 2 2 2 3 3 2" xfId="44251"/>
    <cellStyle name="Normal 6 5 6 2 2 2 2 3 4" xfId="32049"/>
    <cellStyle name="Normal 6 5 6 2 2 2 2 4" xfId="13358"/>
    <cellStyle name="Normal 6 5 6 2 2 2 2 4 2" xfId="25560"/>
    <cellStyle name="Normal 6 5 6 2 2 2 2 4 2 2" xfId="49857"/>
    <cellStyle name="Normal 6 5 6 2 2 2 2 4 3" xfId="37655"/>
    <cellStyle name="Normal 6 5 6 2 2 2 2 5" xfId="16029"/>
    <cellStyle name="Normal 6 5 6 2 2 2 2 5 2" xfId="40326"/>
    <cellStyle name="Normal 6 5 6 2 2 2 2 6" xfId="28017"/>
    <cellStyle name="Normal 6 5 6 2 2 2 3" xfId="4246"/>
    <cellStyle name="Normal 6 5 6 2 2 2 3 2" xfId="13361"/>
    <cellStyle name="Normal 6 5 6 2 2 2 3 2 2" xfId="25563"/>
    <cellStyle name="Normal 6 5 6 2 2 2 3 2 2 2" xfId="49860"/>
    <cellStyle name="Normal 6 5 6 2 2 2 3 2 3" xfId="37658"/>
    <cellStyle name="Normal 6 5 6 2 2 2 3 3" xfId="16557"/>
    <cellStyle name="Normal 6 5 6 2 2 2 3 3 2" xfId="40854"/>
    <cellStyle name="Normal 6 5 6 2 2 2 3 4" xfId="28545"/>
    <cellStyle name="Normal 6 5 6 2 2 2 4" xfId="4886"/>
    <cellStyle name="Normal 6 5 6 2 2 2 4 2" xfId="13362"/>
    <cellStyle name="Normal 6 5 6 2 2 2 4 2 2" xfId="25564"/>
    <cellStyle name="Normal 6 5 6 2 2 2 4 2 2 2" xfId="49861"/>
    <cellStyle name="Normal 6 5 6 2 2 2 4 2 3" xfId="37659"/>
    <cellStyle name="Normal 6 5 6 2 2 2 4 3" xfId="17088"/>
    <cellStyle name="Normal 6 5 6 2 2 2 4 3 2" xfId="41385"/>
    <cellStyle name="Normal 6 5 6 2 2 2 4 4" xfId="29183"/>
    <cellStyle name="Normal 6 5 6 2 2 2 5" xfId="6583"/>
    <cellStyle name="Normal 6 5 6 2 2 2 5 2" xfId="13363"/>
    <cellStyle name="Normal 6 5 6 2 2 2 5 2 2" xfId="25565"/>
    <cellStyle name="Normal 6 5 6 2 2 2 5 2 2 2" xfId="49862"/>
    <cellStyle name="Normal 6 5 6 2 2 2 5 2 3" xfId="37660"/>
    <cellStyle name="Normal 6 5 6 2 2 2 5 3" xfId="18785"/>
    <cellStyle name="Normal 6 5 6 2 2 2 5 3 2" xfId="43082"/>
    <cellStyle name="Normal 6 5 6 2 2 2 5 4" xfId="30880"/>
    <cellStyle name="Normal 6 5 6 2 2 2 6" xfId="13357"/>
    <cellStyle name="Normal 6 5 6 2 2 2 6 2" xfId="25559"/>
    <cellStyle name="Normal 6 5 6 2 2 2 6 2 2" xfId="49856"/>
    <cellStyle name="Normal 6 5 6 2 2 2 6 3" xfId="37654"/>
    <cellStyle name="Normal 6 5 6 2 2 2 7" xfId="14860"/>
    <cellStyle name="Normal 6 5 6 2 2 2 7 2" xfId="39157"/>
    <cellStyle name="Normal 6 5 6 2 2 2 8" xfId="26848"/>
    <cellStyle name="Normal 6 5 6 2 2 2 9" xfId="51256"/>
    <cellStyle name="Normal 6 5 6 2 2 3" xfId="3076"/>
    <cellStyle name="Normal 6 5 6 2 2 3 2" xfId="5524"/>
    <cellStyle name="Normal 6 5 6 2 2 3 2 2" xfId="13365"/>
    <cellStyle name="Normal 6 5 6 2 2 3 2 2 2" xfId="25567"/>
    <cellStyle name="Normal 6 5 6 2 2 3 2 2 2 2" xfId="49864"/>
    <cellStyle name="Normal 6 5 6 2 2 3 2 2 3" xfId="37662"/>
    <cellStyle name="Normal 6 5 6 2 2 3 2 3" xfId="17726"/>
    <cellStyle name="Normal 6 5 6 2 2 3 2 3 2" xfId="42023"/>
    <cellStyle name="Normal 6 5 6 2 2 3 2 4" xfId="29821"/>
    <cellStyle name="Normal 6 5 6 2 2 3 3" xfId="7114"/>
    <cellStyle name="Normal 6 5 6 2 2 3 3 2" xfId="13366"/>
    <cellStyle name="Normal 6 5 6 2 2 3 3 2 2" xfId="25568"/>
    <cellStyle name="Normal 6 5 6 2 2 3 3 2 2 2" xfId="49865"/>
    <cellStyle name="Normal 6 5 6 2 2 3 3 2 3" xfId="37663"/>
    <cellStyle name="Normal 6 5 6 2 2 3 3 3" xfId="19316"/>
    <cellStyle name="Normal 6 5 6 2 2 3 3 3 2" xfId="43613"/>
    <cellStyle name="Normal 6 5 6 2 2 3 3 4" xfId="31411"/>
    <cellStyle name="Normal 6 5 6 2 2 3 4" xfId="13364"/>
    <cellStyle name="Normal 6 5 6 2 2 3 4 2" xfId="25566"/>
    <cellStyle name="Normal 6 5 6 2 2 3 4 2 2" xfId="49863"/>
    <cellStyle name="Normal 6 5 6 2 2 3 4 3" xfId="37661"/>
    <cellStyle name="Normal 6 5 6 2 2 3 5" xfId="15498"/>
    <cellStyle name="Normal 6 5 6 2 2 3 5 2" xfId="39795"/>
    <cellStyle name="Normal 6 5 6 2 2 3 6" xfId="27486"/>
    <cellStyle name="Normal 6 5 6 2 2 4" xfId="13356"/>
    <cellStyle name="Normal 6 5 6 2 2 4 2" xfId="25558"/>
    <cellStyle name="Normal 6 5 6 2 2 4 2 2" xfId="49855"/>
    <cellStyle name="Normal 6 5 6 2 2 4 3" xfId="37653"/>
    <cellStyle name="Normal 6 5 6 2 2 5" xfId="14326"/>
    <cellStyle name="Normal 6 5 6 2 2 5 2" xfId="26314"/>
    <cellStyle name="Normal 6 5 6 2 2 5 2 2" xfId="50611"/>
    <cellStyle name="Normal 6 5 6 2 2 5 3" xfId="38623"/>
    <cellStyle name="Normal 6 5 6 2 2 6" xfId="51656"/>
    <cellStyle name="Normal 6 5 6 2 2 7" xfId="52430"/>
    <cellStyle name="Normal 6 5 6 2 3" xfId="2308"/>
    <cellStyle name="Normal 6 5 6 2 3 10" xfId="52828"/>
    <cellStyle name="Normal 6 5 6 2 3 2" xfId="3474"/>
    <cellStyle name="Normal 6 5 6 2 3 2 2" xfId="5815"/>
    <cellStyle name="Normal 6 5 6 2 3 2 2 2" xfId="13369"/>
    <cellStyle name="Normal 6 5 6 2 3 2 2 2 2" xfId="25571"/>
    <cellStyle name="Normal 6 5 6 2 3 2 2 2 2 2" xfId="49868"/>
    <cellStyle name="Normal 6 5 6 2 3 2 2 2 3" xfId="37666"/>
    <cellStyle name="Normal 6 5 6 2 3 2 2 3" xfId="18017"/>
    <cellStyle name="Normal 6 5 6 2 3 2 2 3 2" xfId="42314"/>
    <cellStyle name="Normal 6 5 6 2 3 2 2 4" xfId="30112"/>
    <cellStyle name="Normal 6 5 6 2 3 2 3" xfId="7512"/>
    <cellStyle name="Normal 6 5 6 2 3 2 3 2" xfId="13370"/>
    <cellStyle name="Normal 6 5 6 2 3 2 3 2 2" xfId="25572"/>
    <cellStyle name="Normal 6 5 6 2 3 2 3 2 2 2" xfId="49869"/>
    <cellStyle name="Normal 6 5 6 2 3 2 3 2 3" xfId="37667"/>
    <cellStyle name="Normal 6 5 6 2 3 2 3 3" xfId="19714"/>
    <cellStyle name="Normal 6 5 6 2 3 2 3 3 2" xfId="44011"/>
    <cellStyle name="Normal 6 5 6 2 3 2 3 4" xfId="31809"/>
    <cellStyle name="Normal 6 5 6 2 3 2 4" xfId="13368"/>
    <cellStyle name="Normal 6 5 6 2 3 2 4 2" xfId="25570"/>
    <cellStyle name="Normal 6 5 6 2 3 2 4 2 2" xfId="49867"/>
    <cellStyle name="Normal 6 5 6 2 3 2 4 3" xfId="37665"/>
    <cellStyle name="Normal 6 5 6 2 3 2 5" xfId="15789"/>
    <cellStyle name="Normal 6 5 6 2 3 2 5 2" xfId="40086"/>
    <cellStyle name="Normal 6 5 6 2 3 2 6" xfId="27777"/>
    <cellStyle name="Normal 6 5 6 2 3 3" xfId="4006"/>
    <cellStyle name="Normal 6 5 6 2 3 3 2" xfId="13371"/>
    <cellStyle name="Normal 6 5 6 2 3 3 2 2" xfId="25573"/>
    <cellStyle name="Normal 6 5 6 2 3 3 2 2 2" xfId="49870"/>
    <cellStyle name="Normal 6 5 6 2 3 3 2 3" xfId="37668"/>
    <cellStyle name="Normal 6 5 6 2 3 3 3" xfId="16317"/>
    <cellStyle name="Normal 6 5 6 2 3 3 3 2" xfId="40614"/>
    <cellStyle name="Normal 6 5 6 2 3 3 4" xfId="28305"/>
    <cellStyle name="Normal 6 5 6 2 3 4" xfId="4646"/>
    <cellStyle name="Normal 6 5 6 2 3 4 2" xfId="13372"/>
    <cellStyle name="Normal 6 5 6 2 3 4 2 2" xfId="25574"/>
    <cellStyle name="Normal 6 5 6 2 3 4 2 2 2" xfId="49871"/>
    <cellStyle name="Normal 6 5 6 2 3 4 2 3" xfId="37669"/>
    <cellStyle name="Normal 6 5 6 2 3 4 3" xfId="16848"/>
    <cellStyle name="Normal 6 5 6 2 3 4 3 2" xfId="41145"/>
    <cellStyle name="Normal 6 5 6 2 3 4 4" xfId="28943"/>
    <cellStyle name="Normal 6 5 6 2 3 5" xfId="6343"/>
    <cellStyle name="Normal 6 5 6 2 3 5 2" xfId="13373"/>
    <cellStyle name="Normal 6 5 6 2 3 5 2 2" xfId="25575"/>
    <cellStyle name="Normal 6 5 6 2 3 5 2 2 2" xfId="49872"/>
    <cellStyle name="Normal 6 5 6 2 3 5 2 3" xfId="37670"/>
    <cellStyle name="Normal 6 5 6 2 3 5 3" xfId="18545"/>
    <cellStyle name="Normal 6 5 6 2 3 5 3 2" xfId="42842"/>
    <cellStyle name="Normal 6 5 6 2 3 5 4" xfId="30640"/>
    <cellStyle name="Normal 6 5 6 2 3 6" xfId="13367"/>
    <cellStyle name="Normal 6 5 6 2 3 6 2" xfId="25569"/>
    <cellStyle name="Normal 6 5 6 2 3 6 2 2" xfId="49866"/>
    <cellStyle name="Normal 6 5 6 2 3 6 3" xfId="37664"/>
    <cellStyle name="Normal 6 5 6 2 3 7" xfId="14620"/>
    <cellStyle name="Normal 6 5 6 2 3 7 2" xfId="38917"/>
    <cellStyle name="Normal 6 5 6 2 3 8" xfId="26608"/>
    <cellStyle name="Normal 6 5 6 2 3 9" xfId="51016"/>
    <cellStyle name="Normal 6 5 6 2 4" xfId="2836"/>
    <cellStyle name="Normal 6 5 6 2 4 2" xfId="5284"/>
    <cellStyle name="Normal 6 5 6 2 4 2 2" xfId="13375"/>
    <cellStyle name="Normal 6 5 6 2 4 2 2 2" xfId="25577"/>
    <cellStyle name="Normal 6 5 6 2 4 2 2 2 2" xfId="49874"/>
    <cellStyle name="Normal 6 5 6 2 4 2 2 3" xfId="37672"/>
    <cellStyle name="Normal 6 5 6 2 4 2 3" xfId="17486"/>
    <cellStyle name="Normal 6 5 6 2 4 2 3 2" xfId="41783"/>
    <cellStyle name="Normal 6 5 6 2 4 2 4" xfId="29581"/>
    <cellStyle name="Normal 6 5 6 2 4 3" xfId="6874"/>
    <cellStyle name="Normal 6 5 6 2 4 3 2" xfId="13376"/>
    <cellStyle name="Normal 6 5 6 2 4 3 2 2" xfId="25578"/>
    <cellStyle name="Normal 6 5 6 2 4 3 2 2 2" xfId="49875"/>
    <cellStyle name="Normal 6 5 6 2 4 3 2 3" xfId="37673"/>
    <cellStyle name="Normal 6 5 6 2 4 3 3" xfId="19076"/>
    <cellStyle name="Normal 6 5 6 2 4 3 3 2" xfId="43373"/>
    <cellStyle name="Normal 6 5 6 2 4 3 4" xfId="31171"/>
    <cellStyle name="Normal 6 5 6 2 4 4" xfId="13374"/>
    <cellStyle name="Normal 6 5 6 2 4 4 2" xfId="25576"/>
    <cellStyle name="Normal 6 5 6 2 4 4 2 2" xfId="49873"/>
    <cellStyle name="Normal 6 5 6 2 4 4 3" xfId="37671"/>
    <cellStyle name="Normal 6 5 6 2 4 5" xfId="15258"/>
    <cellStyle name="Normal 6 5 6 2 4 5 2" xfId="39555"/>
    <cellStyle name="Normal 6 5 6 2 4 6" xfId="27246"/>
    <cellStyle name="Normal 6 5 6 2 5" xfId="13355"/>
    <cellStyle name="Normal 6 5 6 2 5 2" xfId="25557"/>
    <cellStyle name="Normal 6 5 6 2 5 2 2" xfId="49854"/>
    <cellStyle name="Normal 6 5 6 2 5 3" xfId="37652"/>
    <cellStyle name="Normal 6 5 6 2 6" xfId="14086"/>
    <cellStyle name="Normal 6 5 6 2 6 2" xfId="26074"/>
    <cellStyle name="Normal 6 5 6 2 6 2 2" xfId="50371"/>
    <cellStyle name="Normal 6 5 6 2 6 3" xfId="38383"/>
    <cellStyle name="Normal 6 5 6 2 7" xfId="51609"/>
    <cellStyle name="Normal 6 5 6 2 8" xfId="52190"/>
    <cellStyle name="Normal 6 5 6 3" xfId="712"/>
    <cellStyle name="Normal 6 5 6 3 2" xfId="959"/>
    <cellStyle name="Normal 6 5 6 3 2 2" xfId="2452"/>
    <cellStyle name="Normal 6 5 6 3 2 2 10" xfId="52972"/>
    <cellStyle name="Normal 6 5 6 3 2 2 2" xfId="3618"/>
    <cellStyle name="Normal 6 5 6 3 2 2 2 2" xfId="5959"/>
    <cellStyle name="Normal 6 5 6 3 2 2 2 2 2" xfId="13381"/>
    <cellStyle name="Normal 6 5 6 3 2 2 2 2 2 2" xfId="25583"/>
    <cellStyle name="Normal 6 5 6 3 2 2 2 2 2 2 2" xfId="49880"/>
    <cellStyle name="Normal 6 5 6 3 2 2 2 2 2 3" xfId="37678"/>
    <cellStyle name="Normal 6 5 6 3 2 2 2 2 3" xfId="18161"/>
    <cellStyle name="Normal 6 5 6 3 2 2 2 2 3 2" xfId="42458"/>
    <cellStyle name="Normal 6 5 6 3 2 2 2 2 4" xfId="30256"/>
    <cellStyle name="Normal 6 5 6 3 2 2 2 3" xfId="7656"/>
    <cellStyle name="Normal 6 5 6 3 2 2 2 3 2" xfId="13382"/>
    <cellStyle name="Normal 6 5 6 3 2 2 2 3 2 2" xfId="25584"/>
    <cellStyle name="Normal 6 5 6 3 2 2 2 3 2 2 2" xfId="49881"/>
    <cellStyle name="Normal 6 5 6 3 2 2 2 3 2 3" xfId="37679"/>
    <cellStyle name="Normal 6 5 6 3 2 2 2 3 3" xfId="19858"/>
    <cellStyle name="Normal 6 5 6 3 2 2 2 3 3 2" xfId="44155"/>
    <cellStyle name="Normal 6 5 6 3 2 2 2 3 4" xfId="31953"/>
    <cellStyle name="Normal 6 5 6 3 2 2 2 4" xfId="13380"/>
    <cellStyle name="Normal 6 5 6 3 2 2 2 4 2" xfId="25582"/>
    <cellStyle name="Normal 6 5 6 3 2 2 2 4 2 2" xfId="49879"/>
    <cellStyle name="Normal 6 5 6 3 2 2 2 4 3" xfId="37677"/>
    <cellStyle name="Normal 6 5 6 3 2 2 2 5" xfId="15933"/>
    <cellStyle name="Normal 6 5 6 3 2 2 2 5 2" xfId="40230"/>
    <cellStyle name="Normal 6 5 6 3 2 2 2 6" xfId="27921"/>
    <cellStyle name="Normal 6 5 6 3 2 2 3" xfId="4150"/>
    <cellStyle name="Normal 6 5 6 3 2 2 3 2" xfId="13383"/>
    <cellStyle name="Normal 6 5 6 3 2 2 3 2 2" xfId="25585"/>
    <cellStyle name="Normal 6 5 6 3 2 2 3 2 2 2" xfId="49882"/>
    <cellStyle name="Normal 6 5 6 3 2 2 3 2 3" xfId="37680"/>
    <cellStyle name="Normal 6 5 6 3 2 2 3 3" xfId="16461"/>
    <cellStyle name="Normal 6 5 6 3 2 2 3 3 2" xfId="40758"/>
    <cellStyle name="Normal 6 5 6 3 2 2 3 4" xfId="28449"/>
    <cellStyle name="Normal 6 5 6 3 2 2 4" xfId="4790"/>
    <cellStyle name="Normal 6 5 6 3 2 2 4 2" xfId="13384"/>
    <cellStyle name="Normal 6 5 6 3 2 2 4 2 2" xfId="25586"/>
    <cellStyle name="Normal 6 5 6 3 2 2 4 2 2 2" xfId="49883"/>
    <cellStyle name="Normal 6 5 6 3 2 2 4 2 3" xfId="37681"/>
    <cellStyle name="Normal 6 5 6 3 2 2 4 3" xfId="16992"/>
    <cellStyle name="Normal 6 5 6 3 2 2 4 3 2" xfId="41289"/>
    <cellStyle name="Normal 6 5 6 3 2 2 4 4" xfId="29087"/>
    <cellStyle name="Normal 6 5 6 3 2 2 5" xfId="6487"/>
    <cellStyle name="Normal 6 5 6 3 2 2 5 2" xfId="13385"/>
    <cellStyle name="Normal 6 5 6 3 2 2 5 2 2" xfId="25587"/>
    <cellStyle name="Normal 6 5 6 3 2 2 5 2 2 2" xfId="49884"/>
    <cellStyle name="Normal 6 5 6 3 2 2 5 2 3" xfId="37682"/>
    <cellStyle name="Normal 6 5 6 3 2 2 5 3" xfId="18689"/>
    <cellStyle name="Normal 6 5 6 3 2 2 5 3 2" xfId="42986"/>
    <cellStyle name="Normal 6 5 6 3 2 2 5 4" xfId="30784"/>
    <cellStyle name="Normal 6 5 6 3 2 2 6" xfId="13379"/>
    <cellStyle name="Normal 6 5 6 3 2 2 6 2" xfId="25581"/>
    <cellStyle name="Normal 6 5 6 3 2 2 6 2 2" xfId="49878"/>
    <cellStyle name="Normal 6 5 6 3 2 2 6 3" xfId="37676"/>
    <cellStyle name="Normal 6 5 6 3 2 2 7" xfId="14764"/>
    <cellStyle name="Normal 6 5 6 3 2 2 7 2" xfId="39061"/>
    <cellStyle name="Normal 6 5 6 3 2 2 8" xfId="26752"/>
    <cellStyle name="Normal 6 5 6 3 2 2 9" xfId="51160"/>
    <cellStyle name="Normal 6 5 6 3 2 3" xfId="2980"/>
    <cellStyle name="Normal 6 5 6 3 2 3 2" xfId="5428"/>
    <cellStyle name="Normal 6 5 6 3 2 3 2 2" xfId="13387"/>
    <cellStyle name="Normal 6 5 6 3 2 3 2 2 2" xfId="25589"/>
    <cellStyle name="Normal 6 5 6 3 2 3 2 2 2 2" xfId="49886"/>
    <cellStyle name="Normal 6 5 6 3 2 3 2 2 3" xfId="37684"/>
    <cellStyle name="Normal 6 5 6 3 2 3 2 3" xfId="17630"/>
    <cellStyle name="Normal 6 5 6 3 2 3 2 3 2" xfId="41927"/>
    <cellStyle name="Normal 6 5 6 3 2 3 2 4" xfId="29725"/>
    <cellStyle name="Normal 6 5 6 3 2 3 3" xfId="7018"/>
    <cellStyle name="Normal 6 5 6 3 2 3 3 2" xfId="13388"/>
    <cellStyle name="Normal 6 5 6 3 2 3 3 2 2" xfId="25590"/>
    <cellStyle name="Normal 6 5 6 3 2 3 3 2 2 2" xfId="49887"/>
    <cellStyle name="Normal 6 5 6 3 2 3 3 2 3" xfId="37685"/>
    <cellStyle name="Normal 6 5 6 3 2 3 3 3" xfId="19220"/>
    <cellStyle name="Normal 6 5 6 3 2 3 3 3 2" xfId="43517"/>
    <cellStyle name="Normal 6 5 6 3 2 3 3 4" xfId="31315"/>
    <cellStyle name="Normal 6 5 6 3 2 3 4" xfId="13386"/>
    <cellStyle name="Normal 6 5 6 3 2 3 4 2" xfId="25588"/>
    <cellStyle name="Normal 6 5 6 3 2 3 4 2 2" xfId="49885"/>
    <cellStyle name="Normal 6 5 6 3 2 3 4 3" xfId="37683"/>
    <cellStyle name="Normal 6 5 6 3 2 3 5" xfId="15402"/>
    <cellStyle name="Normal 6 5 6 3 2 3 5 2" xfId="39699"/>
    <cellStyle name="Normal 6 5 6 3 2 3 6" xfId="27390"/>
    <cellStyle name="Normal 6 5 6 3 2 4" xfId="13378"/>
    <cellStyle name="Normal 6 5 6 3 2 4 2" xfId="25580"/>
    <cellStyle name="Normal 6 5 6 3 2 4 2 2" xfId="49877"/>
    <cellStyle name="Normal 6 5 6 3 2 4 3" xfId="37675"/>
    <cellStyle name="Normal 6 5 6 3 2 5" xfId="14230"/>
    <cellStyle name="Normal 6 5 6 3 2 5 2" xfId="26218"/>
    <cellStyle name="Normal 6 5 6 3 2 5 2 2" xfId="50515"/>
    <cellStyle name="Normal 6 5 6 3 2 5 3" xfId="38527"/>
    <cellStyle name="Normal 6 5 6 3 2 6" xfId="51527"/>
    <cellStyle name="Normal 6 5 6 3 2 7" xfId="52334"/>
    <cellStyle name="Normal 6 5 6 3 3" xfId="2212"/>
    <cellStyle name="Normal 6 5 6 3 3 10" xfId="52732"/>
    <cellStyle name="Normal 6 5 6 3 3 2" xfId="3378"/>
    <cellStyle name="Normal 6 5 6 3 3 2 2" xfId="5719"/>
    <cellStyle name="Normal 6 5 6 3 3 2 2 2" xfId="13391"/>
    <cellStyle name="Normal 6 5 6 3 3 2 2 2 2" xfId="25593"/>
    <cellStyle name="Normal 6 5 6 3 3 2 2 2 2 2" xfId="49890"/>
    <cellStyle name="Normal 6 5 6 3 3 2 2 2 3" xfId="37688"/>
    <cellStyle name="Normal 6 5 6 3 3 2 2 3" xfId="17921"/>
    <cellStyle name="Normal 6 5 6 3 3 2 2 3 2" xfId="42218"/>
    <cellStyle name="Normal 6 5 6 3 3 2 2 4" xfId="30016"/>
    <cellStyle name="Normal 6 5 6 3 3 2 3" xfId="7416"/>
    <cellStyle name="Normal 6 5 6 3 3 2 3 2" xfId="13392"/>
    <cellStyle name="Normal 6 5 6 3 3 2 3 2 2" xfId="25594"/>
    <cellStyle name="Normal 6 5 6 3 3 2 3 2 2 2" xfId="49891"/>
    <cellStyle name="Normal 6 5 6 3 3 2 3 2 3" xfId="37689"/>
    <cellStyle name="Normal 6 5 6 3 3 2 3 3" xfId="19618"/>
    <cellStyle name="Normal 6 5 6 3 3 2 3 3 2" xfId="43915"/>
    <cellStyle name="Normal 6 5 6 3 3 2 3 4" xfId="31713"/>
    <cellStyle name="Normal 6 5 6 3 3 2 4" xfId="13390"/>
    <cellStyle name="Normal 6 5 6 3 3 2 4 2" xfId="25592"/>
    <cellStyle name="Normal 6 5 6 3 3 2 4 2 2" xfId="49889"/>
    <cellStyle name="Normal 6 5 6 3 3 2 4 3" xfId="37687"/>
    <cellStyle name="Normal 6 5 6 3 3 2 5" xfId="15693"/>
    <cellStyle name="Normal 6 5 6 3 3 2 5 2" xfId="39990"/>
    <cellStyle name="Normal 6 5 6 3 3 2 6" xfId="27681"/>
    <cellStyle name="Normal 6 5 6 3 3 3" xfId="3910"/>
    <cellStyle name="Normal 6 5 6 3 3 3 2" xfId="13393"/>
    <cellStyle name="Normal 6 5 6 3 3 3 2 2" xfId="25595"/>
    <cellStyle name="Normal 6 5 6 3 3 3 2 2 2" xfId="49892"/>
    <cellStyle name="Normal 6 5 6 3 3 3 2 3" xfId="37690"/>
    <cellStyle name="Normal 6 5 6 3 3 3 3" xfId="16221"/>
    <cellStyle name="Normal 6 5 6 3 3 3 3 2" xfId="40518"/>
    <cellStyle name="Normal 6 5 6 3 3 3 4" xfId="28209"/>
    <cellStyle name="Normal 6 5 6 3 3 4" xfId="4550"/>
    <cellStyle name="Normal 6 5 6 3 3 4 2" xfId="13394"/>
    <cellStyle name="Normal 6 5 6 3 3 4 2 2" xfId="25596"/>
    <cellStyle name="Normal 6 5 6 3 3 4 2 2 2" xfId="49893"/>
    <cellStyle name="Normal 6 5 6 3 3 4 2 3" xfId="37691"/>
    <cellStyle name="Normal 6 5 6 3 3 4 3" xfId="16752"/>
    <cellStyle name="Normal 6 5 6 3 3 4 3 2" xfId="41049"/>
    <cellStyle name="Normal 6 5 6 3 3 4 4" xfId="28847"/>
    <cellStyle name="Normal 6 5 6 3 3 5" xfId="6247"/>
    <cellStyle name="Normal 6 5 6 3 3 5 2" xfId="13395"/>
    <cellStyle name="Normal 6 5 6 3 3 5 2 2" xfId="25597"/>
    <cellStyle name="Normal 6 5 6 3 3 5 2 2 2" xfId="49894"/>
    <cellStyle name="Normal 6 5 6 3 3 5 2 3" xfId="37692"/>
    <cellStyle name="Normal 6 5 6 3 3 5 3" xfId="18449"/>
    <cellStyle name="Normal 6 5 6 3 3 5 3 2" xfId="42746"/>
    <cellStyle name="Normal 6 5 6 3 3 5 4" xfId="30544"/>
    <cellStyle name="Normal 6 5 6 3 3 6" xfId="13389"/>
    <cellStyle name="Normal 6 5 6 3 3 6 2" xfId="25591"/>
    <cellStyle name="Normal 6 5 6 3 3 6 2 2" xfId="49888"/>
    <cellStyle name="Normal 6 5 6 3 3 6 3" xfId="37686"/>
    <cellStyle name="Normal 6 5 6 3 3 7" xfId="14524"/>
    <cellStyle name="Normal 6 5 6 3 3 7 2" xfId="38821"/>
    <cellStyle name="Normal 6 5 6 3 3 8" xfId="26512"/>
    <cellStyle name="Normal 6 5 6 3 3 9" xfId="50920"/>
    <cellStyle name="Normal 6 5 6 3 4" xfId="2740"/>
    <cellStyle name="Normal 6 5 6 3 4 2" xfId="5188"/>
    <cellStyle name="Normal 6 5 6 3 4 2 2" xfId="13397"/>
    <cellStyle name="Normal 6 5 6 3 4 2 2 2" xfId="25599"/>
    <cellStyle name="Normal 6 5 6 3 4 2 2 2 2" xfId="49896"/>
    <cellStyle name="Normal 6 5 6 3 4 2 2 3" xfId="37694"/>
    <cellStyle name="Normal 6 5 6 3 4 2 3" xfId="17390"/>
    <cellStyle name="Normal 6 5 6 3 4 2 3 2" xfId="41687"/>
    <cellStyle name="Normal 6 5 6 3 4 2 4" xfId="29485"/>
    <cellStyle name="Normal 6 5 6 3 4 3" xfId="6778"/>
    <cellStyle name="Normal 6 5 6 3 4 3 2" xfId="13398"/>
    <cellStyle name="Normal 6 5 6 3 4 3 2 2" xfId="25600"/>
    <cellStyle name="Normal 6 5 6 3 4 3 2 2 2" xfId="49897"/>
    <cellStyle name="Normal 6 5 6 3 4 3 2 3" xfId="37695"/>
    <cellStyle name="Normal 6 5 6 3 4 3 3" xfId="18980"/>
    <cellStyle name="Normal 6 5 6 3 4 3 3 2" xfId="43277"/>
    <cellStyle name="Normal 6 5 6 3 4 3 4" xfId="31075"/>
    <cellStyle name="Normal 6 5 6 3 4 4" xfId="13396"/>
    <cellStyle name="Normal 6 5 6 3 4 4 2" xfId="25598"/>
    <cellStyle name="Normal 6 5 6 3 4 4 2 2" xfId="49895"/>
    <cellStyle name="Normal 6 5 6 3 4 4 3" xfId="37693"/>
    <cellStyle name="Normal 6 5 6 3 4 5" xfId="15162"/>
    <cellStyle name="Normal 6 5 6 3 4 5 2" xfId="39459"/>
    <cellStyle name="Normal 6 5 6 3 4 6" xfId="27150"/>
    <cellStyle name="Normal 6 5 6 3 5" xfId="13377"/>
    <cellStyle name="Normal 6 5 6 3 5 2" xfId="25579"/>
    <cellStyle name="Normal 6 5 6 3 5 2 2" xfId="49876"/>
    <cellStyle name="Normal 6 5 6 3 5 3" xfId="37674"/>
    <cellStyle name="Normal 6 5 6 3 6" xfId="13990"/>
    <cellStyle name="Normal 6 5 6 3 6 2" xfId="25978"/>
    <cellStyle name="Normal 6 5 6 3 6 2 2" xfId="50275"/>
    <cellStyle name="Normal 6 5 6 3 6 3" xfId="38287"/>
    <cellStyle name="Normal 6 5 6 3 7" xfId="51826"/>
    <cellStyle name="Normal 6 5 6 3 8" xfId="52094"/>
    <cellStyle name="Normal 6 5 6 4" xfId="887"/>
    <cellStyle name="Normal 6 5 6 4 2" xfId="2380"/>
    <cellStyle name="Normal 6 5 6 4 2 10" xfId="52900"/>
    <cellStyle name="Normal 6 5 6 4 2 2" xfId="3546"/>
    <cellStyle name="Normal 6 5 6 4 2 2 2" xfId="5887"/>
    <cellStyle name="Normal 6 5 6 4 2 2 2 2" xfId="13402"/>
    <cellStyle name="Normal 6 5 6 4 2 2 2 2 2" xfId="25604"/>
    <cellStyle name="Normal 6 5 6 4 2 2 2 2 2 2" xfId="49901"/>
    <cellStyle name="Normal 6 5 6 4 2 2 2 2 3" xfId="37699"/>
    <cellStyle name="Normal 6 5 6 4 2 2 2 3" xfId="18089"/>
    <cellStyle name="Normal 6 5 6 4 2 2 2 3 2" xfId="42386"/>
    <cellStyle name="Normal 6 5 6 4 2 2 2 4" xfId="30184"/>
    <cellStyle name="Normal 6 5 6 4 2 2 3" xfId="7584"/>
    <cellStyle name="Normal 6 5 6 4 2 2 3 2" xfId="13403"/>
    <cellStyle name="Normal 6 5 6 4 2 2 3 2 2" xfId="25605"/>
    <cellStyle name="Normal 6 5 6 4 2 2 3 2 2 2" xfId="49902"/>
    <cellStyle name="Normal 6 5 6 4 2 2 3 2 3" xfId="37700"/>
    <cellStyle name="Normal 6 5 6 4 2 2 3 3" xfId="19786"/>
    <cellStyle name="Normal 6 5 6 4 2 2 3 3 2" xfId="44083"/>
    <cellStyle name="Normal 6 5 6 4 2 2 3 4" xfId="31881"/>
    <cellStyle name="Normal 6 5 6 4 2 2 4" xfId="13401"/>
    <cellStyle name="Normal 6 5 6 4 2 2 4 2" xfId="25603"/>
    <cellStyle name="Normal 6 5 6 4 2 2 4 2 2" xfId="49900"/>
    <cellStyle name="Normal 6 5 6 4 2 2 4 3" xfId="37698"/>
    <cellStyle name="Normal 6 5 6 4 2 2 5" xfId="15861"/>
    <cellStyle name="Normal 6 5 6 4 2 2 5 2" xfId="40158"/>
    <cellStyle name="Normal 6 5 6 4 2 2 6" xfId="27849"/>
    <cellStyle name="Normal 6 5 6 4 2 3" xfId="4078"/>
    <cellStyle name="Normal 6 5 6 4 2 3 2" xfId="13404"/>
    <cellStyle name="Normal 6 5 6 4 2 3 2 2" xfId="25606"/>
    <cellStyle name="Normal 6 5 6 4 2 3 2 2 2" xfId="49903"/>
    <cellStyle name="Normal 6 5 6 4 2 3 2 3" xfId="37701"/>
    <cellStyle name="Normal 6 5 6 4 2 3 3" xfId="16389"/>
    <cellStyle name="Normal 6 5 6 4 2 3 3 2" xfId="40686"/>
    <cellStyle name="Normal 6 5 6 4 2 3 4" xfId="28377"/>
    <cellStyle name="Normal 6 5 6 4 2 4" xfId="4718"/>
    <cellStyle name="Normal 6 5 6 4 2 4 2" xfId="13405"/>
    <cellStyle name="Normal 6 5 6 4 2 4 2 2" xfId="25607"/>
    <cellStyle name="Normal 6 5 6 4 2 4 2 2 2" xfId="49904"/>
    <cellStyle name="Normal 6 5 6 4 2 4 2 3" xfId="37702"/>
    <cellStyle name="Normal 6 5 6 4 2 4 3" xfId="16920"/>
    <cellStyle name="Normal 6 5 6 4 2 4 3 2" xfId="41217"/>
    <cellStyle name="Normal 6 5 6 4 2 4 4" xfId="29015"/>
    <cellStyle name="Normal 6 5 6 4 2 5" xfId="6415"/>
    <cellStyle name="Normal 6 5 6 4 2 5 2" xfId="13406"/>
    <cellStyle name="Normal 6 5 6 4 2 5 2 2" xfId="25608"/>
    <cellStyle name="Normal 6 5 6 4 2 5 2 2 2" xfId="49905"/>
    <cellStyle name="Normal 6 5 6 4 2 5 2 3" xfId="37703"/>
    <cellStyle name="Normal 6 5 6 4 2 5 3" xfId="18617"/>
    <cellStyle name="Normal 6 5 6 4 2 5 3 2" xfId="42914"/>
    <cellStyle name="Normal 6 5 6 4 2 5 4" xfId="30712"/>
    <cellStyle name="Normal 6 5 6 4 2 6" xfId="13400"/>
    <cellStyle name="Normal 6 5 6 4 2 6 2" xfId="25602"/>
    <cellStyle name="Normal 6 5 6 4 2 6 2 2" xfId="49899"/>
    <cellStyle name="Normal 6 5 6 4 2 6 3" xfId="37697"/>
    <cellStyle name="Normal 6 5 6 4 2 7" xfId="14692"/>
    <cellStyle name="Normal 6 5 6 4 2 7 2" xfId="38989"/>
    <cellStyle name="Normal 6 5 6 4 2 8" xfId="26680"/>
    <cellStyle name="Normal 6 5 6 4 2 9" xfId="51088"/>
    <cellStyle name="Normal 6 5 6 4 3" xfId="2908"/>
    <cellStyle name="Normal 6 5 6 4 3 2" xfId="5356"/>
    <cellStyle name="Normal 6 5 6 4 3 2 2" xfId="13408"/>
    <cellStyle name="Normal 6 5 6 4 3 2 2 2" xfId="25610"/>
    <cellStyle name="Normal 6 5 6 4 3 2 2 2 2" xfId="49907"/>
    <cellStyle name="Normal 6 5 6 4 3 2 2 3" xfId="37705"/>
    <cellStyle name="Normal 6 5 6 4 3 2 3" xfId="17558"/>
    <cellStyle name="Normal 6 5 6 4 3 2 3 2" xfId="41855"/>
    <cellStyle name="Normal 6 5 6 4 3 2 4" xfId="29653"/>
    <cellStyle name="Normal 6 5 6 4 3 3" xfId="6946"/>
    <cellStyle name="Normal 6 5 6 4 3 3 2" xfId="13409"/>
    <cellStyle name="Normal 6 5 6 4 3 3 2 2" xfId="25611"/>
    <cellStyle name="Normal 6 5 6 4 3 3 2 2 2" xfId="49908"/>
    <cellStyle name="Normal 6 5 6 4 3 3 2 3" xfId="37706"/>
    <cellStyle name="Normal 6 5 6 4 3 3 3" xfId="19148"/>
    <cellStyle name="Normal 6 5 6 4 3 3 3 2" xfId="43445"/>
    <cellStyle name="Normal 6 5 6 4 3 3 4" xfId="31243"/>
    <cellStyle name="Normal 6 5 6 4 3 4" xfId="13407"/>
    <cellStyle name="Normal 6 5 6 4 3 4 2" xfId="25609"/>
    <cellStyle name="Normal 6 5 6 4 3 4 2 2" xfId="49906"/>
    <cellStyle name="Normal 6 5 6 4 3 4 3" xfId="37704"/>
    <cellStyle name="Normal 6 5 6 4 3 5" xfId="15330"/>
    <cellStyle name="Normal 6 5 6 4 3 5 2" xfId="39627"/>
    <cellStyle name="Normal 6 5 6 4 3 6" xfId="27318"/>
    <cellStyle name="Normal 6 5 6 4 4" xfId="13399"/>
    <cellStyle name="Normal 6 5 6 4 4 2" xfId="25601"/>
    <cellStyle name="Normal 6 5 6 4 4 2 2" xfId="49898"/>
    <cellStyle name="Normal 6 5 6 4 4 3" xfId="37696"/>
    <cellStyle name="Normal 6 5 6 4 5" xfId="14158"/>
    <cellStyle name="Normal 6 5 6 4 5 2" xfId="26146"/>
    <cellStyle name="Normal 6 5 6 4 5 2 2" xfId="50443"/>
    <cellStyle name="Normal 6 5 6 4 5 3" xfId="38455"/>
    <cellStyle name="Normal 6 5 6 4 6" xfId="51551"/>
    <cellStyle name="Normal 6 5 6 4 7" xfId="52262"/>
    <cellStyle name="Normal 6 5 6 5" xfId="2116"/>
    <cellStyle name="Normal 6 5 6 5 10" xfId="52636"/>
    <cellStyle name="Normal 6 5 6 5 2" xfId="3282"/>
    <cellStyle name="Normal 6 5 6 5 2 2" xfId="5623"/>
    <cellStyle name="Normal 6 5 6 5 2 2 2" xfId="13412"/>
    <cellStyle name="Normal 6 5 6 5 2 2 2 2" xfId="25614"/>
    <cellStyle name="Normal 6 5 6 5 2 2 2 2 2" xfId="49911"/>
    <cellStyle name="Normal 6 5 6 5 2 2 2 3" xfId="37709"/>
    <cellStyle name="Normal 6 5 6 5 2 2 3" xfId="17825"/>
    <cellStyle name="Normal 6 5 6 5 2 2 3 2" xfId="42122"/>
    <cellStyle name="Normal 6 5 6 5 2 2 4" xfId="29920"/>
    <cellStyle name="Normal 6 5 6 5 2 3" xfId="7320"/>
    <cellStyle name="Normal 6 5 6 5 2 3 2" xfId="13413"/>
    <cellStyle name="Normal 6 5 6 5 2 3 2 2" xfId="25615"/>
    <cellStyle name="Normal 6 5 6 5 2 3 2 2 2" xfId="49912"/>
    <cellStyle name="Normal 6 5 6 5 2 3 2 3" xfId="37710"/>
    <cellStyle name="Normal 6 5 6 5 2 3 3" xfId="19522"/>
    <cellStyle name="Normal 6 5 6 5 2 3 3 2" xfId="43819"/>
    <cellStyle name="Normal 6 5 6 5 2 3 4" xfId="31617"/>
    <cellStyle name="Normal 6 5 6 5 2 4" xfId="13411"/>
    <cellStyle name="Normal 6 5 6 5 2 4 2" xfId="25613"/>
    <cellStyle name="Normal 6 5 6 5 2 4 2 2" xfId="49910"/>
    <cellStyle name="Normal 6 5 6 5 2 4 3" xfId="37708"/>
    <cellStyle name="Normal 6 5 6 5 2 5" xfId="15597"/>
    <cellStyle name="Normal 6 5 6 5 2 5 2" xfId="39894"/>
    <cellStyle name="Normal 6 5 6 5 2 6" xfId="27585"/>
    <cellStyle name="Normal 6 5 6 5 3" xfId="3814"/>
    <cellStyle name="Normal 6 5 6 5 3 2" xfId="13414"/>
    <cellStyle name="Normal 6 5 6 5 3 2 2" xfId="25616"/>
    <cellStyle name="Normal 6 5 6 5 3 2 2 2" xfId="49913"/>
    <cellStyle name="Normal 6 5 6 5 3 2 3" xfId="37711"/>
    <cellStyle name="Normal 6 5 6 5 3 3" xfId="16125"/>
    <cellStyle name="Normal 6 5 6 5 3 3 2" xfId="40422"/>
    <cellStyle name="Normal 6 5 6 5 3 4" xfId="28113"/>
    <cellStyle name="Normal 6 5 6 5 4" xfId="4454"/>
    <cellStyle name="Normal 6 5 6 5 4 2" xfId="13415"/>
    <cellStyle name="Normal 6 5 6 5 4 2 2" xfId="25617"/>
    <cellStyle name="Normal 6 5 6 5 4 2 2 2" xfId="49914"/>
    <cellStyle name="Normal 6 5 6 5 4 2 3" xfId="37712"/>
    <cellStyle name="Normal 6 5 6 5 4 3" xfId="16656"/>
    <cellStyle name="Normal 6 5 6 5 4 3 2" xfId="40953"/>
    <cellStyle name="Normal 6 5 6 5 4 4" xfId="28751"/>
    <cellStyle name="Normal 6 5 6 5 5" xfId="6151"/>
    <cellStyle name="Normal 6 5 6 5 5 2" xfId="13416"/>
    <cellStyle name="Normal 6 5 6 5 5 2 2" xfId="25618"/>
    <cellStyle name="Normal 6 5 6 5 5 2 2 2" xfId="49915"/>
    <cellStyle name="Normal 6 5 6 5 5 2 3" xfId="37713"/>
    <cellStyle name="Normal 6 5 6 5 5 3" xfId="18353"/>
    <cellStyle name="Normal 6 5 6 5 5 3 2" xfId="42650"/>
    <cellStyle name="Normal 6 5 6 5 5 4" xfId="30448"/>
    <cellStyle name="Normal 6 5 6 5 6" xfId="13410"/>
    <cellStyle name="Normal 6 5 6 5 6 2" xfId="25612"/>
    <cellStyle name="Normal 6 5 6 5 6 2 2" xfId="49909"/>
    <cellStyle name="Normal 6 5 6 5 6 3" xfId="37707"/>
    <cellStyle name="Normal 6 5 6 5 7" xfId="14428"/>
    <cellStyle name="Normal 6 5 6 5 7 2" xfId="38725"/>
    <cellStyle name="Normal 6 5 6 5 8" xfId="26416"/>
    <cellStyle name="Normal 6 5 6 5 9" xfId="50824"/>
    <cellStyle name="Normal 6 5 6 6" xfId="2644"/>
    <cellStyle name="Normal 6 5 6 6 2" xfId="5092"/>
    <cellStyle name="Normal 6 5 6 6 2 2" xfId="13418"/>
    <cellStyle name="Normal 6 5 6 6 2 2 2" xfId="25620"/>
    <cellStyle name="Normal 6 5 6 6 2 2 2 2" xfId="49917"/>
    <cellStyle name="Normal 6 5 6 6 2 2 3" xfId="37715"/>
    <cellStyle name="Normal 6 5 6 6 2 3" xfId="17294"/>
    <cellStyle name="Normal 6 5 6 6 2 3 2" xfId="41591"/>
    <cellStyle name="Normal 6 5 6 6 2 4" xfId="29389"/>
    <cellStyle name="Normal 6 5 6 6 3" xfId="6682"/>
    <cellStyle name="Normal 6 5 6 6 3 2" xfId="13419"/>
    <cellStyle name="Normal 6 5 6 6 3 2 2" xfId="25621"/>
    <cellStyle name="Normal 6 5 6 6 3 2 2 2" xfId="49918"/>
    <cellStyle name="Normal 6 5 6 6 3 2 3" xfId="37716"/>
    <cellStyle name="Normal 6 5 6 6 3 3" xfId="18884"/>
    <cellStyle name="Normal 6 5 6 6 3 3 2" xfId="43181"/>
    <cellStyle name="Normal 6 5 6 6 3 4" xfId="30979"/>
    <cellStyle name="Normal 6 5 6 6 4" xfId="13417"/>
    <cellStyle name="Normal 6 5 6 6 4 2" xfId="25619"/>
    <cellStyle name="Normal 6 5 6 6 4 2 2" xfId="49916"/>
    <cellStyle name="Normal 6 5 6 6 4 3" xfId="37714"/>
    <cellStyle name="Normal 6 5 6 6 5" xfId="15066"/>
    <cellStyle name="Normal 6 5 6 6 5 2" xfId="39363"/>
    <cellStyle name="Normal 6 5 6 6 6" xfId="27054"/>
    <cellStyle name="Normal 6 5 6 7" xfId="13354"/>
    <cellStyle name="Normal 6 5 6 7 2" xfId="25556"/>
    <cellStyle name="Normal 6 5 6 7 2 2" xfId="49853"/>
    <cellStyle name="Normal 6 5 6 7 3" xfId="37651"/>
    <cellStyle name="Normal 6 5 6 8" xfId="13894"/>
    <cellStyle name="Normal 6 5 6 8 2" xfId="25882"/>
    <cellStyle name="Normal 6 5 6 8 2 2" xfId="50179"/>
    <cellStyle name="Normal 6 5 6 8 3" xfId="38191"/>
    <cellStyle name="Normal 6 5 6 9" xfId="51682"/>
    <cellStyle name="Normal 6 5 7" xfId="762"/>
    <cellStyle name="Normal 6 5 7 2" xfId="1007"/>
    <cellStyle name="Normal 6 5 7 2 2" xfId="2500"/>
    <cellStyle name="Normal 6 5 7 2 2 10" xfId="53020"/>
    <cellStyle name="Normal 6 5 7 2 2 2" xfId="3666"/>
    <cellStyle name="Normal 6 5 7 2 2 2 2" xfId="6007"/>
    <cellStyle name="Normal 6 5 7 2 2 2 2 2" xfId="13424"/>
    <cellStyle name="Normal 6 5 7 2 2 2 2 2 2" xfId="25626"/>
    <cellStyle name="Normal 6 5 7 2 2 2 2 2 2 2" xfId="49923"/>
    <cellStyle name="Normal 6 5 7 2 2 2 2 2 3" xfId="37721"/>
    <cellStyle name="Normal 6 5 7 2 2 2 2 3" xfId="18209"/>
    <cellStyle name="Normal 6 5 7 2 2 2 2 3 2" xfId="42506"/>
    <cellStyle name="Normal 6 5 7 2 2 2 2 4" xfId="30304"/>
    <cellStyle name="Normal 6 5 7 2 2 2 3" xfId="7704"/>
    <cellStyle name="Normal 6 5 7 2 2 2 3 2" xfId="13425"/>
    <cellStyle name="Normal 6 5 7 2 2 2 3 2 2" xfId="25627"/>
    <cellStyle name="Normal 6 5 7 2 2 2 3 2 2 2" xfId="49924"/>
    <cellStyle name="Normal 6 5 7 2 2 2 3 2 3" xfId="37722"/>
    <cellStyle name="Normal 6 5 7 2 2 2 3 3" xfId="19906"/>
    <cellStyle name="Normal 6 5 7 2 2 2 3 3 2" xfId="44203"/>
    <cellStyle name="Normal 6 5 7 2 2 2 3 4" xfId="32001"/>
    <cellStyle name="Normal 6 5 7 2 2 2 4" xfId="13423"/>
    <cellStyle name="Normal 6 5 7 2 2 2 4 2" xfId="25625"/>
    <cellStyle name="Normal 6 5 7 2 2 2 4 2 2" xfId="49922"/>
    <cellStyle name="Normal 6 5 7 2 2 2 4 3" xfId="37720"/>
    <cellStyle name="Normal 6 5 7 2 2 2 5" xfId="15981"/>
    <cellStyle name="Normal 6 5 7 2 2 2 5 2" xfId="40278"/>
    <cellStyle name="Normal 6 5 7 2 2 2 6" xfId="27969"/>
    <cellStyle name="Normal 6 5 7 2 2 3" xfId="4198"/>
    <cellStyle name="Normal 6 5 7 2 2 3 2" xfId="13426"/>
    <cellStyle name="Normal 6 5 7 2 2 3 2 2" xfId="25628"/>
    <cellStyle name="Normal 6 5 7 2 2 3 2 2 2" xfId="49925"/>
    <cellStyle name="Normal 6 5 7 2 2 3 2 3" xfId="37723"/>
    <cellStyle name="Normal 6 5 7 2 2 3 3" xfId="16509"/>
    <cellStyle name="Normal 6 5 7 2 2 3 3 2" xfId="40806"/>
    <cellStyle name="Normal 6 5 7 2 2 3 4" xfId="28497"/>
    <cellStyle name="Normal 6 5 7 2 2 4" xfId="4838"/>
    <cellStyle name="Normal 6 5 7 2 2 4 2" xfId="13427"/>
    <cellStyle name="Normal 6 5 7 2 2 4 2 2" xfId="25629"/>
    <cellStyle name="Normal 6 5 7 2 2 4 2 2 2" xfId="49926"/>
    <cellStyle name="Normal 6 5 7 2 2 4 2 3" xfId="37724"/>
    <cellStyle name="Normal 6 5 7 2 2 4 3" xfId="17040"/>
    <cellStyle name="Normal 6 5 7 2 2 4 3 2" xfId="41337"/>
    <cellStyle name="Normal 6 5 7 2 2 4 4" xfId="29135"/>
    <cellStyle name="Normal 6 5 7 2 2 5" xfId="6535"/>
    <cellStyle name="Normal 6 5 7 2 2 5 2" xfId="13428"/>
    <cellStyle name="Normal 6 5 7 2 2 5 2 2" xfId="25630"/>
    <cellStyle name="Normal 6 5 7 2 2 5 2 2 2" xfId="49927"/>
    <cellStyle name="Normal 6 5 7 2 2 5 2 3" xfId="37725"/>
    <cellStyle name="Normal 6 5 7 2 2 5 3" xfId="18737"/>
    <cellStyle name="Normal 6 5 7 2 2 5 3 2" xfId="43034"/>
    <cellStyle name="Normal 6 5 7 2 2 5 4" xfId="30832"/>
    <cellStyle name="Normal 6 5 7 2 2 6" xfId="13422"/>
    <cellStyle name="Normal 6 5 7 2 2 6 2" xfId="25624"/>
    <cellStyle name="Normal 6 5 7 2 2 6 2 2" xfId="49921"/>
    <cellStyle name="Normal 6 5 7 2 2 6 3" xfId="37719"/>
    <cellStyle name="Normal 6 5 7 2 2 7" xfId="14812"/>
    <cellStyle name="Normal 6 5 7 2 2 7 2" xfId="39109"/>
    <cellStyle name="Normal 6 5 7 2 2 8" xfId="26800"/>
    <cellStyle name="Normal 6 5 7 2 2 9" xfId="51208"/>
    <cellStyle name="Normal 6 5 7 2 3" xfId="3028"/>
    <cellStyle name="Normal 6 5 7 2 3 2" xfId="5476"/>
    <cellStyle name="Normal 6 5 7 2 3 2 2" xfId="13430"/>
    <cellStyle name="Normal 6 5 7 2 3 2 2 2" xfId="25632"/>
    <cellStyle name="Normal 6 5 7 2 3 2 2 2 2" xfId="49929"/>
    <cellStyle name="Normal 6 5 7 2 3 2 2 3" xfId="37727"/>
    <cellStyle name="Normal 6 5 7 2 3 2 3" xfId="17678"/>
    <cellStyle name="Normal 6 5 7 2 3 2 3 2" xfId="41975"/>
    <cellStyle name="Normal 6 5 7 2 3 2 4" xfId="29773"/>
    <cellStyle name="Normal 6 5 7 2 3 3" xfId="7066"/>
    <cellStyle name="Normal 6 5 7 2 3 3 2" xfId="13431"/>
    <cellStyle name="Normal 6 5 7 2 3 3 2 2" xfId="25633"/>
    <cellStyle name="Normal 6 5 7 2 3 3 2 2 2" xfId="49930"/>
    <cellStyle name="Normal 6 5 7 2 3 3 2 3" xfId="37728"/>
    <cellStyle name="Normal 6 5 7 2 3 3 3" xfId="19268"/>
    <cellStyle name="Normal 6 5 7 2 3 3 3 2" xfId="43565"/>
    <cellStyle name="Normal 6 5 7 2 3 3 4" xfId="31363"/>
    <cellStyle name="Normal 6 5 7 2 3 4" xfId="13429"/>
    <cellStyle name="Normal 6 5 7 2 3 4 2" xfId="25631"/>
    <cellStyle name="Normal 6 5 7 2 3 4 2 2" xfId="49928"/>
    <cellStyle name="Normal 6 5 7 2 3 4 3" xfId="37726"/>
    <cellStyle name="Normal 6 5 7 2 3 5" xfId="15450"/>
    <cellStyle name="Normal 6 5 7 2 3 5 2" xfId="39747"/>
    <cellStyle name="Normal 6 5 7 2 3 6" xfId="27438"/>
    <cellStyle name="Normal 6 5 7 2 4" xfId="13421"/>
    <cellStyle name="Normal 6 5 7 2 4 2" xfId="25623"/>
    <cellStyle name="Normal 6 5 7 2 4 2 2" xfId="49920"/>
    <cellStyle name="Normal 6 5 7 2 4 3" xfId="37718"/>
    <cellStyle name="Normal 6 5 7 2 5" xfId="14278"/>
    <cellStyle name="Normal 6 5 7 2 5 2" xfId="26266"/>
    <cellStyle name="Normal 6 5 7 2 5 2 2" xfId="50563"/>
    <cellStyle name="Normal 6 5 7 2 5 3" xfId="38575"/>
    <cellStyle name="Normal 6 5 7 2 6" xfId="51601"/>
    <cellStyle name="Normal 6 5 7 2 7" xfId="52382"/>
    <cellStyle name="Normal 6 5 7 3" xfId="2260"/>
    <cellStyle name="Normal 6 5 7 3 10" xfId="52780"/>
    <cellStyle name="Normal 6 5 7 3 2" xfId="3426"/>
    <cellStyle name="Normal 6 5 7 3 2 2" xfId="5767"/>
    <cellStyle name="Normal 6 5 7 3 2 2 2" xfId="13434"/>
    <cellStyle name="Normal 6 5 7 3 2 2 2 2" xfId="25636"/>
    <cellStyle name="Normal 6 5 7 3 2 2 2 2 2" xfId="49933"/>
    <cellStyle name="Normal 6 5 7 3 2 2 2 3" xfId="37731"/>
    <cellStyle name="Normal 6 5 7 3 2 2 3" xfId="17969"/>
    <cellStyle name="Normal 6 5 7 3 2 2 3 2" xfId="42266"/>
    <cellStyle name="Normal 6 5 7 3 2 2 4" xfId="30064"/>
    <cellStyle name="Normal 6 5 7 3 2 3" xfId="7464"/>
    <cellStyle name="Normal 6 5 7 3 2 3 2" xfId="13435"/>
    <cellStyle name="Normal 6 5 7 3 2 3 2 2" xfId="25637"/>
    <cellStyle name="Normal 6 5 7 3 2 3 2 2 2" xfId="49934"/>
    <cellStyle name="Normal 6 5 7 3 2 3 2 3" xfId="37732"/>
    <cellStyle name="Normal 6 5 7 3 2 3 3" xfId="19666"/>
    <cellStyle name="Normal 6 5 7 3 2 3 3 2" xfId="43963"/>
    <cellStyle name="Normal 6 5 7 3 2 3 4" xfId="31761"/>
    <cellStyle name="Normal 6 5 7 3 2 4" xfId="13433"/>
    <cellStyle name="Normal 6 5 7 3 2 4 2" xfId="25635"/>
    <cellStyle name="Normal 6 5 7 3 2 4 2 2" xfId="49932"/>
    <cellStyle name="Normal 6 5 7 3 2 4 3" xfId="37730"/>
    <cellStyle name="Normal 6 5 7 3 2 5" xfId="15741"/>
    <cellStyle name="Normal 6 5 7 3 2 5 2" xfId="40038"/>
    <cellStyle name="Normal 6 5 7 3 2 6" xfId="27729"/>
    <cellStyle name="Normal 6 5 7 3 3" xfId="3958"/>
    <cellStyle name="Normal 6 5 7 3 3 2" xfId="13436"/>
    <cellStyle name="Normal 6 5 7 3 3 2 2" xfId="25638"/>
    <cellStyle name="Normal 6 5 7 3 3 2 2 2" xfId="49935"/>
    <cellStyle name="Normal 6 5 7 3 3 2 3" xfId="37733"/>
    <cellStyle name="Normal 6 5 7 3 3 3" xfId="16269"/>
    <cellStyle name="Normal 6 5 7 3 3 3 2" xfId="40566"/>
    <cellStyle name="Normal 6 5 7 3 3 4" xfId="28257"/>
    <cellStyle name="Normal 6 5 7 3 4" xfId="4598"/>
    <cellStyle name="Normal 6 5 7 3 4 2" xfId="13437"/>
    <cellStyle name="Normal 6 5 7 3 4 2 2" xfId="25639"/>
    <cellStyle name="Normal 6 5 7 3 4 2 2 2" xfId="49936"/>
    <cellStyle name="Normal 6 5 7 3 4 2 3" xfId="37734"/>
    <cellStyle name="Normal 6 5 7 3 4 3" xfId="16800"/>
    <cellStyle name="Normal 6 5 7 3 4 3 2" xfId="41097"/>
    <cellStyle name="Normal 6 5 7 3 4 4" xfId="28895"/>
    <cellStyle name="Normal 6 5 7 3 5" xfId="6295"/>
    <cellStyle name="Normal 6 5 7 3 5 2" xfId="13438"/>
    <cellStyle name="Normal 6 5 7 3 5 2 2" xfId="25640"/>
    <cellStyle name="Normal 6 5 7 3 5 2 2 2" xfId="49937"/>
    <cellStyle name="Normal 6 5 7 3 5 2 3" xfId="37735"/>
    <cellStyle name="Normal 6 5 7 3 5 3" xfId="18497"/>
    <cellStyle name="Normal 6 5 7 3 5 3 2" xfId="42794"/>
    <cellStyle name="Normal 6 5 7 3 5 4" xfId="30592"/>
    <cellStyle name="Normal 6 5 7 3 6" xfId="13432"/>
    <cellStyle name="Normal 6 5 7 3 6 2" xfId="25634"/>
    <cellStyle name="Normal 6 5 7 3 6 2 2" xfId="49931"/>
    <cellStyle name="Normal 6 5 7 3 6 3" xfId="37729"/>
    <cellStyle name="Normal 6 5 7 3 7" xfId="14572"/>
    <cellStyle name="Normal 6 5 7 3 7 2" xfId="38869"/>
    <cellStyle name="Normal 6 5 7 3 8" xfId="26560"/>
    <cellStyle name="Normal 6 5 7 3 9" xfId="50968"/>
    <cellStyle name="Normal 6 5 7 4" xfId="2788"/>
    <cellStyle name="Normal 6 5 7 4 2" xfId="5236"/>
    <cellStyle name="Normal 6 5 7 4 2 2" xfId="13440"/>
    <cellStyle name="Normal 6 5 7 4 2 2 2" xfId="25642"/>
    <cellStyle name="Normal 6 5 7 4 2 2 2 2" xfId="49939"/>
    <cellStyle name="Normal 6 5 7 4 2 2 3" xfId="37737"/>
    <cellStyle name="Normal 6 5 7 4 2 3" xfId="17438"/>
    <cellStyle name="Normal 6 5 7 4 2 3 2" xfId="41735"/>
    <cellStyle name="Normal 6 5 7 4 2 4" xfId="29533"/>
    <cellStyle name="Normal 6 5 7 4 3" xfId="6826"/>
    <cellStyle name="Normal 6 5 7 4 3 2" xfId="13441"/>
    <cellStyle name="Normal 6 5 7 4 3 2 2" xfId="25643"/>
    <cellStyle name="Normal 6 5 7 4 3 2 2 2" xfId="49940"/>
    <cellStyle name="Normal 6 5 7 4 3 2 3" xfId="37738"/>
    <cellStyle name="Normal 6 5 7 4 3 3" xfId="19028"/>
    <cellStyle name="Normal 6 5 7 4 3 3 2" xfId="43325"/>
    <cellStyle name="Normal 6 5 7 4 3 4" xfId="31123"/>
    <cellStyle name="Normal 6 5 7 4 4" xfId="13439"/>
    <cellStyle name="Normal 6 5 7 4 4 2" xfId="25641"/>
    <cellStyle name="Normal 6 5 7 4 4 2 2" xfId="49938"/>
    <cellStyle name="Normal 6 5 7 4 4 3" xfId="37736"/>
    <cellStyle name="Normal 6 5 7 4 5" xfId="15210"/>
    <cellStyle name="Normal 6 5 7 4 5 2" xfId="39507"/>
    <cellStyle name="Normal 6 5 7 4 6" xfId="27198"/>
    <cellStyle name="Normal 6 5 7 5" xfId="13420"/>
    <cellStyle name="Normal 6 5 7 5 2" xfId="25622"/>
    <cellStyle name="Normal 6 5 7 5 2 2" xfId="49919"/>
    <cellStyle name="Normal 6 5 7 5 3" xfId="37717"/>
    <cellStyle name="Normal 6 5 7 6" xfId="14038"/>
    <cellStyle name="Normal 6 5 7 6 2" xfId="26026"/>
    <cellStyle name="Normal 6 5 7 6 2 2" xfId="50323"/>
    <cellStyle name="Normal 6 5 7 6 3" xfId="38335"/>
    <cellStyle name="Normal 6 5 7 7" xfId="51748"/>
    <cellStyle name="Normal 6 5 7 8" xfId="52142"/>
    <cellStyle name="Normal 6 5 8" xfId="668"/>
    <cellStyle name="Normal 6 5 8 2" xfId="2169"/>
    <cellStyle name="Normal 6 5 8 2 10" xfId="52689"/>
    <cellStyle name="Normal 6 5 8 2 2" xfId="3335"/>
    <cellStyle name="Normal 6 5 8 2 2 2" xfId="5676"/>
    <cellStyle name="Normal 6 5 8 2 2 2 2" xfId="13445"/>
    <cellStyle name="Normal 6 5 8 2 2 2 2 2" xfId="25647"/>
    <cellStyle name="Normal 6 5 8 2 2 2 2 2 2" xfId="49944"/>
    <cellStyle name="Normal 6 5 8 2 2 2 2 3" xfId="37742"/>
    <cellStyle name="Normal 6 5 8 2 2 2 3" xfId="17878"/>
    <cellStyle name="Normal 6 5 8 2 2 2 3 2" xfId="42175"/>
    <cellStyle name="Normal 6 5 8 2 2 2 4" xfId="29973"/>
    <cellStyle name="Normal 6 5 8 2 2 3" xfId="7373"/>
    <cellStyle name="Normal 6 5 8 2 2 3 2" xfId="13446"/>
    <cellStyle name="Normal 6 5 8 2 2 3 2 2" xfId="25648"/>
    <cellStyle name="Normal 6 5 8 2 2 3 2 2 2" xfId="49945"/>
    <cellStyle name="Normal 6 5 8 2 2 3 2 3" xfId="37743"/>
    <cellStyle name="Normal 6 5 8 2 2 3 3" xfId="19575"/>
    <cellStyle name="Normal 6 5 8 2 2 3 3 2" xfId="43872"/>
    <cellStyle name="Normal 6 5 8 2 2 3 4" xfId="31670"/>
    <cellStyle name="Normal 6 5 8 2 2 4" xfId="13444"/>
    <cellStyle name="Normal 6 5 8 2 2 4 2" xfId="25646"/>
    <cellStyle name="Normal 6 5 8 2 2 4 2 2" xfId="49943"/>
    <cellStyle name="Normal 6 5 8 2 2 4 3" xfId="37741"/>
    <cellStyle name="Normal 6 5 8 2 2 5" xfId="15650"/>
    <cellStyle name="Normal 6 5 8 2 2 5 2" xfId="39947"/>
    <cellStyle name="Normal 6 5 8 2 2 6" xfId="27638"/>
    <cellStyle name="Normal 6 5 8 2 3" xfId="3867"/>
    <cellStyle name="Normal 6 5 8 2 3 2" xfId="13447"/>
    <cellStyle name="Normal 6 5 8 2 3 2 2" xfId="25649"/>
    <cellStyle name="Normal 6 5 8 2 3 2 2 2" xfId="49946"/>
    <cellStyle name="Normal 6 5 8 2 3 2 3" xfId="37744"/>
    <cellStyle name="Normal 6 5 8 2 3 3" xfId="16178"/>
    <cellStyle name="Normal 6 5 8 2 3 3 2" xfId="40475"/>
    <cellStyle name="Normal 6 5 8 2 3 4" xfId="28166"/>
    <cellStyle name="Normal 6 5 8 2 4" xfId="4507"/>
    <cellStyle name="Normal 6 5 8 2 4 2" xfId="13448"/>
    <cellStyle name="Normal 6 5 8 2 4 2 2" xfId="25650"/>
    <cellStyle name="Normal 6 5 8 2 4 2 2 2" xfId="49947"/>
    <cellStyle name="Normal 6 5 8 2 4 2 3" xfId="37745"/>
    <cellStyle name="Normal 6 5 8 2 4 3" xfId="16709"/>
    <cellStyle name="Normal 6 5 8 2 4 3 2" xfId="41006"/>
    <cellStyle name="Normal 6 5 8 2 4 4" xfId="28804"/>
    <cellStyle name="Normal 6 5 8 2 5" xfId="6204"/>
    <cellStyle name="Normal 6 5 8 2 5 2" xfId="13449"/>
    <cellStyle name="Normal 6 5 8 2 5 2 2" xfId="25651"/>
    <cellStyle name="Normal 6 5 8 2 5 2 2 2" xfId="49948"/>
    <cellStyle name="Normal 6 5 8 2 5 2 3" xfId="37746"/>
    <cellStyle name="Normal 6 5 8 2 5 3" xfId="18406"/>
    <cellStyle name="Normal 6 5 8 2 5 3 2" xfId="42703"/>
    <cellStyle name="Normal 6 5 8 2 5 4" xfId="30501"/>
    <cellStyle name="Normal 6 5 8 2 6" xfId="13443"/>
    <cellStyle name="Normal 6 5 8 2 6 2" xfId="25645"/>
    <cellStyle name="Normal 6 5 8 2 6 2 2" xfId="49942"/>
    <cellStyle name="Normal 6 5 8 2 6 3" xfId="37740"/>
    <cellStyle name="Normal 6 5 8 2 7" xfId="14481"/>
    <cellStyle name="Normal 6 5 8 2 7 2" xfId="38778"/>
    <cellStyle name="Normal 6 5 8 2 8" xfId="26469"/>
    <cellStyle name="Normal 6 5 8 2 9" xfId="50877"/>
    <cellStyle name="Normal 6 5 8 3" xfId="2697"/>
    <cellStyle name="Normal 6 5 8 3 2" xfId="5145"/>
    <cellStyle name="Normal 6 5 8 3 2 2" xfId="13451"/>
    <cellStyle name="Normal 6 5 8 3 2 2 2" xfId="25653"/>
    <cellStyle name="Normal 6 5 8 3 2 2 2 2" xfId="49950"/>
    <cellStyle name="Normal 6 5 8 3 2 2 3" xfId="37748"/>
    <cellStyle name="Normal 6 5 8 3 2 3" xfId="17347"/>
    <cellStyle name="Normal 6 5 8 3 2 3 2" xfId="41644"/>
    <cellStyle name="Normal 6 5 8 3 2 4" xfId="29442"/>
    <cellStyle name="Normal 6 5 8 3 3" xfId="6735"/>
    <cellStyle name="Normal 6 5 8 3 3 2" xfId="13452"/>
    <cellStyle name="Normal 6 5 8 3 3 2 2" xfId="25654"/>
    <cellStyle name="Normal 6 5 8 3 3 2 2 2" xfId="49951"/>
    <cellStyle name="Normal 6 5 8 3 3 2 3" xfId="37749"/>
    <cellStyle name="Normal 6 5 8 3 3 3" xfId="18937"/>
    <cellStyle name="Normal 6 5 8 3 3 3 2" xfId="43234"/>
    <cellStyle name="Normal 6 5 8 3 3 4" xfId="31032"/>
    <cellStyle name="Normal 6 5 8 3 4" xfId="13450"/>
    <cellStyle name="Normal 6 5 8 3 4 2" xfId="25652"/>
    <cellStyle name="Normal 6 5 8 3 4 2 2" xfId="49949"/>
    <cellStyle name="Normal 6 5 8 3 4 3" xfId="37747"/>
    <cellStyle name="Normal 6 5 8 3 5" xfId="15119"/>
    <cellStyle name="Normal 6 5 8 3 5 2" xfId="39416"/>
    <cellStyle name="Normal 6 5 8 3 6" xfId="27107"/>
    <cellStyle name="Normal 6 5 8 4" xfId="13442"/>
    <cellStyle name="Normal 6 5 8 4 2" xfId="25644"/>
    <cellStyle name="Normal 6 5 8 4 2 2" xfId="49941"/>
    <cellStyle name="Normal 6 5 8 4 3" xfId="37739"/>
    <cellStyle name="Normal 6 5 8 5" xfId="13947"/>
    <cellStyle name="Normal 6 5 8 5 2" xfId="25935"/>
    <cellStyle name="Normal 6 5 8 5 2 2" xfId="50232"/>
    <cellStyle name="Normal 6 5 8 5 3" xfId="38244"/>
    <cellStyle name="Normal 6 5 8 6" xfId="51524"/>
    <cellStyle name="Normal 6 5 8 7" xfId="52051"/>
    <cellStyle name="Normal 6 5 9" xfId="1867"/>
    <cellStyle name="Normal 6 5 9 10" xfId="52588"/>
    <cellStyle name="Normal 6 5 9 11" xfId="2068"/>
    <cellStyle name="Normal 6 5 9 2" xfId="3234"/>
    <cellStyle name="Normal 6 5 9 2 2" xfId="5575"/>
    <cellStyle name="Normal 6 5 9 2 2 2" xfId="13455"/>
    <cellStyle name="Normal 6 5 9 2 2 2 2" xfId="25657"/>
    <cellStyle name="Normal 6 5 9 2 2 2 2 2" xfId="49954"/>
    <cellStyle name="Normal 6 5 9 2 2 2 3" xfId="37752"/>
    <cellStyle name="Normal 6 5 9 2 2 3" xfId="17777"/>
    <cellStyle name="Normal 6 5 9 2 2 3 2" xfId="42074"/>
    <cellStyle name="Normal 6 5 9 2 2 4" xfId="29872"/>
    <cellStyle name="Normal 6 5 9 2 3" xfId="7272"/>
    <cellStyle name="Normal 6 5 9 2 3 2" xfId="13456"/>
    <cellStyle name="Normal 6 5 9 2 3 2 2" xfId="25658"/>
    <cellStyle name="Normal 6 5 9 2 3 2 2 2" xfId="49955"/>
    <cellStyle name="Normal 6 5 9 2 3 2 3" xfId="37753"/>
    <cellStyle name="Normal 6 5 9 2 3 3" xfId="19474"/>
    <cellStyle name="Normal 6 5 9 2 3 3 2" xfId="43771"/>
    <cellStyle name="Normal 6 5 9 2 3 4" xfId="31569"/>
    <cellStyle name="Normal 6 5 9 2 4" xfId="13454"/>
    <cellStyle name="Normal 6 5 9 2 4 2" xfId="25656"/>
    <cellStyle name="Normal 6 5 9 2 4 2 2" xfId="49953"/>
    <cellStyle name="Normal 6 5 9 2 4 3" xfId="37751"/>
    <cellStyle name="Normal 6 5 9 2 5" xfId="15549"/>
    <cellStyle name="Normal 6 5 9 2 5 2" xfId="39846"/>
    <cellStyle name="Normal 6 5 9 2 6" xfId="27537"/>
    <cellStyle name="Normal 6 5 9 3" xfId="3766"/>
    <cellStyle name="Normal 6 5 9 3 2" xfId="13457"/>
    <cellStyle name="Normal 6 5 9 3 2 2" xfId="25659"/>
    <cellStyle name="Normal 6 5 9 3 2 2 2" xfId="49956"/>
    <cellStyle name="Normal 6 5 9 3 2 3" xfId="37754"/>
    <cellStyle name="Normal 6 5 9 3 3" xfId="16077"/>
    <cellStyle name="Normal 6 5 9 3 3 2" xfId="40374"/>
    <cellStyle name="Normal 6 5 9 3 4" xfId="28065"/>
    <cellStyle name="Normal 6 5 9 4" xfId="4406"/>
    <cellStyle name="Normal 6 5 9 4 2" xfId="13458"/>
    <cellStyle name="Normal 6 5 9 4 2 2" xfId="25660"/>
    <cellStyle name="Normal 6 5 9 4 2 2 2" xfId="49957"/>
    <cellStyle name="Normal 6 5 9 4 2 3" xfId="37755"/>
    <cellStyle name="Normal 6 5 9 4 3" xfId="16608"/>
    <cellStyle name="Normal 6 5 9 4 3 2" xfId="40905"/>
    <cellStyle name="Normal 6 5 9 4 4" xfId="28703"/>
    <cellStyle name="Normal 6 5 9 5" xfId="6103"/>
    <cellStyle name="Normal 6 5 9 5 2" xfId="13459"/>
    <cellStyle name="Normal 6 5 9 5 2 2" xfId="25661"/>
    <cellStyle name="Normal 6 5 9 5 2 2 2" xfId="49958"/>
    <cellStyle name="Normal 6 5 9 5 2 3" xfId="37756"/>
    <cellStyle name="Normal 6 5 9 5 3" xfId="18305"/>
    <cellStyle name="Normal 6 5 9 5 3 2" xfId="42602"/>
    <cellStyle name="Normal 6 5 9 5 4" xfId="30400"/>
    <cellStyle name="Normal 6 5 9 6" xfId="13453"/>
    <cellStyle name="Normal 6 5 9 6 2" xfId="25655"/>
    <cellStyle name="Normal 6 5 9 6 2 2" xfId="49952"/>
    <cellStyle name="Normal 6 5 9 6 3" xfId="37750"/>
    <cellStyle name="Normal 6 5 9 7" xfId="14380"/>
    <cellStyle name="Normal 6 5 9 7 2" xfId="38677"/>
    <cellStyle name="Normal 6 5 9 8" xfId="26368"/>
    <cellStyle name="Normal 6 5 9 9" xfId="50776"/>
    <cellStyle name="Normal 6 6" xfId="335"/>
    <cellStyle name="Normal 6 6 2" xfId="1825"/>
    <cellStyle name="Normal 6 6 3" xfId="1958"/>
    <cellStyle name="Normal 6 7" xfId="426"/>
    <cellStyle name="Normal 6 7 2" xfId="1832"/>
    <cellStyle name="Normal 6 7 3" xfId="1818"/>
    <cellStyle name="Normal 6 8" xfId="200"/>
    <cellStyle name="Normal 6 8 2" xfId="1934"/>
    <cellStyle name="Normal 6 8 3" xfId="1861"/>
    <cellStyle name="Normal 6 8 4" xfId="1951"/>
    <cellStyle name="Normal 6 9" xfId="579"/>
    <cellStyle name="Normal 6 9 10" xfId="51765"/>
    <cellStyle name="Normal 6 9 11" xfId="51962"/>
    <cellStyle name="Normal 6 9 2" xfId="627"/>
    <cellStyle name="Normal 6 9 2 10" xfId="52010"/>
    <cellStyle name="Normal 6 9 2 2" xfId="822"/>
    <cellStyle name="Normal 6 9 2 2 2" xfId="1067"/>
    <cellStyle name="Normal 6 9 2 2 2 2" xfId="2560"/>
    <cellStyle name="Normal 6 9 2 2 2 2 10" xfId="53080"/>
    <cellStyle name="Normal 6 9 2 2 2 2 2" xfId="3726"/>
    <cellStyle name="Normal 6 9 2 2 2 2 2 2" xfId="6067"/>
    <cellStyle name="Normal 6 9 2 2 2 2 2 2 2" xfId="13466"/>
    <cellStyle name="Normal 6 9 2 2 2 2 2 2 2 2" xfId="25668"/>
    <cellStyle name="Normal 6 9 2 2 2 2 2 2 2 2 2" xfId="49965"/>
    <cellStyle name="Normal 6 9 2 2 2 2 2 2 2 3" xfId="37763"/>
    <cellStyle name="Normal 6 9 2 2 2 2 2 2 3" xfId="18269"/>
    <cellStyle name="Normal 6 9 2 2 2 2 2 2 3 2" xfId="42566"/>
    <cellStyle name="Normal 6 9 2 2 2 2 2 2 4" xfId="30364"/>
    <cellStyle name="Normal 6 9 2 2 2 2 2 3" xfId="7764"/>
    <cellStyle name="Normal 6 9 2 2 2 2 2 3 2" xfId="13467"/>
    <cellStyle name="Normal 6 9 2 2 2 2 2 3 2 2" xfId="25669"/>
    <cellStyle name="Normal 6 9 2 2 2 2 2 3 2 2 2" xfId="49966"/>
    <cellStyle name="Normal 6 9 2 2 2 2 2 3 2 3" xfId="37764"/>
    <cellStyle name="Normal 6 9 2 2 2 2 2 3 3" xfId="19966"/>
    <cellStyle name="Normal 6 9 2 2 2 2 2 3 3 2" xfId="44263"/>
    <cellStyle name="Normal 6 9 2 2 2 2 2 3 4" xfId="32061"/>
    <cellStyle name="Normal 6 9 2 2 2 2 2 4" xfId="13465"/>
    <cellStyle name="Normal 6 9 2 2 2 2 2 4 2" xfId="25667"/>
    <cellStyle name="Normal 6 9 2 2 2 2 2 4 2 2" xfId="49964"/>
    <cellStyle name="Normal 6 9 2 2 2 2 2 4 3" xfId="37762"/>
    <cellStyle name="Normal 6 9 2 2 2 2 2 5" xfId="16041"/>
    <cellStyle name="Normal 6 9 2 2 2 2 2 5 2" xfId="40338"/>
    <cellStyle name="Normal 6 9 2 2 2 2 2 6" xfId="28029"/>
    <cellStyle name="Normal 6 9 2 2 2 2 3" xfId="4258"/>
    <cellStyle name="Normal 6 9 2 2 2 2 3 2" xfId="13468"/>
    <cellStyle name="Normal 6 9 2 2 2 2 3 2 2" xfId="25670"/>
    <cellStyle name="Normal 6 9 2 2 2 2 3 2 2 2" xfId="49967"/>
    <cellStyle name="Normal 6 9 2 2 2 2 3 2 3" xfId="37765"/>
    <cellStyle name="Normal 6 9 2 2 2 2 3 3" xfId="16569"/>
    <cellStyle name="Normal 6 9 2 2 2 2 3 3 2" xfId="40866"/>
    <cellStyle name="Normal 6 9 2 2 2 2 3 4" xfId="28557"/>
    <cellStyle name="Normal 6 9 2 2 2 2 4" xfId="4898"/>
    <cellStyle name="Normal 6 9 2 2 2 2 4 2" xfId="13469"/>
    <cellStyle name="Normal 6 9 2 2 2 2 4 2 2" xfId="25671"/>
    <cellStyle name="Normal 6 9 2 2 2 2 4 2 2 2" xfId="49968"/>
    <cellStyle name="Normal 6 9 2 2 2 2 4 2 3" xfId="37766"/>
    <cellStyle name="Normal 6 9 2 2 2 2 4 3" xfId="17100"/>
    <cellStyle name="Normal 6 9 2 2 2 2 4 3 2" xfId="41397"/>
    <cellStyle name="Normal 6 9 2 2 2 2 4 4" xfId="29195"/>
    <cellStyle name="Normal 6 9 2 2 2 2 5" xfId="6595"/>
    <cellStyle name="Normal 6 9 2 2 2 2 5 2" xfId="13470"/>
    <cellStyle name="Normal 6 9 2 2 2 2 5 2 2" xfId="25672"/>
    <cellStyle name="Normal 6 9 2 2 2 2 5 2 2 2" xfId="49969"/>
    <cellStyle name="Normal 6 9 2 2 2 2 5 2 3" xfId="37767"/>
    <cellStyle name="Normal 6 9 2 2 2 2 5 3" xfId="18797"/>
    <cellStyle name="Normal 6 9 2 2 2 2 5 3 2" xfId="43094"/>
    <cellStyle name="Normal 6 9 2 2 2 2 5 4" xfId="30892"/>
    <cellStyle name="Normal 6 9 2 2 2 2 6" xfId="13464"/>
    <cellStyle name="Normal 6 9 2 2 2 2 6 2" xfId="25666"/>
    <cellStyle name="Normal 6 9 2 2 2 2 6 2 2" xfId="49963"/>
    <cellStyle name="Normal 6 9 2 2 2 2 6 3" xfId="37761"/>
    <cellStyle name="Normal 6 9 2 2 2 2 7" xfId="14872"/>
    <cellStyle name="Normal 6 9 2 2 2 2 7 2" xfId="39169"/>
    <cellStyle name="Normal 6 9 2 2 2 2 8" xfId="26860"/>
    <cellStyle name="Normal 6 9 2 2 2 2 9" xfId="51268"/>
    <cellStyle name="Normal 6 9 2 2 2 3" xfId="3088"/>
    <cellStyle name="Normal 6 9 2 2 2 3 2" xfId="5536"/>
    <cellStyle name="Normal 6 9 2 2 2 3 2 2" xfId="13472"/>
    <cellStyle name="Normal 6 9 2 2 2 3 2 2 2" xfId="25674"/>
    <cellStyle name="Normal 6 9 2 2 2 3 2 2 2 2" xfId="49971"/>
    <cellStyle name="Normal 6 9 2 2 2 3 2 2 3" xfId="37769"/>
    <cellStyle name="Normal 6 9 2 2 2 3 2 3" xfId="17738"/>
    <cellStyle name="Normal 6 9 2 2 2 3 2 3 2" xfId="42035"/>
    <cellStyle name="Normal 6 9 2 2 2 3 2 4" xfId="29833"/>
    <cellStyle name="Normal 6 9 2 2 2 3 3" xfId="7126"/>
    <cellStyle name="Normal 6 9 2 2 2 3 3 2" xfId="13473"/>
    <cellStyle name="Normal 6 9 2 2 2 3 3 2 2" xfId="25675"/>
    <cellStyle name="Normal 6 9 2 2 2 3 3 2 2 2" xfId="49972"/>
    <cellStyle name="Normal 6 9 2 2 2 3 3 2 3" xfId="37770"/>
    <cellStyle name="Normal 6 9 2 2 2 3 3 3" xfId="19328"/>
    <cellStyle name="Normal 6 9 2 2 2 3 3 3 2" xfId="43625"/>
    <cellStyle name="Normal 6 9 2 2 2 3 3 4" xfId="31423"/>
    <cellStyle name="Normal 6 9 2 2 2 3 4" xfId="13471"/>
    <cellStyle name="Normal 6 9 2 2 2 3 4 2" xfId="25673"/>
    <cellStyle name="Normal 6 9 2 2 2 3 4 2 2" xfId="49970"/>
    <cellStyle name="Normal 6 9 2 2 2 3 4 3" xfId="37768"/>
    <cellStyle name="Normal 6 9 2 2 2 3 5" xfId="15510"/>
    <cellStyle name="Normal 6 9 2 2 2 3 5 2" xfId="39807"/>
    <cellStyle name="Normal 6 9 2 2 2 3 6" xfId="27498"/>
    <cellStyle name="Normal 6 9 2 2 2 4" xfId="13463"/>
    <cellStyle name="Normal 6 9 2 2 2 4 2" xfId="25665"/>
    <cellStyle name="Normal 6 9 2 2 2 4 2 2" xfId="49962"/>
    <cellStyle name="Normal 6 9 2 2 2 4 3" xfId="37760"/>
    <cellStyle name="Normal 6 9 2 2 2 5" xfId="14338"/>
    <cellStyle name="Normal 6 9 2 2 2 5 2" xfId="26326"/>
    <cellStyle name="Normal 6 9 2 2 2 5 2 2" xfId="50623"/>
    <cellStyle name="Normal 6 9 2 2 2 5 3" xfId="38635"/>
    <cellStyle name="Normal 6 9 2 2 2 6" xfId="51746"/>
    <cellStyle name="Normal 6 9 2 2 2 7" xfId="52442"/>
    <cellStyle name="Normal 6 9 2 2 3" xfId="2320"/>
    <cellStyle name="Normal 6 9 2 2 3 10" xfId="52840"/>
    <cellStyle name="Normal 6 9 2 2 3 2" xfId="3486"/>
    <cellStyle name="Normal 6 9 2 2 3 2 2" xfId="5827"/>
    <cellStyle name="Normal 6 9 2 2 3 2 2 2" xfId="13476"/>
    <cellStyle name="Normal 6 9 2 2 3 2 2 2 2" xfId="25678"/>
    <cellStyle name="Normal 6 9 2 2 3 2 2 2 2 2" xfId="49975"/>
    <cellStyle name="Normal 6 9 2 2 3 2 2 2 3" xfId="37773"/>
    <cellStyle name="Normal 6 9 2 2 3 2 2 3" xfId="18029"/>
    <cellStyle name="Normal 6 9 2 2 3 2 2 3 2" xfId="42326"/>
    <cellStyle name="Normal 6 9 2 2 3 2 2 4" xfId="30124"/>
    <cellStyle name="Normal 6 9 2 2 3 2 3" xfId="7524"/>
    <cellStyle name="Normal 6 9 2 2 3 2 3 2" xfId="13477"/>
    <cellStyle name="Normal 6 9 2 2 3 2 3 2 2" xfId="25679"/>
    <cellStyle name="Normal 6 9 2 2 3 2 3 2 2 2" xfId="49976"/>
    <cellStyle name="Normal 6 9 2 2 3 2 3 2 3" xfId="37774"/>
    <cellStyle name="Normal 6 9 2 2 3 2 3 3" xfId="19726"/>
    <cellStyle name="Normal 6 9 2 2 3 2 3 3 2" xfId="44023"/>
    <cellStyle name="Normal 6 9 2 2 3 2 3 4" xfId="31821"/>
    <cellStyle name="Normal 6 9 2 2 3 2 4" xfId="13475"/>
    <cellStyle name="Normal 6 9 2 2 3 2 4 2" xfId="25677"/>
    <cellStyle name="Normal 6 9 2 2 3 2 4 2 2" xfId="49974"/>
    <cellStyle name="Normal 6 9 2 2 3 2 4 3" xfId="37772"/>
    <cellStyle name="Normal 6 9 2 2 3 2 5" xfId="15801"/>
    <cellStyle name="Normal 6 9 2 2 3 2 5 2" xfId="40098"/>
    <cellStyle name="Normal 6 9 2 2 3 2 6" xfId="27789"/>
    <cellStyle name="Normal 6 9 2 2 3 3" xfId="4018"/>
    <cellStyle name="Normal 6 9 2 2 3 3 2" xfId="13478"/>
    <cellStyle name="Normal 6 9 2 2 3 3 2 2" xfId="25680"/>
    <cellStyle name="Normal 6 9 2 2 3 3 2 2 2" xfId="49977"/>
    <cellStyle name="Normal 6 9 2 2 3 3 2 3" xfId="37775"/>
    <cellStyle name="Normal 6 9 2 2 3 3 3" xfId="16329"/>
    <cellStyle name="Normal 6 9 2 2 3 3 3 2" xfId="40626"/>
    <cellStyle name="Normal 6 9 2 2 3 3 4" xfId="28317"/>
    <cellStyle name="Normal 6 9 2 2 3 4" xfId="4658"/>
    <cellStyle name="Normal 6 9 2 2 3 4 2" xfId="13479"/>
    <cellStyle name="Normal 6 9 2 2 3 4 2 2" xfId="25681"/>
    <cellStyle name="Normal 6 9 2 2 3 4 2 2 2" xfId="49978"/>
    <cellStyle name="Normal 6 9 2 2 3 4 2 3" xfId="37776"/>
    <cellStyle name="Normal 6 9 2 2 3 4 3" xfId="16860"/>
    <cellStyle name="Normal 6 9 2 2 3 4 3 2" xfId="41157"/>
    <cellStyle name="Normal 6 9 2 2 3 4 4" xfId="28955"/>
    <cellStyle name="Normal 6 9 2 2 3 5" xfId="6355"/>
    <cellStyle name="Normal 6 9 2 2 3 5 2" xfId="13480"/>
    <cellStyle name="Normal 6 9 2 2 3 5 2 2" xfId="25682"/>
    <cellStyle name="Normal 6 9 2 2 3 5 2 2 2" xfId="49979"/>
    <cellStyle name="Normal 6 9 2 2 3 5 2 3" xfId="37777"/>
    <cellStyle name="Normal 6 9 2 2 3 5 3" xfId="18557"/>
    <cellStyle name="Normal 6 9 2 2 3 5 3 2" xfId="42854"/>
    <cellStyle name="Normal 6 9 2 2 3 5 4" xfId="30652"/>
    <cellStyle name="Normal 6 9 2 2 3 6" xfId="13474"/>
    <cellStyle name="Normal 6 9 2 2 3 6 2" xfId="25676"/>
    <cellStyle name="Normal 6 9 2 2 3 6 2 2" xfId="49973"/>
    <cellStyle name="Normal 6 9 2 2 3 6 3" xfId="37771"/>
    <cellStyle name="Normal 6 9 2 2 3 7" xfId="14632"/>
    <cellStyle name="Normal 6 9 2 2 3 7 2" xfId="38929"/>
    <cellStyle name="Normal 6 9 2 2 3 8" xfId="26620"/>
    <cellStyle name="Normal 6 9 2 2 3 9" xfId="51028"/>
    <cellStyle name="Normal 6 9 2 2 4" xfId="2848"/>
    <cellStyle name="Normal 6 9 2 2 4 2" xfId="5296"/>
    <cellStyle name="Normal 6 9 2 2 4 2 2" xfId="13482"/>
    <cellStyle name="Normal 6 9 2 2 4 2 2 2" xfId="25684"/>
    <cellStyle name="Normal 6 9 2 2 4 2 2 2 2" xfId="49981"/>
    <cellStyle name="Normal 6 9 2 2 4 2 2 3" xfId="37779"/>
    <cellStyle name="Normal 6 9 2 2 4 2 3" xfId="17498"/>
    <cellStyle name="Normal 6 9 2 2 4 2 3 2" xfId="41795"/>
    <cellStyle name="Normal 6 9 2 2 4 2 4" xfId="29593"/>
    <cellStyle name="Normal 6 9 2 2 4 3" xfId="6886"/>
    <cellStyle name="Normal 6 9 2 2 4 3 2" xfId="13483"/>
    <cellStyle name="Normal 6 9 2 2 4 3 2 2" xfId="25685"/>
    <cellStyle name="Normal 6 9 2 2 4 3 2 2 2" xfId="49982"/>
    <cellStyle name="Normal 6 9 2 2 4 3 2 3" xfId="37780"/>
    <cellStyle name="Normal 6 9 2 2 4 3 3" xfId="19088"/>
    <cellStyle name="Normal 6 9 2 2 4 3 3 2" xfId="43385"/>
    <cellStyle name="Normal 6 9 2 2 4 3 4" xfId="31183"/>
    <cellStyle name="Normal 6 9 2 2 4 4" xfId="13481"/>
    <cellStyle name="Normal 6 9 2 2 4 4 2" xfId="25683"/>
    <cellStyle name="Normal 6 9 2 2 4 4 2 2" xfId="49980"/>
    <cellStyle name="Normal 6 9 2 2 4 4 3" xfId="37778"/>
    <cellStyle name="Normal 6 9 2 2 4 5" xfId="15270"/>
    <cellStyle name="Normal 6 9 2 2 4 5 2" xfId="39567"/>
    <cellStyle name="Normal 6 9 2 2 4 6" xfId="27258"/>
    <cellStyle name="Normal 6 9 2 2 5" xfId="13462"/>
    <cellStyle name="Normal 6 9 2 2 5 2" xfId="25664"/>
    <cellStyle name="Normal 6 9 2 2 5 2 2" xfId="49961"/>
    <cellStyle name="Normal 6 9 2 2 5 3" xfId="37759"/>
    <cellStyle name="Normal 6 9 2 2 6" xfId="14098"/>
    <cellStyle name="Normal 6 9 2 2 6 2" xfId="26086"/>
    <cellStyle name="Normal 6 9 2 2 6 2 2" xfId="50383"/>
    <cellStyle name="Normal 6 9 2 2 6 3" xfId="38395"/>
    <cellStyle name="Normal 6 9 2 2 7" xfId="51539"/>
    <cellStyle name="Normal 6 9 2 2 8" xfId="52202"/>
    <cellStyle name="Normal 6 9 2 3" xfId="724"/>
    <cellStyle name="Normal 6 9 2 3 2" xfId="971"/>
    <cellStyle name="Normal 6 9 2 3 2 2" xfId="2464"/>
    <cellStyle name="Normal 6 9 2 3 2 2 10" xfId="52984"/>
    <cellStyle name="Normal 6 9 2 3 2 2 2" xfId="3630"/>
    <cellStyle name="Normal 6 9 2 3 2 2 2 2" xfId="5971"/>
    <cellStyle name="Normal 6 9 2 3 2 2 2 2 2" xfId="13488"/>
    <cellStyle name="Normal 6 9 2 3 2 2 2 2 2 2" xfId="25690"/>
    <cellStyle name="Normal 6 9 2 3 2 2 2 2 2 2 2" xfId="49987"/>
    <cellStyle name="Normal 6 9 2 3 2 2 2 2 2 3" xfId="37785"/>
    <cellStyle name="Normal 6 9 2 3 2 2 2 2 3" xfId="18173"/>
    <cellStyle name="Normal 6 9 2 3 2 2 2 2 3 2" xfId="42470"/>
    <cellStyle name="Normal 6 9 2 3 2 2 2 2 4" xfId="30268"/>
    <cellStyle name="Normal 6 9 2 3 2 2 2 3" xfId="7668"/>
    <cellStyle name="Normal 6 9 2 3 2 2 2 3 2" xfId="13489"/>
    <cellStyle name="Normal 6 9 2 3 2 2 2 3 2 2" xfId="25691"/>
    <cellStyle name="Normal 6 9 2 3 2 2 2 3 2 2 2" xfId="49988"/>
    <cellStyle name="Normal 6 9 2 3 2 2 2 3 2 3" xfId="37786"/>
    <cellStyle name="Normal 6 9 2 3 2 2 2 3 3" xfId="19870"/>
    <cellStyle name="Normal 6 9 2 3 2 2 2 3 3 2" xfId="44167"/>
    <cellStyle name="Normal 6 9 2 3 2 2 2 3 4" xfId="31965"/>
    <cellStyle name="Normal 6 9 2 3 2 2 2 4" xfId="13487"/>
    <cellStyle name="Normal 6 9 2 3 2 2 2 4 2" xfId="25689"/>
    <cellStyle name="Normal 6 9 2 3 2 2 2 4 2 2" xfId="49986"/>
    <cellStyle name="Normal 6 9 2 3 2 2 2 4 3" xfId="37784"/>
    <cellStyle name="Normal 6 9 2 3 2 2 2 5" xfId="15945"/>
    <cellStyle name="Normal 6 9 2 3 2 2 2 5 2" xfId="40242"/>
    <cellStyle name="Normal 6 9 2 3 2 2 2 6" xfId="27933"/>
    <cellStyle name="Normal 6 9 2 3 2 2 3" xfId="4162"/>
    <cellStyle name="Normal 6 9 2 3 2 2 3 2" xfId="13490"/>
    <cellStyle name="Normal 6 9 2 3 2 2 3 2 2" xfId="25692"/>
    <cellStyle name="Normal 6 9 2 3 2 2 3 2 2 2" xfId="49989"/>
    <cellStyle name="Normal 6 9 2 3 2 2 3 2 3" xfId="37787"/>
    <cellStyle name="Normal 6 9 2 3 2 2 3 3" xfId="16473"/>
    <cellStyle name="Normal 6 9 2 3 2 2 3 3 2" xfId="40770"/>
    <cellStyle name="Normal 6 9 2 3 2 2 3 4" xfId="28461"/>
    <cellStyle name="Normal 6 9 2 3 2 2 4" xfId="4802"/>
    <cellStyle name="Normal 6 9 2 3 2 2 4 2" xfId="13491"/>
    <cellStyle name="Normal 6 9 2 3 2 2 4 2 2" xfId="25693"/>
    <cellStyle name="Normal 6 9 2 3 2 2 4 2 2 2" xfId="49990"/>
    <cellStyle name="Normal 6 9 2 3 2 2 4 2 3" xfId="37788"/>
    <cellStyle name="Normal 6 9 2 3 2 2 4 3" xfId="17004"/>
    <cellStyle name="Normal 6 9 2 3 2 2 4 3 2" xfId="41301"/>
    <cellStyle name="Normal 6 9 2 3 2 2 4 4" xfId="29099"/>
    <cellStyle name="Normal 6 9 2 3 2 2 5" xfId="6499"/>
    <cellStyle name="Normal 6 9 2 3 2 2 5 2" xfId="13492"/>
    <cellStyle name="Normal 6 9 2 3 2 2 5 2 2" xfId="25694"/>
    <cellStyle name="Normal 6 9 2 3 2 2 5 2 2 2" xfId="49991"/>
    <cellStyle name="Normal 6 9 2 3 2 2 5 2 3" xfId="37789"/>
    <cellStyle name="Normal 6 9 2 3 2 2 5 3" xfId="18701"/>
    <cellStyle name="Normal 6 9 2 3 2 2 5 3 2" xfId="42998"/>
    <cellStyle name="Normal 6 9 2 3 2 2 5 4" xfId="30796"/>
    <cellStyle name="Normal 6 9 2 3 2 2 6" xfId="13486"/>
    <cellStyle name="Normal 6 9 2 3 2 2 6 2" xfId="25688"/>
    <cellStyle name="Normal 6 9 2 3 2 2 6 2 2" xfId="49985"/>
    <cellStyle name="Normal 6 9 2 3 2 2 6 3" xfId="37783"/>
    <cellStyle name="Normal 6 9 2 3 2 2 7" xfId="14776"/>
    <cellStyle name="Normal 6 9 2 3 2 2 7 2" xfId="39073"/>
    <cellStyle name="Normal 6 9 2 3 2 2 8" xfId="26764"/>
    <cellStyle name="Normal 6 9 2 3 2 2 9" xfId="51172"/>
    <cellStyle name="Normal 6 9 2 3 2 3" xfId="2992"/>
    <cellStyle name="Normal 6 9 2 3 2 3 2" xfId="5440"/>
    <cellStyle name="Normal 6 9 2 3 2 3 2 2" xfId="13494"/>
    <cellStyle name="Normal 6 9 2 3 2 3 2 2 2" xfId="25696"/>
    <cellStyle name="Normal 6 9 2 3 2 3 2 2 2 2" xfId="49993"/>
    <cellStyle name="Normal 6 9 2 3 2 3 2 2 3" xfId="37791"/>
    <cellStyle name="Normal 6 9 2 3 2 3 2 3" xfId="17642"/>
    <cellStyle name="Normal 6 9 2 3 2 3 2 3 2" xfId="41939"/>
    <cellStyle name="Normal 6 9 2 3 2 3 2 4" xfId="29737"/>
    <cellStyle name="Normal 6 9 2 3 2 3 3" xfId="7030"/>
    <cellStyle name="Normal 6 9 2 3 2 3 3 2" xfId="13495"/>
    <cellStyle name="Normal 6 9 2 3 2 3 3 2 2" xfId="25697"/>
    <cellStyle name="Normal 6 9 2 3 2 3 3 2 2 2" xfId="49994"/>
    <cellStyle name="Normal 6 9 2 3 2 3 3 2 3" xfId="37792"/>
    <cellStyle name="Normal 6 9 2 3 2 3 3 3" xfId="19232"/>
    <cellStyle name="Normal 6 9 2 3 2 3 3 3 2" xfId="43529"/>
    <cellStyle name="Normal 6 9 2 3 2 3 3 4" xfId="31327"/>
    <cellStyle name="Normal 6 9 2 3 2 3 4" xfId="13493"/>
    <cellStyle name="Normal 6 9 2 3 2 3 4 2" xfId="25695"/>
    <cellStyle name="Normal 6 9 2 3 2 3 4 2 2" xfId="49992"/>
    <cellStyle name="Normal 6 9 2 3 2 3 4 3" xfId="37790"/>
    <cellStyle name="Normal 6 9 2 3 2 3 5" xfId="15414"/>
    <cellStyle name="Normal 6 9 2 3 2 3 5 2" xfId="39711"/>
    <cellStyle name="Normal 6 9 2 3 2 3 6" xfId="27402"/>
    <cellStyle name="Normal 6 9 2 3 2 4" xfId="13485"/>
    <cellStyle name="Normal 6 9 2 3 2 4 2" xfId="25687"/>
    <cellStyle name="Normal 6 9 2 3 2 4 2 2" xfId="49984"/>
    <cellStyle name="Normal 6 9 2 3 2 4 3" xfId="37782"/>
    <cellStyle name="Normal 6 9 2 3 2 5" xfId="14242"/>
    <cellStyle name="Normal 6 9 2 3 2 5 2" xfId="26230"/>
    <cellStyle name="Normal 6 9 2 3 2 5 2 2" xfId="50527"/>
    <cellStyle name="Normal 6 9 2 3 2 5 3" xfId="38539"/>
    <cellStyle name="Normal 6 9 2 3 2 6" xfId="51895"/>
    <cellStyle name="Normal 6 9 2 3 2 7" xfId="52346"/>
    <cellStyle name="Normal 6 9 2 3 3" xfId="2224"/>
    <cellStyle name="Normal 6 9 2 3 3 10" xfId="52744"/>
    <cellStyle name="Normal 6 9 2 3 3 2" xfId="3390"/>
    <cellStyle name="Normal 6 9 2 3 3 2 2" xfId="5731"/>
    <cellStyle name="Normal 6 9 2 3 3 2 2 2" xfId="13498"/>
    <cellStyle name="Normal 6 9 2 3 3 2 2 2 2" xfId="25700"/>
    <cellStyle name="Normal 6 9 2 3 3 2 2 2 2 2" xfId="49997"/>
    <cellStyle name="Normal 6 9 2 3 3 2 2 2 3" xfId="37795"/>
    <cellStyle name="Normal 6 9 2 3 3 2 2 3" xfId="17933"/>
    <cellStyle name="Normal 6 9 2 3 3 2 2 3 2" xfId="42230"/>
    <cellStyle name="Normal 6 9 2 3 3 2 2 4" xfId="30028"/>
    <cellStyle name="Normal 6 9 2 3 3 2 3" xfId="7428"/>
    <cellStyle name="Normal 6 9 2 3 3 2 3 2" xfId="13499"/>
    <cellStyle name="Normal 6 9 2 3 3 2 3 2 2" xfId="25701"/>
    <cellStyle name="Normal 6 9 2 3 3 2 3 2 2 2" xfId="49998"/>
    <cellStyle name="Normal 6 9 2 3 3 2 3 2 3" xfId="37796"/>
    <cellStyle name="Normal 6 9 2 3 3 2 3 3" xfId="19630"/>
    <cellStyle name="Normal 6 9 2 3 3 2 3 3 2" xfId="43927"/>
    <cellStyle name="Normal 6 9 2 3 3 2 3 4" xfId="31725"/>
    <cellStyle name="Normal 6 9 2 3 3 2 4" xfId="13497"/>
    <cellStyle name="Normal 6 9 2 3 3 2 4 2" xfId="25699"/>
    <cellStyle name="Normal 6 9 2 3 3 2 4 2 2" xfId="49996"/>
    <cellStyle name="Normal 6 9 2 3 3 2 4 3" xfId="37794"/>
    <cellStyle name="Normal 6 9 2 3 3 2 5" xfId="15705"/>
    <cellStyle name="Normal 6 9 2 3 3 2 5 2" xfId="40002"/>
    <cellStyle name="Normal 6 9 2 3 3 2 6" xfId="27693"/>
    <cellStyle name="Normal 6 9 2 3 3 3" xfId="3922"/>
    <cellStyle name="Normal 6 9 2 3 3 3 2" xfId="13500"/>
    <cellStyle name="Normal 6 9 2 3 3 3 2 2" xfId="25702"/>
    <cellStyle name="Normal 6 9 2 3 3 3 2 2 2" xfId="49999"/>
    <cellStyle name="Normal 6 9 2 3 3 3 2 3" xfId="37797"/>
    <cellStyle name="Normal 6 9 2 3 3 3 3" xfId="16233"/>
    <cellStyle name="Normal 6 9 2 3 3 3 3 2" xfId="40530"/>
    <cellStyle name="Normal 6 9 2 3 3 3 4" xfId="28221"/>
    <cellStyle name="Normal 6 9 2 3 3 4" xfId="4562"/>
    <cellStyle name="Normal 6 9 2 3 3 4 2" xfId="13501"/>
    <cellStyle name="Normal 6 9 2 3 3 4 2 2" xfId="25703"/>
    <cellStyle name="Normal 6 9 2 3 3 4 2 2 2" xfId="50000"/>
    <cellStyle name="Normal 6 9 2 3 3 4 2 3" xfId="37798"/>
    <cellStyle name="Normal 6 9 2 3 3 4 3" xfId="16764"/>
    <cellStyle name="Normal 6 9 2 3 3 4 3 2" xfId="41061"/>
    <cellStyle name="Normal 6 9 2 3 3 4 4" xfId="28859"/>
    <cellStyle name="Normal 6 9 2 3 3 5" xfId="6259"/>
    <cellStyle name="Normal 6 9 2 3 3 5 2" xfId="13502"/>
    <cellStyle name="Normal 6 9 2 3 3 5 2 2" xfId="25704"/>
    <cellStyle name="Normal 6 9 2 3 3 5 2 2 2" xfId="50001"/>
    <cellStyle name="Normal 6 9 2 3 3 5 2 3" xfId="37799"/>
    <cellStyle name="Normal 6 9 2 3 3 5 3" xfId="18461"/>
    <cellStyle name="Normal 6 9 2 3 3 5 3 2" xfId="42758"/>
    <cellStyle name="Normal 6 9 2 3 3 5 4" xfId="30556"/>
    <cellStyle name="Normal 6 9 2 3 3 6" xfId="13496"/>
    <cellStyle name="Normal 6 9 2 3 3 6 2" xfId="25698"/>
    <cellStyle name="Normal 6 9 2 3 3 6 2 2" xfId="49995"/>
    <cellStyle name="Normal 6 9 2 3 3 6 3" xfId="37793"/>
    <cellStyle name="Normal 6 9 2 3 3 7" xfId="14536"/>
    <cellStyle name="Normal 6 9 2 3 3 7 2" xfId="38833"/>
    <cellStyle name="Normal 6 9 2 3 3 8" xfId="26524"/>
    <cellStyle name="Normal 6 9 2 3 3 9" xfId="50932"/>
    <cellStyle name="Normal 6 9 2 3 4" xfId="2752"/>
    <cellStyle name="Normal 6 9 2 3 4 2" xfId="5200"/>
    <cellStyle name="Normal 6 9 2 3 4 2 2" xfId="13504"/>
    <cellStyle name="Normal 6 9 2 3 4 2 2 2" xfId="25706"/>
    <cellStyle name="Normal 6 9 2 3 4 2 2 2 2" xfId="50003"/>
    <cellStyle name="Normal 6 9 2 3 4 2 2 3" xfId="37801"/>
    <cellStyle name="Normal 6 9 2 3 4 2 3" xfId="17402"/>
    <cellStyle name="Normal 6 9 2 3 4 2 3 2" xfId="41699"/>
    <cellStyle name="Normal 6 9 2 3 4 2 4" xfId="29497"/>
    <cellStyle name="Normal 6 9 2 3 4 3" xfId="6790"/>
    <cellStyle name="Normal 6 9 2 3 4 3 2" xfId="13505"/>
    <cellStyle name="Normal 6 9 2 3 4 3 2 2" xfId="25707"/>
    <cellStyle name="Normal 6 9 2 3 4 3 2 2 2" xfId="50004"/>
    <cellStyle name="Normal 6 9 2 3 4 3 2 3" xfId="37802"/>
    <cellStyle name="Normal 6 9 2 3 4 3 3" xfId="18992"/>
    <cellStyle name="Normal 6 9 2 3 4 3 3 2" xfId="43289"/>
    <cellStyle name="Normal 6 9 2 3 4 3 4" xfId="31087"/>
    <cellStyle name="Normal 6 9 2 3 4 4" xfId="13503"/>
    <cellStyle name="Normal 6 9 2 3 4 4 2" xfId="25705"/>
    <cellStyle name="Normal 6 9 2 3 4 4 2 2" xfId="50002"/>
    <cellStyle name="Normal 6 9 2 3 4 4 3" xfId="37800"/>
    <cellStyle name="Normal 6 9 2 3 4 5" xfId="15174"/>
    <cellStyle name="Normal 6 9 2 3 4 5 2" xfId="39471"/>
    <cellStyle name="Normal 6 9 2 3 4 6" xfId="27162"/>
    <cellStyle name="Normal 6 9 2 3 5" xfId="13484"/>
    <cellStyle name="Normal 6 9 2 3 5 2" xfId="25686"/>
    <cellStyle name="Normal 6 9 2 3 5 2 2" xfId="49983"/>
    <cellStyle name="Normal 6 9 2 3 5 3" xfId="37781"/>
    <cellStyle name="Normal 6 9 2 3 6" xfId="14002"/>
    <cellStyle name="Normal 6 9 2 3 6 2" xfId="25990"/>
    <cellStyle name="Normal 6 9 2 3 6 2 2" xfId="50287"/>
    <cellStyle name="Normal 6 9 2 3 6 3" xfId="38299"/>
    <cellStyle name="Normal 6 9 2 3 7" xfId="51818"/>
    <cellStyle name="Normal 6 9 2 3 8" xfId="52106"/>
    <cellStyle name="Normal 6 9 2 4" xfId="899"/>
    <cellStyle name="Normal 6 9 2 4 2" xfId="2392"/>
    <cellStyle name="Normal 6 9 2 4 2 10" xfId="52912"/>
    <cellStyle name="Normal 6 9 2 4 2 2" xfId="3558"/>
    <cellStyle name="Normal 6 9 2 4 2 2 2" xfId="5899"/>
    <cellStyle name="Normal 6 9 2 4 2 2 2 2" xfId="13509"/>
    <cellStyle name="Normal 6 9 2 4 2 2 2 2 2" xfId="25711"/>
    <cellStyle name="Normal 6 9 2 4 2 2 2 2 2 2" xfId="50008"/>
    <cellStyle name="Normal 6 9 2 4 2 2 2 2 3" xfId="37806"/>
    <cellStyle name="Normal 6 9 2 4 2 2 2 3" xfId="18101"/>
    <cellStyle name="Normal 6 9 2 4 2 2 2 3 2" xfId="42398"/>
    <cellStyle name="Normal 6 9 2 4 2 2 2 4" xfId="30196"/>
    <cellStyle name="Normal 6 9 2 4 2 2 3" xfId="7596"/>
    <cellStyle name="Normal 6 9 2 4 2 2 3 2" xfId="13510"/>
    <cellStyle name="Normal 6 9 2 4 2 2 3 2 2" xfId="25712"/>
    <cellStyle name="Normal 6 9 2 4 2 2 3 2 2 2" xfId="50009"/>
    <cellStyle name="Normal 6 9 2 4 2 2 3 2 3" xfId="37807"/>
    <cellStyle name="Normal 6 9 2 4 2 2 3 3" xfId="19798"/>
    <cellStyle name="Normal 6 9 2 4 2 2 3 3 2" xfId="44095"/>
    <cellStyle name="Normal 6 9 2 4 2 2 3 4" xfId="31893"/>
    <cellStyle name="Normal 6 9 2 4 2 2 4" xfId="13508"/>
    <cellStyle name="Normal 6 9 2 4 2 2 4 2" xfId="25710"/>
    <cellStyle name="Normal 6 9 2 4 2 2 4 2 2" xfId="50007"/>
    <cellStyle name="Normal 6 9 2 4 2 2 4 3" xfId="37805"/>
    <cellStyle name="Normal 6 9 2 4 2 2 5" xfId="15873"/>
    <cellStyle name="Normal 6 9 2 4 2 2 5 2" xfId="40170"/>
    <cellStyle name="Normal 6 9 2 4 2 2 6" xfId="27861"/>
    <cellStyle name="Normal 6 9 2 4 2 3" xfId="4090"/>
    <cellStyle name="Normal 6 9 2 4 2 3 2" xfId="13511"/>
    <cellStyle name="Normal 6 9 2 4 2 3 2 2" xfId="25713"/>
    <cellStyle name="Normal 6 9 2 4 2 3 2 2 2" xfId="50010"/>
    <cellStyle name="Normal 6 9 2 4 2 3 2 3" xfId="37808"/>
    <cellStyle name="Normal 6 9 2 4 2 3 3" xfId="16401"/>
    <cellStyle name="Normal 6 9 2 4 2 3 3 2" xfId="40698"/>
    <cellStyle name="Normal 6 9 2 4 2 3 4" xfId="28389"/>
    <cellStyle name="Normal 6 9 2 4 2 4" xfId="4730"/>
    <cellStyle name="Normal 6 9 2 4 2 4 2" xfId="13512"/>
    <cellStyle name="Normal 6 9 2 4 2 4 2 2" xfId="25714"/>
    <cellStyle name="Normal 6 9 2 4 2 4 2 2 2" xfId="50011"/>
    <cellStyle name="Normal 6 9 2 4 2 4 2 3" xfId="37809"/>
    <cellStyle name="Normal 6 9 2 4 2 4 3" xfId="16932"/>
    <cellStyle name="Normal 6 9 2 4 2 4 3 2" xfId="41229"/>
    <cellStyle name="Normal 6 9 2 4 2 4 4" xfId="29027"/>
    <cellStyle name="Normal 6 9 2 4 2 5" xfId="6427"/>
    <cellStyle name="Normal 6 9 2 4 2 5 2" xfId="13513"/>
    <cellStyle name="Normal 6 9 2 4 2 5 2 2" xfId="25715"/>
    <cellStyle name="Normal 6 9 2 4 2 5 2 2 2" xfId="50012"/>
    <cellStyle name="Normal 6 9 2 4 2 5 2 3" xfId="37810"/>
    <cellStyle name="Normal 6 9 2 4 2 5 3" xfId="18629"/>
    <cellStyle name="Normal 6 9 2 4 2 5 3 2" xfId="42926"/>
    <cellStyle name="Normal 6 9 2 4 2 5 4" xfId="30724"/>
    <cellStyle name="Normal 6 9 2 4 2 6" xfId="13507"/>
    <cellStyle name="Normal 6 9 2 4 2 6 2" xfId="25709"/>
    <cellStyle name="Normal 6 9 2 4 2 6 2 2" xfId="50006"/>
    <cellStyle name="Normal 6 9 2 4 2 6 3" xfId="37804"/>
    <cellStyle name="Normal 6 9 2 4 2 7" xfId="14704"/>
    <cellStyle name="Normal 6 9 2 4 2 7 2" xfId="39001"/>
    <cellStyle name="Normal 6 9 2 4 2 8" xfId="26692"/>
    <cellStyle name="Normal 6 9 2 4 2 9" xfId="51100"/>
    <cellStyle name="Normal 6 9 2 4 3" xfId="2920"/>
    <cellStyle name="Normal 6 9 2 4 3 2" xfId="5368"/>
    <cellStyle name="Normal 6 9 2 4 3 2 2" xfId="13515"/>
    <cellStyle name="Normal 6 9 2 4 3 2 2 2" xfId="25717"/>
    <cellStyle name="Normal 6 9 2 4 3 2 2 2 2" xfId="50014"/>
    <cellStyle name="Normal 6 9 2 4 3 2 2 3" xfId="37812"/>
    <cellStyle name="Normal 6 9 2 4 3 2 3" xfId="17570"/>
    <cellStyle name="Normal 6 9 2 4 3 2 3 2" xfId="41867"/>
    <cellStyle name="Normal 6 9 2 4 3 2 4" xfId="29665"/>
    <cellStyle name="Normal 6 9 2 4 3 3" xfId="6958"/>
    <cellStyle name="Normal 6 9 2 4 3 3 2" xfId="13516"/>
    <cellStyle name="Normal 6 9 2 4 3 3 2 2" xfId="25718"/>
    <cellStyle name="Normal 6 9 2 4 3 3 2 2 2" xfId="50015"/>
    <cellStyle name="Normal 6 9 2 4 3 3 2 3" xfId="37813"/>
    <cellStyle name="Normal 6 9 2 4 3 3 3" xfId="19160"/>
    <cellStyle name="Normal 6 9 2 4 3 3 3 2" xfId="43457"/>
    <cellStyle name="Normal 6 9 2 4 3 3 4" xfId="31255"/>
    <cellStyle name="Normal 6 9 2 4 3 4" xfId="13514"/>
    <cellStyle name="Normal 6 9 2 4 3 4 2" xfId="25716"/>
    <cellStyle name="Normal 6 9 2 4 3 4 2 2" xfId="50013"/>
    <cellStyle name="Normal 6 9 2 4 3 4 3" xfId="37811"/>
    <cellStyle name="Normal 6 9 2 4 3 5" xfId="15342"/>
    <cellStyle name="Normal 6 9 2 4 3 5 2" xfId="39639"/>
    <cellStyle name="Normal 6 9 2 4 3 6" xfId="27330"/>
    <cellStyle name="Normal 6 9 2 4 4" xfId="13506"/>
    <cellStyle name="Normal 6 9 2 4 4 2" xfId="25708"/>
    <cellStyle name="Normal 6 9 2 4 4 2 2" xfId="50005"/>
    <cellStyle name="Normal 6 9 2 4 4 3" xfId="37803"/>
    <cellStyle name="Normal 6 9 2 4 5" xfId="14170"/>
    <cellStyle name="Normal 6 9 2 4 5 2" xfId="26158"/>
    <cellStyle name="Normal 6 9 2 4 5 2 2" xfId="50455"/>
    <cellStyle name="Normal 6 9 2 4 5 3" xfId="38467"/>
    <cellStyle name="Normal 6 9 2 4 6" xfId="51573"/>
    <cellStyle name="Normal 6 9 2 4 7" xfId="52274"/>
    <cellStyle name="Normal 6 9 2 5" xfId="2128"/>
    <cellStyle name="Normal 6 9 2 5 10" xfId="52648"/>
    <cellStyle name="Normal 6 9 2 5 2" xfId="3294"/>
    <cellStyle name="Normal 6 9 2 5 2 2" xfId="5635"/>
    <cellStyle name="Normal 6 9 2 5 2 2 2" xfId="13519"/>
    <cellStyle name="Normal 6 9 2 5 2 2 2 2" xfId="25721"/>
    <cellStyle name="Normal 6 9 2 5 2 2 2 2 2" xfId="50018"/>
    <cellStyle name="Normal 6 9 2 5 2 2 2 3" xfId="37816"/>
    <cellStyle name="Normal 6 9 2 5 2 2 3" xfId="17837"/>
    <cellStyle name="Normal 6 9 2 5 2 2 3 2" xfId="42134"/>
    <cellStyle name="Normal 6 9 2 5 2 2 4" xfId="29932"/>
    <cellStyle name="Normal 6 9 2 5 2 3" xfId="7332"/>
    <cellStyle name="Normal 6 9 2 5 2 3 2" xfId="13520"/>
    <cellStyle name="Normal 6 9 2 5 2 3 2 2" xfId="25722"/>
    <cellStyle name="Normal 6 9 2 5 2 3 2 2 2" xfId="50019"/>
    <cellStyle name="Normal 6 9 2 5 2 3 2 3" xfId="37817"/>
    <cellStyle name="Normal 6 9 2 5 2 3 3" xfId="19534"/>
    <cellStyle name="Normal 6 9 2 5 2 3 3 2" xfId="43831"/>
    <cellStyle name="Normal 6 9 2 5 2 3 4" xfId="31629"/>
    <cellStyle name="Normal 6 9 2 5 2 4" xfId="13518"/>
    <cellStyle name="Normal 6 9 2 5 2 4 2" xfId="25720"/>
    <cellStyle name="Normal 6 9 2 5 2 4 2 2" xfId="50017"/>
    <cellStyle name="Normal 6 9 2 5 2 4 3" xfId="37815"/>
    <cellStyle name="Normal 6 9 2 5 2 5" xfId="15609"/>
    <cellStyle name="Normal 6 9 2 5 2 5 2" xfId="39906"/>
    <cellStyle name="Normal 6 9 2 5 2 6" xfId="27597"/>
    <cellStyle name="Normal 6 9 2 5 3" xfId="3826"/>
    <cellStyle name="Normal 6 9 2 5 3 2" xfId="13521"/>
    <cellStyle name="Normal 6 9 2 5 3 2 2" xfId="25723"/>
    <cellStyle name="Normal 6 9 2 5 3 2 2 2" xfId="50020"/>
    <cellStyle name="Normal 6 9 2 5 3 2 3" xfId="37818"/>
    <cellStyle name="Normal 6 9 2 5 3 3" xfId="16137"/>
    <cellStyle name="Normal 6 9 2 5 3 3 2" xfId="40434"/>
    <cellStyle name="Normal 6 9 2 5 3 4" xfId="28125"/>
    <cellStyle name="Normal 6 9 2 5 4" xfId="4466"/>
    <cellStyle name="Normal 6 9 2 5 4 2" xfId="13522"/>
    <cellStyle name="Normal 6 9 2 5 4 2 2" xfId="25724"/>
    <cellStyle name="Normal 6 9 2 5 4 2 2 2" xfId="50021"/>
    <cellStyle name="Normal 6 9 2 5 4 2 3" xfId="37819"/>
    <cellStyle name="Normal 6 9 2 5 4 3" xfId="16668"/>
    <cellStyle name="Normal 6 9 2 5 4 3 2" xfId="40965"/>
    <cellStyle name="Normal 6 9 2 5 4 4" xfId="28763"/>
    <cellStyle name="Normal 6 9 2 5 5" xfId="6163"/>
    <cellStyle name="Normal 6 9 2 5 5 2" xfId="13523"/>
    <cellStyle name="Normal 6 9 2 5 5 2 2" xfId="25725"/>
    <cellStyle name="Normal 6 9 2 5 5 2 2 2" xfId="50022"/>
    <cellStyle name="Normal 6 9 2 5 5 2 3" xfId="37820"/>
    <cellStyle name="Normal 6 9 2 5 5 3" xfId="18365"/>
    <cellStyle name="Normal 6 9 2 5 5 3 2" xfId="42662"/>
    <cellStyle name="Normal 6 9 2 5 5 4" xfId="30460"/>
    <cellStyle name="Normal 6 9 2 5 6" xfId="13517"/>
    <cellStyle name="Normal 6 9 2 5 6 2" xfId="25719"/>
    <cellStyle name="Normal 6 9 2 5 6 2 2" xfId="50016"/>
    <cellStyle name="Normal 6 9 2 5 6 3" xfId="37814"/>
    <cellStyle name="Normal 6 9 2 5 7" xfId="14440"/>
    <cellStyle name="Normal 6 9 2 5 7 2" xfId="38737"/>
    <cellStyle name="Normal 6 9 2 5 8" xfId="26428"/>
    <cellStyle name="Normal 6 9 2 5 9" xfId="50836"/>
    <cellStyle name="Normal 6 9 2 6" xfId="2656"/>
    <cellStyle name="Normal 6 9 2 6 2" xfId="5104"/>
    <cellStyle name="Normal 6 9 2 6 2 2" xfId="13525"/>
    <cellStyle name="Normal 6 9 2 6 2 2 2" xfId="25727"/>
    <cellStyle name="Normal 6 9 2 6 2 2 2 2" xfId="50024"/>
    <cellStyle name="Normal 6 9 2 6 2 2 3" xfId="37822"/>
    <cellStyle name="Normal 6 9 2 6 2 3" xfId="17306"/>
    <cellStyle name="Normal 6 9 2 6 2 3 2" xfId="41603"/>
    <cellStyle name="Normal 6 9 2 6 2 4" xfId="29401"/>
    <cellStyle name="Normal 6 9 2 6 3" xfId="6694"/>
    <cellStyle name="Normal 6 9 2 6 3 2" xfId="13526"/>
    <cellStyle name="Normal 6 9 2 6 3 2 2" xfId="25728"/>
    <cellStyle name="Normal 6 9 2 6 3 2 2 2" xfId="50025"/>
    <cellStyle name="Normal 6 9 2 6 3 2 3" xfId="37823"/>
    <cellStyle name="Normal 6 9 2 6 3 3" xfId="18896"/>
    <cellStyle name="Normal 6 9 2 6 3 3 2" xfId="43193"/>
    <cellStyle name="Normal 6 9 2 6 3 4" xfId="30991"/>
    <cellStyle name="Normal 6 9 2 6 4" xfId="13524"/>
    <cellStyle name="Normal 6 9 2 6 4 2" xfId="25726"/>
    <cellStyle name="Normal 6 9 2 6 4 2 2" xfId="50023"/>
    <cellStyle name="Normal 6 9 2 6 4 3" xfId="37821"/>
    <cellStyle name="Normal 6 9 2 6 5" xfId="15078"/>
    <cellStyle name="Normal 6 9 2 6 5 2" xfId="39375"/>
    <cellStyle name="Normal 6 9 2 6 6" xfId="27066"/>
    <cellStyle name="Normal 6 9 2 7" xfId="13461"/>
    <cellStyle name="Normal 6 9 2 7 2" xfId="25663"/>
    <cellStyle name="Normal 6 9 2 7 2 2" xfId="49960"/>
    <cellStyle name="Normal 6 9 2 7 3" xfId="37758"/>
    <cellStyle name="Normal 6 9 2 8" xfId="13906"/>
    <cellStyle name="Normal 6 9 2 8 2" xfId="25894"/>
    <cellStyle name="Normal 6 9 2 8 2 2" xfId="50191"/>
    <cellStyle name="Normal 6 9 2 8 3" xfId="38203"/>
    <cellStyle name="Normal 6 9 2 9" xfId="51875"/>
    <cellStyle name="Normal 6 9 3" xfId="774"/>
    <cellStyle name="Normal 6 9 3 2" xfId="1019"/>
    <cellStyle name="Normal 6 9 3 2 2" xfId="2512"/>
    <cellStyle name="Normal 6 9 3 2 2 10" xfId="53032"/>
    <cellStyle name="Normal 6 9 3 2 2 2" xfId="3678"/>
    <cellStyle name="Normal 6 9 3 2 2 2 2" xfId="6019"/>
    <cellStyle name="Normal 6 9 3 2 2 2 2 2" xfId="13531"/>
    <cellStyle name="Normal 6 9 3 2 2 2 2 2 2" xfId="25733"/>
    <cellStyle name="Normal 6 9 3 2 2 2 2 2 2 2" xfId="50030"/>
    <cellStyle name="Normal 6 9 3 2 2 2 2 2 3" xfId="37828"/>
    <cellStyle name="Normal 6 9 3 2 2 2 2 3" xfId="18221"/>
    <cellStyle name="Normal 6 9 3 2 2 2 2 3 2" xfId="42518"/>
    <cellStyle name="Normal 6 9 3 2 2 2 2 4" xfId="30316"/>
    <cellStyle name="Normal 6 9 3 2 2 2 3" xfId="7716"/>
    <cellStyle name="Normal 6 9 3 2 2 2 3 2" xfId="13532"/>
    <cellStyle name="Normal 6 9 3 2 2 2 3 2 2" xfId="25734"/>
    <cellStyle name="Normal 6 9 3 2 2 2 3 2 2 2" xfId="50031"/>
    <cellStyle name="Normal 6 9 3 2 2 2 3 2 3" xfId="37829"/>
    <cellStyle name="Normal 6 9 3 2 2 2 3 3" xfId="19918"/>
    <cellStyle name="Normal 6 9 3 2 2 2 3 3 2" xfId="44215"/>
    <cellStyle name="Normal 6 9 3 2 2 2 3 4" xfId="32013"/>
    <cellStyle name="Normal 6 9 3 2 2 2 4" xfId="13530"/>
    <cellStyle name="Normal 6 9 3 2 2 2 4 2" xfId="25732"/>
    <cellStyle name="Normal 6 9 3 2 2 2 4 2 2" xfId="50029"/>
    <cellStyle name="Normal 6 9 3 2 2 2 4 3" xfId="37827"/>
    <cellStyle name="Normal 6 9 3 2 2 2 5" xfId="15993"/>
    <cellStyle name="Normal 6 9 3 2 2 2 5 2" xfId="40290"/>
    <cellStyle name="Normal 6 9 3 2 2 2 6" xfId="27981"/>
    <cellStyle name="Normal 6 9 3 2 2 3" xfId="4210"/>
    <cellStyle name="Normal 6 9 3 2 2 3 2" xfId="13533"/>
    <cellStyle name="Normal 6 9 3 2 2 3 2 2" xfId="25735"/>
    <cellStyle name="Normal 6 9 3 2 2 3 2 2 2" xfId="50032"/>
    <cellStyle name="Normal 6 9 3 2 2 3 2 3" xfId="37830"/>
    <cellStyle name="Normal 6 9 3 2 2 3 3" xfId="16521"/>
    <cellStyle name="Normal 6 9 3 2 2 3 3 2" xfId="40818"/>
    <cellStyle name="Normal 6 9 3 2 2 3 4" xfId="28509"/>
    <cellStyle name="Normal 6 9 3 2 2 4" xfId="4850"/>
    <cellStyle name="Normal 6 9 3 2 2 4 2" xfId="13534"/>
    <cellStyle name="Normal 6 9 3 2 2 4 2 2" xfId="25736"/>
    <cellStyle name="Normal 6 9 3 2 2 4 2 2 2" xfId="50033"/>
    <cellStyle name="Normal 6 9 3 2 2 4 2 3" xfId="37831"/>
    <cellStyle name="Normal 6 9 3 2 2 4 3" xfId="17052"/>
    <cellStyle name="Normal 6 9 3 2 2 4 3 2" xfId="41349"/>
    <cellStyle name="Normal 6 9 3 2 2 4 4" xfId="29147"/>
    <cellStyle name="Normal 6 9 3 2 2 5" xfId="6547"/>
    <cellStyle name="Normal 6 9 3 2 2 5 2" xfId="13535"/>
    <cellStyle name="Normal 6 9 3 2 2 5 2 2" xfId="25737"/>
    <cellStyle name="Normal 6 9 3 2 2 5 2 2 2" xfId="50034"/>
    <cellStyle name="Normal 6 9 3 2 2 5 2 3" xfId="37832"/>
    <cellStyle name="Normal 6 9 3 2 2 5 3" xfId="18749"/>
    <cellStyle name="Normal 6 9 3 2 2 5 3 2" xfId="43046"/>
    <cellStyle name="Normal 6 9 3 2 2 5 4" xfId="30844"/>
    <cellStyle name="Normal 6 9 3 2 2 6" xfId="13529"/>
    <cellStyle name="Normal 6 9 3 2 2 6 2" xfId="25731"/>
    <cellStyle name="Normal 6 9 3 2 2 6 2 2" xfId="50028"/>
    <cellStyle name="Normal 6 9 3 2 2 6 3" xfId="37826"/>
    <cellStyle name="Normal 6 9 3 2 2 7" xfId="14824"/>
    <cellStyle name="Normal 6 9 3 2 2 7 2" xfId="39121"/>
    <cellStyle name="Normal 6 9 3 2 2 8" xfId="26812"/>
    <cellStyle name="Normal 6 9 3 2 2 9" xfId="51220"/>
    <cellStyle name="Normal 6 9 3 2 3" xfId="3040"/>
    <cellStyle name="Normal 6 9 3 2 3 2" xfId="5488"/>
    <cellStyle name="Normal 6 9 3 2 3 2 2" xfId="13537"/>
    <cellStyle name="Normal 6 9 3 2 3 2 2 2" xfId="25739"/>
    <cellStyle name="Normal 6 9 3 2 3 2 2 2 2" xfId="50036"/>
    <cellStyle name="Normal 6 9 3 2 3 2 2 3" xfId="37834"/>
    <cellStyle name="Normal 6 9 3 2 3 2 3" xfId="17690"/>
    <cellStyle name="Normal 6 9 3 2 3 2 3 2" xfId="41987"/>
    <cellStyle name="Normal 6 9 3 2 3 2 4" xfId="29785"/>
    <cellStyle name="Normal 6 9 3 2 3 3" xfId="7078"/>
    <cellStyle name="Normal 6 9 3 2 3 3 2" xfId="13538"/>
    <cellStyle name="Normal 6 9 3 2 3 3 2 2" xfId="25740"/>
    <cellStyle name="Normal 6 9 3 2 3 3 2 2 2" xfId="50037"/>
    <cellStyle name="Normal 6 9 3 2 3 3 2 3" xfId="37835"/>
    <cellStyle name="Normal 6 9 3 2 3 3 3" xfId="19280"/>
    <cellStyle name="Normal 6 9 3 2 3 3 3 2" xfId="43577"/>
    <cellStyle name="Normal 6 9 3 2 3 3 4" xfId="31375"/>
    <cellStyle name="Normal 6 9 3 2 3 4" xfId="13536"/>
    <cellStyle name="Normal 6 9 3 2 3 4 2" xfId="25738"/>
    <cellStyle name="Normal 6 9 3 2 3 4 2 2" xfId="50035"/>
    <cellStyle name="Normal 6 9 3 2 3 4 3" xfId="37833"/>
    <cellStyle name="Normal 6 9 3 2 3 5" xfId="15462"/>
    <cellStyle name="Normal 6 9 3 2 3 5 2" xfId="39759"/>
    <cellStyle name="Normal 6 9 3 2 3 6" xfId="27450"/>
    <cellStyle name="Normal 6 9 3 2 4" xfId="13528"/>
    <cellStyle name="Normal 6 9 3 2 4 2" xfId="25730"/>
    <cellStyle name="Normal 6 9 3 2 4 2 2" xfId="50027"/>
    <cellStyle name="Normal 6 9 3 2 4 3" xfId="37825"/>
    <cellStyle name="Normal 6 9 3 2 5" xfId="14290"/>
    <cellStyle name="Normal 6 9 3 2 5 2" xfId="26278"/>
    <cellStyle name="Normal 6 9 3 2 5 2 2" xfId="50575"/>
    <cellStyle name="Normal 6 9 3 2 5 3" xfId="38587"/>
    <cellStyle name="Normal 6 9 3 2 6" xfId="51828"/>
    <cellStyle name="Normal 6 9 3 2 7" xfId="52394"/>
    <cellStyle name="Normal 6 9 3 3" xfId="2272"/>
    <cellStyle name="Normal 6 9 3 3 10" xfId="52792"/>
    <cellStyle name="Normal 6 9 3 3 2" xfId="3438"/>
    <cellStyle name="Normal 6 9 3 3 2 2" xfId="5779"/>
    <cellStyle name="Normal 6 9 3 3 2 2 2" xfId="13541"/>
    <cellStyle name="Normal 6 9 3 3 2 2 2 2" xfId="25743"/>
    <cellStyle name="Normal 6 9 3 3 2 2 2 2 2" xfId="50040"/>
    <cellStyle name="Normal 6 9 3 3 2 2 2 3" xfId="37838"/>
    <cellStyle name="Normal 6 9 3 3 2 2 3" xfId="17981"/>
    <cellStyle name="Normal 6 9 3 3 2 2 3 2" xfId="42278"/>
    <cellStyle name="Normal 6 9 3 3 2 2 4" xfId="30076"/>
    <cellStyle name="Normal 6 9 3 3 2 3" xfId="7476"/>
    <cellStyle name="Normal 6 9 3 3 2 3 2" xfId="13542"/>
    <cellStyle name="Normal 6 9 3 3 2 3 2 2" xfId="25744"/>
    <cellStyle name="Normal 6 9 3 3 2 3 2 2 2" xfId="50041"/>
    <cellStyle name="Normal 6 9 3 3 2 3 2 3" xfId="37839"/>
    <cellStyle name="Normal 6 9 3 3 2 3 3" xfId="19678"/>
    <cellStyle name="Normal 6 9 3 3 2 3 3 2" xfId="43975"/>
    <cellStyle name="Normal 6 9 3 3 2 3 4" xfId="31773"/>
    <cellStyle name="Normal 6 9 3 3 2 4" xfId="13540"/>
    <cellStyle name="Normal 6 9 3 3 2 4 2" xfId="25742"/>
    <cellStyle name="Normal 6 9 3 3 2 4 2 2" xfId="50039"/>
    <cellStyle name="Normal 6 9 3 3 2 4 3" xfId="37837"/>
    <cellStyle name="Normal 6 9 3 3 2 5" xfId="15753"/>
    <cellStyle name="Normal 6 9 3 3 2 5 2" xfId="40050"/>
    <cellStyle name="Normal 6 9 3 3 2 6" xfId="27741"/>
    <cellStyle name="Normal 6 9 3 3 3" xfId="3970"/>
    <cellStyle name="Normal 6 9 3 3 3 2" xfId="13543"/>
    <cellStyle name="Normal 6 9 3 3 3 2 2" xfId="25745"/>
    <cellStyle name="Normal 6 9 3 3 3 2 2 2" xfId="50042"/>
    <cellStyle name="Normal 6 9 3 3 3 2 3" xfId="37840"/>
    <cellStyle name="Normal 6 9 3 3 3 3" xfId="16281"/>
    <cellStyle name="Normal 6 9 3 3 3 3 2" xfId="40578"/>
    <cellStyle name="Normal 6 9 3 3 3 4" xfId="28269"/>
    <cellStyle name="Normal 6 9 3 3 4" xfId="4610"/>
    <cellStyle name="Normal 6 9 3 3 4 2" xfId="13544"/>
    <cellStyle name="Normal 6 9 3 3 4 2 2" xfId="25746"/>
    <cellStyle name="Normal 6 9 3 3 4 2 2 2" xfId="50043"/>
    <cellStyle name="Normal 6 9 3 3 4 2 3" xfId="37841"/>
    <cellStyle name="Normal 6 9 3 3 4 3" xfId="16812"/>
    <cellStyle name="Normal 6 9 3 3 4 3 2" xfId="41109"/>
    <cellStyle name="Normal 6 9 3 3 4 4" xfId="28907"/>
    <cellStyle name="Normal 6 9 3 3 5" xfId="6307"/>
    <cellStyle name="Normal 6 9 3 3 5 2" xfId="13545"/>
    <cellStyle name="Normal 6 9 3 3 5 2 2" xfId="25747"/>
    <cellStyle name="Normal 6 9 3 3 5 2 2 2" xfId="50044"/>
    <cellStyle name="Normal 6 9 3 3 5 2 3" xfId="37842"/>
    <cellStyle name="Normal 6 9 3 3 5 3" xfId="18509"/>
    <cellStyle name="Normal 6 9 3 3 5 3 2" xfId="42806"/>
    <cellStyle name="Normal 6 9 3 3 5 4" xfId="30604"/>
    <cellStyle name="Normal 6 9 3 3 6" xfId="13539"/>
    <cellStyle name="Normal 6 9 3 3 6 2" xfId="25741"/>
    <cellStyle name="Normal 6 9 3 3 6 2 2" xfId="50038"/>
    <cellStyle name="Normal 6 9 3 3 6 3" xfId="37836"/>
    <cellStyle name="Normal 6 9 3 3 7" xfId="14584"/>
    <cellStyle name="Normal 6 9 3 3 7 2" xfId="38881"/>
    <cellStyle name="Normal 6 9 3 3 8" xfId="26572"/>
    <cellStyle name="Normal 6 9 3 3 9" xfId="50980"/>
    <cellStyle name="Normal 6 9 3 4" xfId="2800"/>
    <cellStyle name="Normal 6 9 3 4 2" xfId="5248"/>
    <cellStyle name="Normal 6 9 3 4 2 2" xfId="13547"/>
    <cellStyle name="Normal 6 9 3 4 2 2 2" xfId="25749"/>
    <cellStyle name="Normal 6 9 3 4 2 2 2 2" xfId="50046"/>
    <cellStyle name="Normal 6 9 3 4 2 2 3" xfId="37844"/>
    <cellStyle name="Normal 6 9 3 4 2 3" xfId="17450"/>
    <cellStyle name="Normal 6 9 3 4 2 3 2" xfId="41747"/>
    <cellStyle name="Normal 6 9 3 4 2 4" xfId="29545"/>
    <cellStyle name="Normal 6 9 3 4 3" xfId="6838"/>
    <cellStyle name="Normal 6 9 3 4 3 2" xfId="13548"/>
    <cellStyle name="Normal 6 9 3 4 3 2 2" xfId="25750"/>
    <cellStyle name="Normal 6 9 3 4 3 2 2 2" xfId="50047"/>
    <cellStyle name="Normal 6 9 3 4 3 2 3" xfId="37845"/>
    <cellStyle name="Normal 6 9 3 4 3 3" xfId="19040"/>
    <cellStyle name="Normal 6 9 3 4 3 3 2" xfId="43337"/>
    <cellStyle name="Normal 6 9 3 4 3 4" xfId="31135"/>
    <cellStyle name="Normal 6 9 3 4 4" xfId="13546"/>
    <cellStyle name="Normal 6 9 3 4 4 2" xfId="25748"/>
    <cellStyle name="Normal 6 9 3 4 4 2 2" xfId="50045"/>
    <cellStyle name="Normal 6 9 3 4 4 3" xfId="37843"/>
    <cellStyle name="Normal 6 9 3 4 5" xfId="15222"/>
    <cellStyle name="Normal 6 9 3 4 5 2" xfId="39519"/>
    <cellStyle name="Normal 6 9 3 4 6" xfId="27210"/>
    <cellStyle name="Normal 6 9 3 5" xfId="13527"/>
    <cellStyle name="Normal 6 9 3 5 2" xfId="25729"/>
    <cellStyle name="Normal 6 9 3 5 2 2" xfId="50026"/>
    <cellStyle name="Normal 6 9 3 5 3" xfId="37824"/>
    <cellStyle name="Normal 6 9 3 6" xfId="14050"/>
    <cellStyle name="Normal 6 9 3 6 2" xfId="26038"/>
    <cellStyle name="Normal 6 9 3 6 2 2" xfId="50335"/>
    <cellStyle name="Normal 6 9 3 6 3" xfId="38347"/>
    <cellStyle name="Normal 6 9 3 7" xfId="51817"/>
    <cellStyle name="Normal 6 9 3 8" xfId="52154"/>
    <cellStyle name="Normal 6 9 4" xfId="676"/>
    <cellStyle name="Normal 6 9 4 2" xfId="923"/>
    <cellStyle name="Normal 6 9 4 2 2" xfId="2416"/>
    <cellStyle name="Normal 6 9 4 2 2 10" xfId="52936"/>
    <cellStyle name="Normal 6 9 4 2 2 2" xfId="3582"/>
    <cellStyle name="Normal 6 9 4 2 2 2 2" xfId="5923"/>
    <cellStyle name="Normal 6 9 4 2 2 2 2 2" xfId="13553"/>
    <cellStyle name="Normal 6 9 4 2 2 2 2 2 2" xfId="25755"/>
    <cellStyle name="Normal 6 9 4 2 2 2 2 2 2 2" xfId="50052"/>
    <cellStyle name="Normal 6 9 4 2 2 2 2 2 3" xfId="37850"/>
    <cellStyle name="Normal 6 9 4 2 2 2 2 3" xfId="18125"/>
    <cellStyle name="Normal 6 9 4 2 2 2 2 3 2" xfId="42422"/>
    <cellStyle name="Normal 6 9 4 2 2 2 2 4" xfId="30220"/>
    <cellStyle name="Normal 6 9 4 2 2 2 3" xfId="7620"/>
    <cellStyle name="Normal 6 9 4 2 2 2 3 2" xfId="13554"/>
    <cellStyle name="Normal 6 9 4 2 2 2 3 2 2" xfId="25756"/>
    <cellStyle name="Normal 6 9 4 2 2 2 3 2 2 2" xfId="50053"/>
    <cellStyle name="Normal 6 9 4 2 2 2 3 2 3" xfId="37851"/>
    <cellStyle name="Normal 6 9 4 2 2 2 3 3" xfId="19822"/>
    <cellStyle name="Normal 6 9 4 2 2 2 3 3 2" xfId="44119"/>
    <cellStyle name="Normal 6 9 4 2 2 2 3 4" xfId="31917"/>
    <cellStyle name="Normal 6 9 4 2 2 2 4" xfId="13552"/>
    <cellStyle name="Normal 6 9 4 2 2 2 4 2" xfId="25754"/>
    <cellStyle name="Normal 6 9 4 2 2 2 4 2 2" xfId="50051"/>
    <cellStyle name="Normal 6 9 4 2 2 2 4 3" xfId="37849"/>
    <cellStyle name="Normal 6 9 4 2 2 2 5" xfId="15897"/>
    <cellStyle name="Normal 6 9 4 2 2 2 5 2" xfId="40194"/>
    <cellStyle name="Normal 6 9 4 2 2 2 6" xfId="27885"/>
    <cellStyle name="Normal 6 9 4 2 2 3" xfId="4114"/>
    <cellStyle name="Normal 6 9 4 2 2 3 2" xfId="13555"/>
    <cellStyle name="Normal 6 9 4 2 2 3 2 2" xfId="25757"/>
    <cellStyle name="Normal 6 9 4 2 2 3 2 2 2" xfId="50054"/>
    <cellStyle name="Normal 6 9 4 2 2 3 2 3" xfId="37852"/>
    <cellStyle name="Normal 6 9 4 2 2 3 3" xfId="16425"/>
    <cellStyle name="Normal 6 9 4 2 2 3 3 2" xfId="40722"/>
    <cellStyle name="Normal 6 9 4 2 2 3 4" xfId="28413"/>
    <cellStyle name="Normal 6 9 4 2 2 4" xfId="4754"/>
    <cellStyle name="Normal 6 9 4 2 2 4 2" xfId="13556"/>
    <cellStyle name="Normal 6 9 4 2 2 4 2 2" xfId="25758"/>
    <cellStyle name="Normal 6 9 4 2 2 4 2 2 2" xfId="50055"/>
    <cellStyle name="Normal 6 9 4 2 2 4 2 3" xfId="37853"/>
    <cellStyle name="Normal 6 9 4 2 2 4 3" xfId="16956"/>
    <cellStyle name="Normal 6 9 4 2 2 4 3 2" xfId="41253"/>
    <cellStyle name="Normal 6 9 4 2 2 4 4" xfId="29051"/>
    <cellStyle name="Normal 6 9 4 2 2 5" xfId="6451"/>
    <cellStyle name="Normal 6 9 4 2 2 5 2" xfId="13557"/>
    <cellStyle name="Normal 6 9 4 2 2 5 2 2" xfId="25759"/>
    <cellStyle name="Normal 6 9 4 2 2 5 2 2 2" xfId="50056"/>
    <cellStyle name="Normal 6 9 4 2 2 5 2 3" xfId="37854"/>
    <cellStyle name="Normal 6 9 4 2 2 5 3" xfId="18653"/>
    <cellStyle name="Normal 6 9 4 2 2 5 3 2" xfId="42950"/>
    <cellStyle name="Normal 6 9 4 2 2 5 4" xfId="30748"/>
    <cellStyle name="Normal 6 9 4 2 2 6" xfId="13551"/>
    <cellStyle name="Normal 6 9 4 2 2 6 2" xfId="25753"/>
    <cellStyle name="Normal 6 9 4 2 2 6 2 2" xfId="50050"/>
    <cellStyle name="Normal 6 9 4 2 2 6 3" xfId="37848"/>
    <cellStyle name="Normal 6 9 4 2 2 7" xfId="14728"/>
    <cellStyle name="Normal 6 9 4 2 2 7 2" xfId="39025"/>
    <cellStyle name="Normal 6 9 4 2 2 8" xfId="26716"/>
    <cellStyle name="Normal 6 9 4 2 2 9" xfId="51124"/>
    <cellStyle name="Normal 6 9 4 2 3" xfId="2944"/>
    <cellStyle name="Normal 6 9 4 2 3 2" xfId="5392"/>
    <cellStyle name="Normal 6 9 4 2 3 2 2" xfId="13559"/>
    <cellStyle name="Normal 6 9 4 2 3 2 2 2" xfId="25761"/>
    <cellStyle name="Normal 6 9 4 2 3 2 2 2 2" xfId="50058"/>
    <cellStyle name="Normal 6 9 4 2 3 2 2 3" xfId="37856"/>
    <cellStyle name="Normal 6 9 4 2 3 2 3" xfId="17594"/>
    <cellStyle name="Normal 6 9 4 2 3 2 3 2" xfId="41891"/>
    <cellStyle name="Normal 6 9 4 2 3 2 4" xfId="29689"/>
    <cellStyle name="Normal 6 9 4 2 3 3" xfId="6982"/>
    <cellStyle name="Normal 6 9 4 2 3 3 2" xfId="13560"/>
    <cellStyle name="Normal 6 9 4 2 3 3 2 2" xfId="25762"/>
    <cellStyle name="Normal 6 9 4 2 3 3 2 2 2" xfId="50059"/>
    <cellStyle name="Normal 6 9 4 2 3 3 2 3" xfId="37857"/>
    <cellStyle name="Normal 6 9 4 2 3 3 3" xfId="19184"/>
    <cellStyle name="Normal 6 9 4 2 3 3 3 2" xfId="43481"/>
    <cellStyle name="Normal 6 9 4 2 3 3 4" xfId="31279"/>
    <cellStyle name="Normal 6 9 4 2 3 4" xfId="13558"/>
    <cellStyle name="Normal 6 9 4 2 3 4 2" xfId="25760"/>
    <cellStyle name="Normal 6 9 4 2 3 4 2 2" xfId="50057"/>
    <cellStyle name="Normal 6 9 4 2 3 4 3" xfId="37855"/>
    <cellStyle name="Normal 6 9 4 2 3 5" xfId="15366"/>
    <cellStyle name="Normal 6 9 4 2 3 5 2" xfId="39663"/>
    <cellStyle name="Normal 6 9 4 2 3 6" xfId="27354"/>
    <cellStyle name="Normal 6 9 4 2 4" xfId="13550"/>
    <cellStyle name="Normal 6 9 4 2 4 2" xfId="25752"/>
    <cellStyle name="Normal 6 9 4 2 4 2 2" xfId="50049"/>
    <cellStyle name="Normal 6 9 4 2 4 3" xfId="37847"/>
    <cellStyle name="Normal 6 9 4 2 5" xfId="14194"/>
    <cellStyle name="Normal 6 9 4 2 5 2" xfId="26182"/>
    <cellStyle name="Normal 6 9 4 2 5 2 2" xfId="50479"/>
    <cellStyle name="Normal 6 9 4 2 5 3" xfId="38491"/>
    <cellStyle name="Normal 6 9 4 2 6" xfId="51594"/>
    <cellStyle name="Normal 6 9 4 2 7" xfId="52298"/>
    <cellStyle name="Normal 6 9 4 3" xfId="2176"/>
    <cellStyle name="Normal 6 9 4 3 10" xfId="52696"/>
    <cellStyle name="Normal 6 9 4 3 2" xfId="3342"/>
    <cellStyle name="Normal 6 9 4 3 2 2" xfId="5683"/>
    <cellStyle name="Normal 6 9 4 3 2 2 2" xfId="13563"/>
    <cellStyle name="Normal 6 9 4 3 2 2 2 2" xfId="25765"/>
    <cellStyle name="Normal 6 9 4 3 2 2 2 2 2" xfId="50062"/>
    <cellStyle name="Normal 6 9 4 3 2 2 2 3" xfId="37860"/>
    <cellStyle name="Normal 6 9 4 3 2 2 3" xfId="17885"/>
    <cellStyle name="Normal 6 9 4 3 2 2 3 2" xfId="42182"/>
    <cellStyle name="Normal 6 9 4 3 2 2 4" xfId="29980"/>
    <cellStyle name="Normal 6 9 4 3 2 3" xfId="7380"/>
    <cellStyle name="Normal 6 9 4 3 2 3 2" xfId="13564"/>
    <cellStyle name="Normal 6 9 4 3 2 3 2 2" xfId="25766"/>
    <cellStyle name="Normal 6 9 4 3 2 3 2 2 2" xfId="50063"/>
    <cellStyle name="Normal 6 9 4 3 2 3 2 3" xfId="37861"/>
    <cellStyle name="Normal 6 9 4 3 2 3 3" xfId="19582"/>
    <cellStyle name="Normal 6 9 4 3 2 3 3 2" xfId="43879"/>
    <cellStyle name="Normal 6 9 4 3 2 3 4" xfId="31677"/>
    <cellStyle name="Normal 6 9 4 3 2 4" xfId="13562"/>
    <cellStyle name="Normal 6 9 4 3 2 4 2" xfId="25764"/>
    <cellStyle name="Normal 6 9 4 3 2 4 2 2" xfId="50061"/>
    <cellStyle name="Normal 6 9 4 3 2 4 3" xfId="37859"/>
    <cellStyle name="Normal 6 9 4 3 2 5" xfId="15657"/>
    <cellStyle name="Normal 6 9 4 3 2 5 2" xfId="39954"/>
    <cellStyle name="Normal 6 9 4 3 2 6" xfId="27645"/>
    <cellStyle name="Normal 6 9 4 3 3" xfId="3874"/>
    <cellStyle name="Normal 6 9 4 3 3 2" xfId="13565"/>
    <cellStyle name="Normal 6 9 4 3 3 2 2" xfId="25767"/>
    <cellStyle name="Normal 6 9 4 3 3 2 2 2" xfId="50064"/>
    <cellStyle name="Normal 6 9 4 3 3 2 3" xfId="37862"/>
    <cellStyle name="Normal 6 9 4 3 3 3" xfId="16185"/>
    <cellStyle name="Normal 6 9 4 3 3 3 2" xfId="40482"/>
    <cellStyle name="Normal 6 9 4 3 3 4" xfId="28173"/>
    <cellStyle name="Normal 6 9 4 3 4" xfId="4514"/>
    <cellStyle name="Normal 6 9 4 3 4 2" xfId="13566"/>
    <cellStyle name="Normal 6 9 4 3 4 2 2" xfId="25768"/>
    <cellStyle name="Normal 6 9 4 3 4 2 2 2" xfId="50065"/>
    <cellStyle name="Normal 6 9 4 3 4 2 3" xfId="37863"/>
    <cellStyle name="Normal 6 9 4 3 4 3" xfId="16716"/>
    <cellStyle name="Normal 6 9 4 3 4 3 2" xfId="41013"/>
    <cellStyle name="Normal 6 9 4 3 4 4" xfId="28811"/>
    <cellStyle name="Normal 6 9 4 3 5" xfId="6211"/>
    <cellStyle name="Normal 6 9 4 3 5 2" xfId="13567"/>
    <cellStyle name="Normal 6 9 4 3 5 2 2" xfId="25769"/>
    <cellStyle name="Normal 6 9 4 3 5 2 2 2" xfId="50066"/>
    <cellStyle name="Normal 6 9 4 3 5 2 3" xfId="37864"/>
    <cellStyle name="Normal 6 9 4 3 5 3" xfId="18413"/>
    <cellStyle name="Normal 6 9 4 3 5 3 2" xfId="42710"/>
    <cellStyle name="Normal 6 9 4 3 5 4" xfId="30508"/>
    <cellStyle name="Normal 6 9 4 3 6" xfId="13561"/>
    <cellStyle name="Normal 6 9 4 3 6 2" xfId="25763"/>
    <cellStyle name="Normal 6 9 4 3 6 2 2" xfId="50060"/>
    <cellStyle name="Normal 6 9 4 3 6 3" xfId="37858"/>
    <cellStyle name="Normal 6 9 4 3 7" xfId="14488"/>
    <cellStyle name="Normal 6 9 4 3 7 2" xfId="38785"/>
    <cellStyle name="Normal 6 9 4 3 8" xfId="26476"/>
    <cellStyle name="Normal 6 9 4 3 9" xfId="50884"/>
    <cellStyle name="Normal 6 9 4 4" xfId="2704"/>
    <cellStyle name="Normal 6 9 4 4 2" xfId="5152"/>
    <cellStyle name="Normal 6 9 4 4 2 2" xfId="13569"/>
    <cellStyle name="Normal 6 9 4 4 2 2 2" xfId="25771"/>
    <cellStyle name="Normal 6 9 4 4 2 2 2 2" xfId="50068"/>
    <cellStyle name="Normal 6 9 4 4 2 2 3" xfId="37866"/>
    <cellStyle name="Normal 6 9 4 4 2 3" xfId="17354"/>
    <cellStyle name="Normal 6 9 4 4 2 3 2" xfId="41651"/>
    <cellStyle name="Normal 6 9 4 4 2 4" xfId="29449"/>
    <cellStyle name="Normal 6 9 4 4 3" xfId="6742"/>
    <cellStyle name="Normal 6 9 4 4 3 2" xfId="13570"/>
    <cellStyle name="Normal 6 9 4 4 3 2 2" xfId="25772"/>
    <cellStyle name="Normal 6 9 4 4 3 2 2 2" xfId="50069"/>
    <cellStyle name="Normal 6 9 4 4 3 2 3" xfId="37867"/>
    <cellStyle name="Normal 6 9 4 4 3 3" xfId="18944"/>
    <cellStyle name="Normal 6 9 4 4 3 3 2" xfId="43241"/>
    <cellStyle name="Normal 6 9 4 4 3 4" xfId="31039"/>
    <cellStyle name="Normal 6 9 4 4 4" xfId="13568"/>
    <cellStyle name="Normal 6 9 4 4 4 2" xfId="25770"/>
    <cellStyle name="Normal 6 9 4 4 4 2 2" xfId="50067"/>
    <cellStyle name="Normal 6 9 4 4 4 3" xfId="37865"/>
    <cellStyle name="Normal 6 9 4 4 5" xfId="15126"/>
    <cellStyle name="Normal 6 9 4 4 5 2" xfId="39423"/>
    <cellStyle name="Normal 6 9 4 4 6" xfId="27114"/>
    <cellStyle name="Normal 6 9 4 5" xfId="13549"/>
    <cellStyle name="Normal 6 9 4 5 2" xfId="25751"/>
    <cellStyle name="Normal 6 9 4 5 2 2" xfId="50048"/>
    <cellStyle name="Normal 6 9 4 5 3" xfId="37846"/>
    <cellStyle name="Normal 6 9 4 6" xfId="13954"/>
    <cellStyle name="Normal 6 9 4 6 2" xfId="25942"/>
    <cellStyle name="Normal 6 9 4 6 2 2" xfId="50239"/>
    <cellStyle name="Normal 6 9 4 6 3" xfId="38251"/>
    <cellStyle name="Normal 6 9 4 7" xfId="51631"/>
    <cellStyle name="Normal 6 9 4 8" xfId="52058"/>
    <cellStyle name="Normal 6 9 5" xfId="851"/>
    <cellStyle name="Normal 6 9 5 2" xfId="2344"/>
    <cellStyle name="Normal 6 9 5 2 10" xfId="52864"/>
    <cellStyle name="Normal 6 9 5 2 2" xfId="3510"/>
    <cellStyle name="Normal 6 9 5 2 2 2" xfId="5851"/>
    <cellStyle name="Normal 6 9 5 2 2 2 2" xfId="13574"/>
    <cellStyle name="Normal 6 9 5 2 2 2 2 2" xfId="25776"/>
    <cellStyle name="Normal 6 9 5 2 2 2 2 2 2" xfId="50073"/>
    <cellStyle name="Normal 6 9 5 2 2 2 2 3" xfId="37871"/>
    <cellStyle name="Normal 6 9 5 2 2 2 3" xfId="18053"/>
    <cellStyle name="Normal 6 9 5 2 2 2 3 2" xfId="42350"/>
    <cellStyle name="Normal 6 9 5 2 2 2 4" xfId="30148"/>
    <cellStyle name="Normal 6 9 5 2 2 3" xfId="7548"/>
    <cellStyle name="Normal 6 9 5 2 2 3 2" xfId="13575"/>
    <cellStyle name="Normal 6 9 5 2 2 3 2 2" xfId="25777"/>
    <cellStyle name="Normal 6 9 5 2 2 3 2 2 2" xfId="50074"/>
    <cellStyle name="Normal 6 9 5 2 2 3 2 3" xfId="37872"/>
    <cellStyle name="Normal 6 9 5 2 2 3 3" xfId="19750"/>
    <cellStyle name="Normal 6 9 5 2 2 3 3 2" xfId="44047"/>
    <cellStyle name="Normal 6 9 5 2 2 3 4" xfId="31845"/>
    <cellStyle name="Normal 6 9 5 2 2 4" xfId="13573"/>
    <cellStyle name="Normal 6 9 5 2 2 4 2" xfId="25775"/>
    <cellStyle name="Normal 6 9 5 2 2 4 2 2" xfId="50072"/>
    <cellStyle name="Normal 6 9 5 2 2 4 3" xfId="37870"/>
    <cellStyle name="Normal 6 9 5 2 2 5" xfId="15825"/>
    <cellStyle name="Normal 6 9 5 2 2 5 2" xfId="40122"/>
    <cellStyle name="Normal 6 9 5 2 2 6" xfId="27813"/>
    <cellStyle name="Normal 6 9 5 2 3" xfId="4042"/>
    <cellStyle name="Normal 6 9 5 2 3 2" xfId="13576"/>
    <cellStyle name="Normal 6 9 5 2 3 2 2" xfId="25778"/>
    <cellStyle name="Normal 6 9 5 2 3 2 2 2" xfId="50075"/>
    <cellStyle name="Normal 6 9 5 2 3 2 3" xfId="37873"/>
    <cellStyle name="Normal 6 9 5 2 3 3" xfId="16353"/>
    <cellStyle name="Normal 6 9 5 2 3 3 2" xfId="40650"/>
    <cellStyle name="Normal 6 9 5 2 3 4" xfId="28341"/>
    <cellStyle name="Normal 6 9 5 2 4" xfId="4682"/>
    <cellStyle name="Normal 6 9 5 2 4 2" xfId="13577"/>
    <cellStyle name="Normal 6 9 5 2 4 2 2" xfId="25779"/>
    <cellStyle name="Normal 6 9 5 2 4 2 2 2" xfId="50076"/>
    <cellStyle name="Normal 6 9 5 2 4 2 3" xfId="37874"/>
    <cellStyle name="Normal 6 9 5 2 4 3" xfId="16884"/>
    <cellStyle name="Normal 6 9 5 2 4 3 2" xfId="41181"/>
    <cellStyle name="Normal 6 9 5 2 4 4" xfId="28979"/>
    <cellStyle name="Normal 6 9 5 2 5" xfId="6379"/>
    <cellStyle name="Normal 6 9 5 2 5 2" xfId="13578"/>
    <cellStyle name="Normal 6 9 5 2 5 2 2" xfId="25780"/>
    <cellStyle name="Normal 6 9 5 2 5 2 2 2" xfId="50077"/>
    <cellStyle name="Normal 6 9 5 2 5 2 3" xfId="37875"/>
    <cellStyle name="Normal 6 9 5 2 5 3" xfId="18581"/>
    <cellStyle name="Normal 6 9 5 2 5 3 2" xfId="42878"/>
    <cellStyle name="Normal 6 9 5 2 5 4" xfId="30676"/>
    <cellStyle name="Normal 6 9 5 2 6" xfId="13572"/>
    <cellStyle name="Normal 6 9 5 2 6 2" xfId="25774"/>
    <cellStyle name="Normal 6 9 5 2 6 2 2" xfId="50071"/>
    <cellStyle name="Normal 6 9 5 2 6 3" xfId="37869"/>
    <cellStyle name="Normal 6 9 5 2 7" xfId="14656"/>
    <cellStyle name="Normal 6 9 5 2 7 2" xfId="38953"/>
    <cellStyle name="Normal 6 9 5 2 8" xfId="26644"/>
    <cellStyle name="Normal 6 9 5 2 9" xfId="51052"/>
    <cellStyle name="Normal 6 9 5 3" xfId="2872"/>
    <cellStyle name="Normal 6 9 5 3 2" xfId="5320"/>
    <cellStyle name="Normal 6 9 5 3 2 2" xfId="13580"/>
    <cellStyle name="Normal 6 9 5 3 2 2 2" xfId="25782"/>
    <cellStyle name="Normal 6 9 5 3 2 2 2 2" xfId="50079"/>
    <cellStyle name="Normal 6 9 5 3 2 2 3" xfId="37877"/>
    <cellStyle name="Normal 6 9 5 3 2 3" xfId="17522"/>
    <cellStyle name="Normal 6 9 5 3 2 3 2" xfId="41819"/>
    <cellStyle name="Normal 6 9 5 3 2 4" xfId="29617"/>
    <cellStyle name="Normal 6 9 5 3 3" xfId="6910"/>
    <cellStyle name="Normal 6 9 5 3 3 2" xfId="13581"/>
    <cellStyle name="Normal 6 9 5 3 3 2 2" xfId="25783"/>
    <cellStyle name="Normal 6 9 5 3 3 2 2 2" xfId="50080"/>
    <cellStyle name="Normal 6 9 5 3 3 2 3" xfId="37878"/>
    <cellStyle name="Normal 6 9 5 3 3 3" xfId="19112"/>
    <cellStyle name="Normal 6 9 5 3 3 3 2" xfId="43409"/>
    <cellStyle name="Normal 6 9 5 3 3 4" xfId="31207"/>
    <cellStyle name="Normal 6 9 5 3 4" xfId="13579"/>
    <cellStyle name="Normal 6 9 5 3 4 2" xfId="25781"/>
    <cellStyle name="Normal 6 9 5 3 4 2 2" xfId="50078"/>
    <cellStyle name="Normal 6 9 5 3 4 3" xfId="37876"/>
    <cellStyle name="Normal 6 9 5 3 5" xfId="15294"/>
    <cellStyle name="Normal 6 9 5 3 5 2" xfId="39591"/>
    <cellStyle name="Normal 6 9 5 3 6" xfId="27282"/>
    <cellStyle name="Normal 6 9 5 4" xfId="13571"/>
    <cellStyle name="Normal 6 9 5 4 2" xfId="25773"/>
    <cellStyle name="Normal 6 9 5 4 2 2" xfId="50070"/>
    <cellStyle name="Normal 6 9 5 4 3" xfId="37868"/>
    <cellStyle name="Normal 6 9 5 5" xfId="14122"/>
    <cellStyle name="Normal 6 9 5 5 2" xfId="26110"/>
    <cellStyle name="Normal 6 9 5 5 2 2" xfId="50407"/>
    <cellStyle name="Normal 6 9 5 5 3" xfId="38419"/>
    <cellStyle name="Normal 6 9 5 6" xfId="51752"/>
    <cellStyle name="Normal 6 9 5 7" xfId="52226"/>
    <cellStyle name="Normal 6 9 6" xfId="1932"/>
    <cellStyle name="Normal 6 9 6 10" xfId="52600"/>
    <cellStyle name="Normal 6 9 6 11" xfId="2080"/>
    <cellStyle name="Normal 6 9 6 2" xfId="3246"/>
    <cellStyle name="Normal 6 9 6 2 2" xfId="5587"/>
    <cellStyle name="Normal 6 9 6 2 2 2" xfId="13584"/>
    <cellStyle name="Normal 6 9 6 2 2 2 2" xfId="25786"/>
    <cellStyle name="Normal 6 9 6 2 2 2 2 2" xfId="50083"/>
    <cellStyle name="Normal 6 9 6 2 2 2 3" xfId="37881"/>
    <cellStyle name="Normal 6 9 6 2 2 3" xfId="17789"/>
    <cellStyle name="Normal 6 9 6 2 2 3 2" xfId="42086"/>
    <cellStyle name="Normal 6 9 6 2 2 4" xfId="29884"/>
    <cellStyle name="Normal 6 9 6 2 3" xfId="7284"/>
    <cellStyle name="Normal 6 9 6 2 3 2" xfId="13585"/>
    <cellStyle name="Normal 6 9 6 2 3 2 2" xfId="25787"/>
    <cellStyle name="Normal 6 9 6 2 3 2 2 2" xfId="50084"/>
    <cellStyle name="Normal 6 9 6 2 3 2 3" xfId="37882"/>
    <cellStyle name="Normal 6 9 6 2 3 3" xfId="19486"/>
    <cellStyle name="Normal 6 9 6 2 3 3 2" xfId="43783"/>
    <cellStyle name="Normal 6 9 6 2 3 4" xfId="31581"/>
    <cellStyle name="Normal 6 9 6 2 4" xfId="13583"/>
    <cellStyle name="Normal 6 9 6 2 4 2" xfId="25785"/>
    <cellStyle name="Normal 6 9 6 2 4 2 2" xfId="50082"/>
    <cellStyle name="Normal 6 9 6 2 4 3" xfId="37880"/>
    <cellStyle name="Normal 6 9 6 2 5" xfId="15561"/>
    <cellStyle name="Normal 6 9 6 2 5 2" xfId="39858"/>
    <cellStyle name="Normal 6 9 6 2 6" xfId="27549"/>
    <cellStyle name="Normal 6 9 6 3" xfId="3778"/>
    <cellStyle name="Normal 6 9 6 3 2" xfId="13586"/>
    <cellStyle name="Normal 6 9 6 3 2 2" xfId="25788"/>
    <cellStyle name="Normal 6 9 6 3 2 2 2" xfId="50085"/>
    <cellStyle name="Normal 6 9 6 3 2 3" xfId="37883"/>
    <cellStyle name="Normal 6 9 6 3 3" xfId="16089"/>
    <cellStyle name="Normal 6 9 6 3 3 2" xfId="40386"/>
    <cellStyle name="Normal 6 9 6 3 4" xfId="28077"/>
    <cellStyle name="Normal 6 9 6 4" xfId="4418"/>
    <cellStyle name="Normal 6 9 6 4 2" xfId="13587"/>
    <cellStyle name="Normal 6 9 6 4 2 2" xfId="25789"/>
    <cellStyle name="Normal 6 9 6 4 2 2 2" xfId="50086"/>
    <cellStyle name="Normal 6 9 6 4 2 3" xfId="37884"/>
    <cellStyle name="Normal 6 9 6 4 3" xfId="16620"/>
    <cellStyle name="Normal 6 9 6 4 3 2" xfId="40917"/>
    <cellStyle name="Normal 6 9 6 4 4" xfId="28715"/>
    <cellStyle name="Normal 6 9 6 5" xfId="6115"/>
    <cellStyle name="Normal 6 9 6 5 2" xfId="13588"/>
    <cellStyle name="Normal 6 9 6 5 2 2" xfId="25790"/>
    <cellStyle name="Normal 6 9 6 5 2 2 2" xfId="50087"/>
    <cellStyle name="Normal 6 9 6 5 2 3" xfId="37885"/>
    <cellStyle name="Normal 6 9 6 5 3" xfId="18317"/>
    <cellStyle name="Normal 6 9 6 5 3 2" xfId="42614"/>
    <cellStyle name="Normal 6 9 6 5 4" xfId="30412"/>
    <cellStyle name="Normal 6 9 6 6" xfId="13582"/>
    <cellStyle name="Normal 6 9 6 6 2" xfId="25784"/>
    <cellStyle name="Normal 6 9 6 6 2 2" xfId="50081"/>
    <cellStyle name="Normal 6 9 6 6 3" xfId="37879"/>
    <cellStyle name="Normal 6 9 6 7" xfId="14392"/>
    <cellStyle name="Normal 6 9 6 7 2" xfId="38689"/>
    <cellStyle name="Normal 6 9 6 8" xfId="26380"/>
    <cellStyle name="Normal 6 9 6 9" xfId="50788"/>
    <cellStyle name="Normal 6 9 7" xfId="2608"/>
    <cellStyle name="Normal 6 9 7 2" xfId="5056"/>
    <cellStyle name="Normal 6 9 7 2 2" xfId="13590"/>
    <cellStyle name="Normal 6 9 7 2 2 2" xfId="25792"/>
    <cellStyle name="Normal 6 9 7 2 2 2 2" xfId="50089"/>
    <cellStyle name="Normal 6 9 7 2 2 3" xfId="37887"/>
    <cellStyle name="Normal 6 9 7 2 3" xfId="17258"/>
    <cellStyle name="Normal 6 9 7 2 3 2" xfId="41555"/>
    <cellStyle name="Normal 6 9 7 2 4" xfId="29353"/>
    <cellStyle name="Normal 6 9 7 3" xfId="6646"/>
    <cellStyle name="Normal 6 9 7 3 2" xfId="13591"/>
    <cellStyle name="Normal 6 9 7 3 2 2" xfId="25793"/>
    <cellStyle name="Normal 6 9 7 3 2 2 2" xfId="50090"/>
    <cellStyle name="Normal 6 9 7 3 2 3" xfId="37888"/>
    <cellStyle name="Normal 6 9 7 3 3" xfId="18848"/>
    <cellStyle name="Normal 6 9 7 3 3 2" xfId="43145"/>
    <cellStyle name="Normal 6 9 7 3 4" xfId="30943"/>
    <cellStyle name="Normal 6 9 7 4" xfId="13589"/>
    <cellStyle name="Normal 6 9 7 4 2" xfId="25791"/>
    <cellStyle name="Normal 6 9 7 4 2 2" xfId="50088"/>
    <cellStyle name="Normal 6 9 7 4 3" xfId="37886"/>
    <cellStyle name="Normal 6 9 7 5" xfId="15030"/>
    <cellStyle name="Normal 6 9 7 5 2" xfId="39327"/>
    <cellStyle name="Normal 6 9 7 6" xfId="27018"/>
    <cellStyle name="Normal 6 9 8" xfId="13460"/>
    <cellStyle name="Normal 6 9 8 2" xfId="25662"/>
    <cellStyle name="Normal 6 9 8 2 2" xfId="49959"/>
    <cellStyle name="Normal 6 9 8 3" xfId="37757"/>
    <cellStyle name="Normal 6 9 9" xfId="13858"/>
    <cellStyle name="Normal 6 9 9 2" xfId="25846"/>
    <cellStyle name="Normal 6 9 9 2 2" xfId="50143"/>
    <cellStyle name="Normal 6 9 9 3" xfId="38155"/>
    <cellStyle name="Normal 7" xfId="52"/>
    <cellStyle name="Normal 7 10" xfId="1750"/>
    <cellStyle name="Normal 7 2" xfId="59"/>
    <cellStyle name="Normal 7 2 2" xfId="318"/>
    <cellStyle name="Normal 7 2 2 2" xfId="441"/>
    <cellStyle name="Normal 7 2 2 2 2" xfId="1165"/>
    <cellStyle name="Normal 7 2 2 3" xfId="469"/>
    <cellStyle name="Normal 7 2 2 3 2" xfId="1193"/>
    <cellStyle name="Normal 7 2 2 4" xfId="499"/>
    <cellStyle name="Normal 7 2 2 4 2" xfId="1223"/>
    <cellStyle name="Normal 7 2 2 5" xfId="529"/>
    <cellStyle name="Normal 7 2 2 5 2" xfId="1253"/>
    <cellStyle name="Normal 7 2 2 6" xfId="1136"/>
    <cellStyle name="Normal 7 2 3" xfId="319"/>
    <cellStyle name="Normal 7 2 3 2" xfId="1841"/>
    <cellStyle name="Normal 7 2 4" xfId="427"/>
    <cellStyle name="Normal 7 2 5" xfId="150"/>
    <cellStyle name="Normal 7 2 6" xfId="1113"/>
    <cellStyle name="Normal 7 3" xfId="177"/>
    <cellStyle name="Normal 7 3 2" xfId="442"/>
    <cellStyle name="Normal 7 3 2 2" xfId="1166"/>
    <cellStyle name="Normal 7 3 3" xfId="470"/>
    <cellStyle name="Normal 7 3 3 2" xfId="1194"/>
    <cellStyle name="Normal 7 3 4" xfId="500"/>
    <cellStyle name="Normal 7 3 4 2" xfId="1224"/>
    <cellStyle name="Normal 7 3 5" xfId="530"/>
    <cellStyle name="Normal 7 3 5 2" xfId="1254"/>
    <cellStyle name="Normal 7 3 6" xfId="320"/>
    <cellStyle name="Normal 7 3 6 2" xfId="1137"/>
    <cellStyle name="Normal 7 4" xfId="321"/>
    <cellStyle name="Normal 7 4 2" xfId="443"/>
    <cellStyle name="Normal 7 4 2 2" xfId="1167"/>
    <cellStyle name="Normal 7 4 3" xfId="471"/>
    <cellStyle name="Normal 7 4 3 2" xfId="1195"/>
    <cellStyle name="Normal 7 4 4" xfId="501"/>
    <cellStyle name="Normal 7 4 4 2" xfId="1225"/>
    <cellStyle name="Normal 7 4 5" xfId="531"/>
    <cellStyle name="Normal 7 4 5 2" xfId="1255"/>
    <cellStyle name="Normal 7 4 6" xfId="1138"/>
    <cellStyle name="Normal 7 4 7" xfId="1408"/>
    <cellStyle name="Normal 7 5" xfId="322"/>
    <cellStyle name="Normal 7 5 2" xfId="444"/>
    <cellStyle name="Normal 7 5 2 2" xfId="1168"/>
    <cellStyle name="Normal 7 5 3" xfId="472"/>
    <cellStyle name="Normal 7 5 3 2" xfId="1196"/>
    <cellStyle name="Normal 7 5 4" xfId="502"/>
    <cellStyle name="Normal 7 5 4 2" xfId="1226"/>
    <cellStyle name="Normal 7 5 5" xfId="532"/>
    <cellStyle name="Normal 7 5 5 2" xfId="1256"/>
    <cellStyle name="Normal 7 5 6" xfId="1139"/>
    <cellStyle name="Normal 7 5 7" xfId="1409"/>
    <cellStyle name="Normal 7 6" xfId="336"/>
    <cellStyle name="Normal 7 6 2" xfId="1892"/>
    <cellStyle name="Normal 7 7" xfId="317"/>
    <cellStyle name="Normal 7 7 2" xfId="1897"/>
    <cellStyle name="Normal 7 8" xfId="428"/>
    <cellStyle name="Normal 7 9" xfId="671"/>
    <cellStyle name="Normal 8" xfId="63"/>
    <cellStyle name="Normal 8 10" xfId="141"/>
    <cellStyle name="Normal 8 11" xfId="1114"/>
    <cellStyle name="Normal 8 2" xfId="67"/>
    <cellStyle name="Normal 8 2 2" xfId="325"/>
    <cellStyle name="Normal 8 2 2 2" xfId="446"/>
    <cellStyle name="Normal 8 2 2 2 2" xfId="1170"/>
    <cellStyle name="Normal 8 2 2 3" xfId="474"/>
    <cellStyle name="Normal 8 2 2 3 2" xfId="1198"/>
    <cellStyle name="Normal 8 2 2 4" xfId="504"/>
    <cellStyle name="Normal 8 2 2 4 2" xfId="1228"/>
    <cellStyle name="Normal 8 2 2 5" xfId="534"/>
    <cellStyle name="Normal 8 2 2 5 2" xfId="1258"/>
    <cellStyle name="Normal 8 2 2 6" xfId="1141"/>
    <cellStyle name="Normal 8 2 2 7" xfId="1410"/>
    <cellStyle name="Normal 8 2 3" xfId="326"/>
    <cellStyle name="Normal 8 2 3 2" xfId="1918"/>
    <cellStyle name="Normal 8 2 4" xfId="429"/>
    <cellStyle name="Normal 8 2 4 2" xfId="1964"/>
    <cellStyle name="Normal 8 2 5" xfId="324"/>
    <cellStyle name="Normal 8 2 5 2" xfId="1820"/>
    <cellStyle name="Normal 8 2 6" xfId="1116"/>
    <cellStyle name="Normal 8 3" xfId="327"/>
    <cellStyle name="Normal 8 3 2" xfId="328"/>
    <cellStyle name="Normal 8 3 2 2" xfId="447"/>
    <cellStyle name="Normal 8 3 2 2 2" xfId="1171"/>
    <cellStyle name="Normal 8 3 2 3" xfId="475"/>
    <cellStyle name="Normal 8 3 2 3 2" xfId="1199"/>
    <cellStyle name="Normal 8 3 2 4" xfId="505"/>
    <cellStyle name="Normal 8 3 2 4 2" xfId="1229"/>
    <cellStyle name="Normal 8 3 2 5" xfId="535"/>
    <cellStyle name="Normal 8 3 2 5 2" xfId="1259"/>
    <cellStyle name="Normal 8 3 2 6" xfId="1142"/>
    <cellStyle name="Normal 8 3 2 7" xfId="1412"/>
    <cellStyle name="Normal 8 3 3" xfId="329"/>
    <cellStyle name="Normal 8 3 4" xfId="430"/>
    <cellStyle name="Normal 8 3 5" xfId="1411"/>
    <cellStyle name="Normal 8 4" xfId="330"/>
    <cellStyle name="Normal 8 4 2" xfId="448"/>
    <cellStyle name="Normal 8 4 2 2" xfId="1172"/>
    <cellStyle name="Normal 8 4 3" xfId="476"/>
    <cellStyle name="Normal 8 4 3 2" xfId="1200"/>
    <cellStyle name="Normal 8 4 4" xfId="506"/>
    <cellStyle name="Normal 8 4 4 2" xfId="1230"/>
    <cellStyle name="Normal 8 4 5" xfId="536"/>
    <cellStyle name="Normal 8 4 5 2" xfId="1260"/>
    <cellStyle name="Normal 8 4 6" xfId="1143"/>
    <cellStyle name="Normal 8 4 7" xfId="1413"/>
    <cellStyle name="Normal 8 5" xfId="445"/>
    <cellStyle name="Normal 8 5 2" xfId="1169"/>
    <cellStyle name="Normal 8 5 3" xfId="1414"/>
    <cellStyle name="Normal 8 6" xfId="473"/>
    <cellStyle name="Normal 8 6 2" xfId="1197"/>
    <cellStyle name="Normal 8 6 3" xfId="1415"/>
    <cellStyle name="Normal 8 7" xfId="503"/>
    <cellStyle name="Normal 8 7 2" xfId="1227"/>
    <cellStyle name="Normal 8 7 3" xfId="1920"/>
    <cellStyle name="Normal 8 8" xfId="533"/>
    <cellStyle name="Normal 8 8 2" xfId="1257"/>
    <cellStyle name="Normal 8 9" xfId="323"/>
    <cellStyle name="Normal 8 9 2" xfId="1140"/>
    <cellStyle name="Normal 9" xfId="71"/>
    <cellStyle name="Normal 9 2" xfId="331"/>
    <cellStyle name="Normal 9 2 2" xfId="449"/>
    <cellStyle name="Normal 9 2 2 2" xfId="1173"/>
    <cellStyle name="Normal 9 2 3" xfId="477"/>
    <cellStyle name="Normal 9 2 3 2" xfId="1201"/>
    <cellStyle name="Normal 9 2 4" xfId="507"/>
    <cellStyle name="Normal 9 2 4 2" xfId="1231"/>
    <cellStyle name="Normal 9 2 5" xfId="537"/>
    <cellStyle name="Normal 9 2 5 2" xfId="1261"/>
    <cellStyle name="Normal 9 2 6" xfId="1144"/>
    <cellStyle name="Normal 9 2 7" xfId="1416"/>
    <cellStyle name="Normal 9 3" xfId="332"/>
    <cellStyle name="Normal 9 3 2" xfId="333"/>
    <cellStyle name="Normal 9 3 2 2" xfId="1940"/>
    <cellStyle name="Normal 9 3 3" xfId="431"/>
    <cellStyle name="Normal 9 3 4" xfId="1417"/>
    <cellStyle name="Normal 9 3 5" xfId="1911"/>
    <cellStyle name="Normal 9 4" xfId="334"/>
    <cellStyle name="Normal 9 4 2" xfId="1418"/>
    <cellStyle name="Normal 9 4 2 2" xfId="1790"/>
    <cellStyle name="Normal 9 4 3" xfId="2018"/>
    <cellStyle name="Normal 9 5" xfId="432"/>
    <cellStyle name="Normal 9 5 2" xfId="1419"/>
    <cellStyle name="Normal 9 5 3" xfId="1881"/>
    <cellStyle name="Normal 9 6" xfId="151"/>
    <cellStyle name="Normal 9 6 2" xfId="1420"/>
    <cellStyle name="Normal 9 6 3" xfId="1814"/>
    <cellStyle name="Normal 9 7" xfId="1117"/>
    <cellStyle name="Normal 9 8" xfId="1731"/>
    <cellStyle name="Normal 9 8 2" xfId="1765"/>
    <cellStyle name="Normal 9 9" xfId="1740"/>
    <cellStyle name="Note" xfId="16" builtinId="10" customBuiltin="1"/>
    <cellStyle name="Note 2" xfId="98"/>
    <cellStyle name="Note 2 2" xfId="846"/>
    <cellStyle name="Note 2 2 2" xfId="55182"/>
    <cellStyle name="Note 2 3" xfId="142"/>
    <cellStyle name="Note 2 3 2" xfId="1125"/>
    <cellStyle name="Note 3" xfId="81"/>
    <cellStyle name="Note 3 2" xfId="1121"/>
    <cellStyle name="Note 4" xfId="1097"/>
    <cellStyle name="Note 4 2" xfId="55183"/>
    <cellStyle name="Output" xfId="11" builtinId="21" customBuiltin="1"/>
    <cellStyle name="Output 2" xfId="93"/>
    <cellStyle name="Percent 10" xfId="1421"/>
    <cellStyle name="Percent 11" xfId="1422"/>
    <cellStyle name="Percent 11 2" xfId="1423"/>
    <cellStyle name="Percent 11 3" xfId="1424"/>
    <cellStyle name="Percent 11 4" xfId="1425"/>
    <cellStyle name="Percent 11 5" xfId="1426"/>
    <cellStyle name="Percent 12" xfId="1427"/>
    <cellStyle name="Percent 12 2" xfId="1428"/>
    <cellStyle name="Percent 12 3" xfId="1429"/>
    <cellStyle name="Percent 12 4" xfId="1430"/>
    <cellStyle name="Percent 12 5" xfId="1431"/>
    <cellStyle name="Percent 13" xfId="1432"/>
    <cellStyle name="Percent 14" xfId="1433"/>
    <cellStyle name="Percent 15" xfId="1434"/>
    <cellStyle name="Percent 15 2" xfId="1435"/>
    <cellStyle name="Percent 16" xfId="1436"/>
    <cellStyle name="Percent 17" xfId="1437"/>
    <cellStyle name="Percent 18" xfId="1438"/>
    <cellStyle name="Percent 19" xfId="1439"/>
    <cellStyle name="Percent 2" xfId="46"/>
    <cellStyle name="Percent 2 2" xfId="163"/>
    <cellStyle name="Percent 2 2 2" xfId="1442"/>
    <cellStyle name="Percent 2 2 2 2" xfId="1901"/>
    <cellStyle name="Percent 2 2 3" xfId="1443"/>
    <cellStyle name="Percent 2 2 3 2" xfId="1924"/>
    <cellStyle name="Percent 2 2 4" xfId="1441"/>
    <cellStyle name="Percent 2 2 5" xfId="2009"/>
    <cellStyle name="Percent 2 3" xfId="129"/>
    <cellStyle name="Percent 2 3 2" xfId="1445"/>
    <cellStyle name="Percent 2 3 2 2" xfId="1816"/>
    <cellStyle name="Percent 2 3 3" xfId="1444"/>
    <cellStyle name="Percent 2 3 4" xfId="1999"/>
    <cellStyle name="Percent 2 4" xfId="76"/>
    <cellStyle name="Percent 2 4 2" xfId="1446"/>
    <cellStyle name="Percent 2 4 2 2" xfId="1993"/>
    <cellStyle name="Percent 2 5" xfId="1447"/>
    <cellStyle name="Percent 2 5 2" xfId="1919"/>
    <cellStyle name="Percent 2 6" xfId="1440"/>
    <cellStyle name="Percent 2 6 2" xfId="1926"/>
    <cellStyle name="Percent 2 7" xfId="1782"/>
    <cellStyle name="Percent 20" xfId="1448"/>
    <cellStyle name="Percent 21" xfId="1449"/>
    <cellStyle name="Percent 22" xfId="1450"/>
    <cellStyle name="Percent 23" xfId="1451"/>
    <cellStyle name="Percent 24" xfId="1452"/>
    <cellStyle name="Percent 3" xfId="55"/>
    <cellStyle name="Percent 3 2" xfId="62"/>
    <cellStyle name="Percent 3 2 2" xfId="1455"/>
    <cellStyle name="Percent 3 2 3" xfId="1456"/>
    <cellStyle name="Percent 3 2 4" xfId="1457"/>
    <cellStyle name="Percent 3 2 5" xfId="1454"/>
    <cellStyle name="Percent 3 3" xfId="162"/>
    <cellStyle name="Percent 3 3 2" xfId="1458"/>
    <cellStyle name="Percent 3 4" xfId="1110"/>
    <cellStyle name="Percent 3 4 2" xfId="1459"/>
    <cellStyle name="Percent 3 5" xfId="1460"/>
    <cellStyle name="Percent 3 6" xfId="1461"/>
    <cellStyle name="Percent 3 7" xfId="1453"/>
    <cellStyle name="Percent 4" xfId="66"/>
    <cellStyle name="Percent 4 2" xfId="70"/>
    <cellStyle name="Percent 4 2 2" xfId="1463"/>
    <cellStyle name="Percent 4 3" xfId="1464"/>
    <cellStyle name="Percent 4 4" xfId="1465"/>
    <cellStyle name="Percent 4 5" xfId="1462"/>
    <cellStyle name="Percent 4 6" xfId="4385"/>
    <cellStyle name="Percent 5" xfId="74"/>
    <cellStyle name="Percent 5 2" xfId="745"/>
    <cellStyle name="Percent 5 2 2" xfId="1467"/>
    <cellStyle name="Percent 5 3" xfId="1468"/>
    <cellStyle name="Percent 5 4" xfId="1469"/>
    <cellStyle name="Percent 5 5" xfId="1466"/>
    <cellStyle name="Percent 6" xfId="78"/>
    <cellStyle name="Percent 6 2" xfId="1120"/>
    <cellStyle name="Percent 6 2 2" xfId="1471"/>
    <cellStyle name="Percent 6 3" xfId="1472"/>
    <cellStyle name="Percent 6 4" xfId="1473"/>
    <cellStyle name="Percent 6 5" xfId="1470"/>
    <cellStyle name="Percent 7" xfId="1474"/>
    <cellStyle name="Percent 7 2" xfId="1475"/>
    <cellStyle name="Percent 7 3" xfId="1476"/>
    <cellStyle name="Percent 7 4" xfId="1730"/>
    <cellStyle name="Percent 7 5" xfId="1894"/>
    <cellStyle name="Percent 7 6" xfId="2032"/>
    <cellStyle name="Percent 7 7" xfId="2046"/>
    <cellStyle name="Percent 8" xfId="1477"/>
    <cellStyle name="Percent 8 2" xfId="1478"/>
    <cellStyle name="Percent 8 3" xfId="1479"/>
    <cellStyle name="Percent 8 4" xfId="1727"/>
    <cellStyle name="Percent 8 5" xfId="1895"/>
    <cellStyle name="Percent 8 6" xfId="2033"/>
    <cellStyle name="Percent 8 7" xfId="2047"/>
    <cellStyle name="Percent 9" xfId="1480"/>
    <cellStyle name="SAPBEXaggData" xfId="1481"/>
    <cellStyle name="SAPBEXaggData 10" xfId="53641"/>
    <cellStyle name="SAPBEXaggData 11" xfId="53855"/>
    <cellStyle name="SAPBEXaggData 12" xfId="54069"/>
    <cellStyle name="SAPBEXaggData 13" xfId="54283"/>
    <cellStyle name="SAPBEXaggData 14" xfId="54497"/>
    <cellStyle name="SAPBEXaggData 15" xfId="54711"/>
    <cellStyle name="SAPBEXaggData 16" xfId="54925"/>
    <cellStyle name="SAPBEXaggData 2" xfId="1482"/>
    <cellStyle name="SAPBEXaggData 2 10" xfId="54070"/>
    <cellStyle name="SAPBEXaggData 2 11" xfId="54284"/>
    <cellStyle name="SAPBEXaggData 2 12" xfId="54498"/>
    <cellStyle name="SAPBEXaggData 2 13" xfId="54712"/>
    <cellStyle name="SAPBEXaggData 2 14" xfId="54926"/>
    <cellStyle name="SAPBEXaggData 2 2" xfId="1611"/>
    <cellStyle name="SAPBEXaggData 2 2 10" xfId="53749"/>
    <cellStyle name="SAPBEXaggData 2 2 11" xfId="53963"/>
    <cellStyle name="SAPBEXaggData 2 2 12" xfId="54177"/>
    <cellStyle name="SAPBEXaggData 2 2 13" xfId="54391"/>
    <cellStyle name="SAPBEXaggData 2 2 14" xfId="54605"/>
    <cellStyle name="SAPBEXaggData 2 2 15" xfId="54819"/>
    <cellStyle name="SAPBEXaggData 2 2 16" xfId="55033"/>
    <cellStyle name="SAPBEXaggData 2 2 2" xfId="4279"/>
    <cellStyle name="SAPBEXaggData 2 2 2 2" xfId="28578"/>
    <cellStyle name="SAPBEXaggData 2 2 3" xfId="4919"/>
    <cellStyle name="SAPBEXaggData 2 2 3 2" xfId="13592"/>
    <cellStyle name="SAPBEXaggData 2 2 3 2 2" xfId="37889"/>
    <cellStyle name="SAPBEXaggData 2 2 3 3" xfId="17121"/>
    <cellStyle name="SAPBEXaggData 2 2 3 3 2" xfId="41418"/>
    <cellStyle name="SAPBEXaggData 2 2 3 4" xfId="29216"/>
    <cellStyle name="SAPBEXaggData 2 2 4" xfId="14893"/>
    <cellStyle name="SAPBEXaggData 2 2 4 2" xfId="39190"/>
    <cellStyle name="SAPBEXaggData 2 2 5" xfId="26881"/>
    <cellStyle name="SAPBEXaggData 2 2 6" xfId="51289"/>
    <cellStyle name="SAPBEXaggData 2 2 7" xfId="53101"/>
    <cellStyle name="SAPBEXaggData 2 2 8" xfId="53321"/>
    <cellStyle name="SAPBEXaggData 2 2 9" xfId="53535"/>
    <cellStyle name="SAPBEXaggData 2 3" xfId="3109"/>
    <cellStyle name="SAPBEXaggData 2 3 2" xfId="7147"/>
    <cellStyle name="SAPBEXaggData 2 3 2 2" xfId="13593"/>
    <cellStyle name="SAPBEXaggData 2 3 2 2 2" xfId="37890"/>
    <cellStyle name="SAPBEXaggData 2 3 2 3" xfId="19349"/>
    <cellStyle name="SAPBEXaggData 2 3 2 3 2" xfId="43646"/>
    <cellStyle name="SAPBEXaggData 2 3 2 4" xfId="31444"/>
    <cellStyle name="SAPBEXaggData 2 4" xfId="50651"/>
    <cellStyle name="SAPBEXaggData 2 5" xfId="52463"/>
    <cellStyle name="SAPBEXaggData 2 6" xfId="53214"/>
    <cellStyle name="SAPBEXaggData 2 7" xfId="53428"/>
    <cellStyle name="SAPBEXaggData 2 8" xfId="53642"/>
    <cellStyle name="SAPBEXaggData 2 9" xfId="53856"/>
    <cellStyle name="SAPBEXaggData 3" xfId="1483"/>
    <cellStyle name="SAPBEXaggData 3 10" xfId="54071"/>
    <cellStyle name="SAPBEXaggData 3 11" xfId="54285"/>
    <cellStyle name="SAPBEXaggData 3 12" xfId="54499"/>
    <cellStyle name="SAPBEXaggData 3 13" xfId="54713"/>
    <cellStyle name="SAPBEXaggData 3 14" xfId="54927"/>
    <cellStyle name="SAPBEXaggData 3 2" xfId="1612"/>
    <cellStyle name="SAPBEXaggData 3 2 10" xfId="53750"/>
    <cellStyle name="SAPBEXaggData 3 2 11" xfId="53964"/>
    <cellStyle name="SAPBEXaggData 3 2 12" xfId="54178"/>
    <cellStyle name="SAPBEXaggData 3 2 13" xfId="54392"/>
    <cellStyle name="SAPBEXaggData 3 2 14" xfId="54606"/>
    <cellStyle name="SAPBEXaggData 3 2 15" xfId="54820"/>
    <cellStyle name="SAPBEXaggData 3 2 16" xfId="55034"/>
    <cellStyle name="SAPBEXaggData 3 2 2" xfId="4280"/>
    <cellStyle name="SAPBEXaggData 3 2 2 2" xfId="28579"/>
    <cellStyle name="SAPBEXaggData 3 2 3" xfId="4920"/>
    <cellStyle name="SAPBEXaggData 3 2 3 2" xfId="13594"/>
    <cellStyle name="SAPBEXaggData 3 2 3 2 2" xfId="37891"/>
    <cellStyle name="SAPBEXaggData 3 2 3 3" xfId="17122"/>
    <cellStyle name="SAPBEXaggData 3 2 3 3 2" xfId="41419"/>
    <cellStyle name="SAPBEXaggData 3 2 3 4" xfId="29217"/>
    <cellStyle name="SAPBEXaggData 3 2 4" xfId="14894"/>
    <cellStyle name="SAPBEXaggData 3 2 4 2" xfId="39191"/>
    <cellStyle name="SAPBEXaggData 3 2 5" xfId="26882"/>
    <cellStyle name="SAPBEXaggData 3 2 6" xfId="51290"/>
    <cellStyle name="SAPBEXaggData 3 2 7" xfId="53102"/>
    <cellStyle name="SAPBEXaggData 3 2 8" xfId="53322"/>
    <cellStyle name="SAPBEXaggData 3 2 9" xfId="53536"/>
    <cellStyle name="SAPBEXaggData 3 3" xfId="3110"/>
    <cellStyle name="SAPBEXaggData 3 3 2" xfId="7148"/>
    <cellStyle name="SAPBEXaggData 3 3 2 2" xfId="13595"/>
    <cellStyle name="SAPBEXaggData 3 3 2 2 2" xfId="37892"/>
    <cellStyle name="SAPBEXaggData 3 3 2 3" xfId="19350"/>
    <cellStyle name="SAPBEXaggData 3 3 2 3 2" xfId="43647"/>
    <cellStyle name="SAPBEXaggData 3 3 2 4" xfId="31445"/>
    <cellStyle name="SAPBEXaggData 3 4" xfId="50652"/>
    <cellStyle name="SAPBEXaggData 3 5" xfId="52464"/>
    <cellStyle name="SAPBEXaggData 3 6" xfId="53215"/>
    <cellStyle name="SAPBEXaggData 3 7" xfId="53429"/>
    <cellStyle name="SAPBEXaggData 3 8" xfId="53643"/>
    <cellStyle name="SAPBEXaggData 3 9" xfId="53857"/>
    <cellStyle name="SAPBEXaggData 4" xfId="1610"/>
    <cellStyle name="SAPBEXaggData 4 10" xfId="53748"/>
    <cellStyle name="SAPBEXaggData 4 11" xfId="53962"/>
    <cellStyle name="SAPBEXaggData 4 12" xfId="54176"/>
    <cellStyle name="SAPBEXaggData 4 13" xfId="54390"/>
    <cellStyle name="SAPBEXaggData 4 14" xfId="54604"/>
    <cellStyle name="SAPBEXaggData 4 15" xfId="54818"/>
    <cellStyle name="SAPBEXaggData 4 16" xfId="55032"/>
    <cellStyle name="SAPBEXaggData 4 2" xfId="4278"/>
    <cellStyle name="SAPBEXaggData 4 2 2" xfId="28577"/>
    <cellStyle name="SAPBEXaggData 4 3" xfId="4918"/>
    <cellStyle name="SAPBEXaggData 4 3 2" xfId="13596"/>
    <cellStyle name="SAPBEXaggData 4 3 2 2" xfId="37893"/>
    <cellStyle name="SAPBEXaggData 4 3 3" xfId="17120"/>
    <cellStyle name="SAPBEXaggData 4 3 3 2" xfId="41417"/>
    <cellStyle name="SAPBEXaggData 4 3 4" xfId="29215"/>
    <cellStyle name="SAPBEXaggData 4 4" xfId="14892"/>
    <cellStyle name="SAPBEXaggData 4 4 2" xfId="39189"/>
    <cellStyle name="SAPBEXaggData 4 5" xfId="26880"/>
    <cellStyle name="SAPBEXaggData 4 6" xfId="51288"/>
    <cellStyle name="SAPBEXaggData 4 7" xfId="53100"/>
    <cellStyle name="SAPBEXaggData 4 8" xfId="53320"/>
    <cellStyle name="SAPBEXaggData 4 9" xfId="53534"/>
    <cellStyle name="SAPBEXaggData 5" xfId="3108"/>
    <cellStyle name="SAPBEXaggData 5 2" xfId="7146"/>
    <cellStyle name="SAPBEXaggData 5 2 2" xfId="13597"/>
    <cellStyle name="SAPBEXaggData 5 2 2 2" xfId="37894"/>
    <cellStyle name="SAPBEXaggData 5 2 3" xfId="19348"/>
    <cellStyle name="SAPBEXaggData 5 2 3 2" xfId="43645"/>
    <cellStyle name="SAPBEXaggData 5 2 4" xfId="31443"/>
    <cellStyle name="SAPBEXaggData 6" xfId="50650"/>
    <cellStyle name="SAPBEXaggData 7" xfId="52462"/>
    <cellStyle name="SAPBEXaggData 8" xfId="53213"/>
    <cellStyle name="SAPBEXaggData 9" xfId="53427"/>
    <cellStyle name="SAPBEXaggDataEmph" xfId="1484"/>
    <cellStyle name="SAPBEXaggDataEmph 10" xfId="53644"/>
    <cellStyle name="SAPBEXaggDataEmph 11" xfId="53858"/>
    <cellStyle name="SAPBEXaggDataEmph 12" xfId="54072"/>
    <cellStyle name="SAPBEXaggDataEmph 13" xfId="54286"/>
    <cellStyle name="SAPBEXaggDataEmph 14" xfId="54500"/>
    <cellStyle name="SAPBEXaggDataEmph 15" xfId="54714"/>
    <cellStyle name="SAPBEXaggDataEmph 16" xfId="54928"/>
    <cellStyle name="SAPBEXaggDataEmph 2" xfId="1485"/>
    <cellStyle name="SAPBEXaggDataEmph 2 10" xfId="54073"/>
    <cellStyle name="SAPBEXaggDataEmph 2 11" xfId="54287"/>
    <cellStyle name="SAPBEXaggDataEmph 2 12" xfId="54501"/>
    <cellStyle name="SAPBEXaggDataEmph 2 13" xfId="54715"/>
    <cellStyle name="SAPBEXaggDataEmph 2 14" xfId="54929"/>
    <cellStyle name="SAPBEXaggDataEmph 2 2" xfId="1614"/>
    <cellStyle name="SAPBEXaggDataEmph 2 2 10" xfId="53752"/>
    <cellStyle name="SAPBEXaggDataEmph 2 2 11" xfId="53966"/>
    <cellStyle name="SAPBEXaggDataEmph 2 2 12" xfId="54180"/>
    <cellStyle name="SAPBEXaggDataEmph 2 2 13" xfId="54394"/>
    <cellStyle name="SAPBEXaggDataEmph 2 2 14" xfId="54608"/>
    <cellStyle name="SAPBEXaggDataEmph 2 2 15" xfId="54822"/>
    <cellStyle name="SAPBEXaggDataEmph 2 2 16" xfId="55036"/>
    <cellStyle name="SAPBEXaggDataEmph 2 2 2" xfId="4282"/>
    <cellStyle name="SAPBEXaggDataEmph 2 2 2 2" xfId="28581"/>
    <cellStyle name="SAPBEXaggDataEmph 2 2 3" xfId="4922"/>
    <cellStyle name="SAPBEXaggDataEmph 2 2 3 2" xfId="13598"/>
    <cellStyle name="SAPBEXaggDataEmph 2 2 3 2 2" xfId="37895"/>
    <cellStyle name="SAPBEXaggDataEmph 2 2 3 3" xfId="17124"/>
    <cellStyle name="SAPBEXaggDataEmph 2 2 3 3 2" xfId="41421"/>
    <cellStyle name="SAPBEXaggDataEmph 2 2 3 4" xfId="29219"/>
    <cellStyle name="SAPBEXaggDataEmph 2 2 4" xfId="14896"/>
    <cellStyle name="SAPBEXaggDataEmph 2 2 4 2" xfId="39193"/>
    <cellStyle name="SAPBEXaggDataEmph 2 2 5" xfId="26884"/>
    <cellStyle name="SAPBEXaggDataEmph 2 2 6" xfId="51292"/>
    <cellStyle name="SAPBEXaggDataEmph 2 2 7" xfId="53104"/>
    <cellStyle name="SAPBEXaggDataEmph 2 2 8" xfId="53324"/>
    <cellStyle name="SAPBEXaggDataEmph 2 2 9" xfId="53538"/>
    <cellStyle name="SAPBEXaggDataEmph 2 3" xfId="3112"/>
    <cellStyle name="SAPBEXaggDataEmph 2 3 2" xfId="7150"/>
    <cellStyle name="SAPBEXaggDataEmph 2 3 2 2" xfId="13599"/>
    <cellStyle name="SAPBEXaggDataEmph 2 3 2 2 2" xfId="37896"/>
    <cellStyle name="SAPBEXaggDataEmph 2 3 2 3" xfId="19352"/>
    <cellStyle name="SAPBEXaggDataEmph 2 3 2 3 2" xfId="43649"/>
    <cellStyle name="SAPBEXaggDataEmph 2 3 2 4" xfId="31447"/>
    <cellStyle name="SAPBEXaggDataEmph 2 4" xfId="50654"/>
    <cellStyle name="SAPBEXaggDataEmph 2 5" xfId="52466"/>
    <cellStyle name="SAPBEXaggDataEmph 2 6" xfId="53217"/>
    <cellStyle name="SAPBEXaggDataEmph 2 7" xfId="53431"/>
    <cellStyle name="SAPBEXaggDataEmph 2 8" xfId="53645"/>
    <cellStyle name="SAPBEXaggDataEmph 2 9" xfId="53859"/>
    <cellStyle name="SAPBEXaggDataEmph 3" xfId="1486"/>
    <cellStyle name="SAPBEXaggDataEmph 3 10" xfId="54074"/>
    <cellStyle name="SAPBEXaggDataEmph 3 11" xfId="54288"/>
    <cellStyle name="SAPBEXaggDataEmph 3 12" xfId="54502"/>
    <cellStyle name="SAPBEXaggDataEmph 3 13" xfId="54716"/>
    <cellStyle name="SAPBEXaggDataEmph 3 14" xfId="54930"/>
    <cellStyle name="SAPBEXaggDataEmph 3 2" xfId="1615"/>
    <cellStyle name="SAPBEXaggDataEmph 3 2 10" xfId="53753"/>
    <cellStyle name="SAPBEXaggDataEmph 3 2 11" xfId="53967"/>
    <cellStyle name="SAPBEXaggDataEmph 3 2 12" xfId="54181"/>
    <cellStyle name="SAPBEXaggDataEmph 3 2 13" xfId="54395"/>
    <cellStyle name="SAPBEXaggDataEmph 3 2 14" xfId="54609"/>
    <cellStyle name="SAPBEXaggDataEmph 3 2 15" xfId="54823"/>
    <cellStyle name="SAPBEXaggDataEmph 3 2 16" xfId="55037"/>
    <cellStyle name="SAPBEXaggDataEmph 3 2 2" xfId="4283"/>
    <cellStyle name="SAPBEXaggDataEmph 3 2 2 2" xfId="28582"/>
    <cellStyle name="SAPBEXaggDataEmph 3 2 3" xfId="4923"/>
    <cellStyle name="SAPBEXaggDataEmph 3 2 3 2" xfId="13600"/>
    <cellStyle name="SAPBEXaggDataEmph 3 2 3 2 2" xfId="37897"/>
    <cellStyle name="SAPBEXaggDataEmph 3 2 3 3" xfId="17125"/>
    <cellStyle name="SAPBEXaggDataEmph 3 2 3 3 2" xfId="41422"/>
    <cellStyle name="SAPBEXaggDataEmph 3 2 3 4" xfId="29220"/>
    <cellStyle name="SAPBEXaggDataEmph 3 2 4" xfId="14897"/>
    <cellStyle name="SAPBEXaggDataEmph 3 2 4 2" xfId="39194"/>
    <cellStyle name="SAPBEXaggDataEmph 3 2 5" xfId="26885"/>
    <cellStyle name="SAPBEXaggDataEmph 3 2 6" xfId="51293"/>
    <cellStyle name="SAPBEXaggDataEmph 3 2 7" xfId="53105"/>
    <cellStyle name="SAPBEXaggDataEmph 3 2 8" xfId="53325"/>
    <cellStyle name="SAPBEXaggDataEmph 3 2 9" xfId="53539"/>
    <cellStyle name="SAPBEXaggDataEmph 3 3" xfId="3113"/>
    <cellStyle name="SAPBEXaggDataEmph 3 3 2" xfId="7151"/>
    <cellStyle name="SAPBEXaggDataEmph 3 3 2 2" xfId="13601"/>
    <cellStyle name="SAPBEXaggDataEmph 3 3 2 2 2" xfId="37898"/>
    <cellStyle name="SAPBEXaggDataEmph 3 3 2 3" xfId="19353"/>
    <cellStyle name="SAPBEXaggDataEmph 3 3 2 3 2" xfId="43650"/>
    <cellStyle name="SAPBEXaggDataEmph 3 3 2 4" xfId="31448"/>
    <cellStyle name="SAPBEXaggDataEmph 3 4" xfId="50655"/>
    <cellStyle name="SAPBEXaggDataEmph 3 5" xfId="52467"/>
    <cellStyle name="SAPBEXaggDataEmph 3 6" xfId="53218"/>
    <cellStyle name="SAPBEXaggDataEmph 3 7" xfId="53432"/>
    <cellStyle name="SAPBEXaggDataEmph 3 8" xfId="53646"/>
    <cellStyle name="SAPBEXaggDataEmph 3 9" xfId="53860"/>
    <cellStyle name="SAPBEXaggDataEmph 4" xfId="1613"/>
    <cellStyle name="SAPBEXaggDataEmph 4 10" xfId="53751"/>
    <cellStyle name="SAPBEXaggDataEmph 4 11" xfId="53965"/>
    <cellStyle name="SAPBEXaggDataEmph 4 12" xfId="54179"/>
    <cellStyle name="SAPBEXaggDataEmph 4 13" xfId="54393"/>
    <cellStyle name="SAPBEXaggDataEmph 4 14" xfId="54607"/>
    <cellStyle name="SAPBEXaggDataEmph 4 15" xfId="54821"/>
    <cellStyle name="SAPBEXaggDataEmph 4 16" xfId="55035"/>
    <cellStyle name="SAPBEXaggDataEmph 4 2" xfId="4281"/>
    <cellStyle name="SAPBEXaggDataEmph 4 2 2" xfId="28580"/>
    <cellStyle name="SAPBEXaggDataEmph 4 3" xfId="4921"/>
    <cellStyle name="SAPBEXaggDataEmph 4 3 2" xfId="13602"/>
    <cellStyle name="SAPBEXaggDataEmph 4 3 2 2" xfId="37899"/>
    <cellStyle name="SAPBEXaggDataEmph 4 3 3" xfId="17123"/>
    <cellStyle name="SAPBEXaggDataEmph 4 3 3 2" xfId="41420"/>
    <cellStyle name="SAPBEXaggDataEmph 4 3 4" xfId="29218"/>
    <cellStyle name="SAPBEXaggDataEmph 4 4" xfId="14895"/>
    <cellStyle name="SAPBEXaggDataEmph 4 4 2" xfId="39192"/>
    <cellStyle name="SAPBEXaggDataEmph 4 5" xfId="26883"/>
    <cellStyle name="SAPBEXaggDataEmph 4 6" xfId="51291"/>
    <cellStyle name="SAPBEXaggDataEmph 4 7" xfId="53103"/>
    <cellStyle name="SAPBEXaggDataEmph 4 8" xfId="53323"/>
    <cellStyle name="SAPBEXaggDataEmph 4 9" xfId="53537"/>
    <cellStyle name="SAPBEXaggDataEmph 5" xfId="3111"/>
    <cellStyle name="SAPBEXaggDataEmph 5 2" xfId="7149"/>
    <cellStyle name="SAPBEXaggDataEmph 5 2 2" xfId="13603"/>
    <cellStyle name="SAPBEXaggDataEmph 5 2 2 2" xfId="37900"/>
    <cellStyle name="SAPBEXaggDataEmph 5 2 3" xfId="19351"/>
    <cellStyle name="SAPBEXaggDataEmph 5 2 3 2" xfId="43648"/>
    <cellStyle name="SAPBEXaggDataEmph 5 2 4" xfId="31446"/>
    <cellStyle name="SAPBEXaggDataEmph 6" xfId="50653"/>
    <cellStyle name="SAPBEXaggDataEmph 7" xfId="52465"/>
    <cellStyle name="SAPBEXaggDataEmph 8" xfId="53216"/>
    <cellStyle name="SAPBEXaggDataEmph 9" xfId="53430"/>
    <cellStyle name="SAPBEXaggItem" xfId="1487"/>
    <cellStyle name="SAPBEXaggItem 10" xfId="53647"/>
    <cellStyle name="SAPBEXaggItem 11" xfId="53861"/>
    <cellStyle name="SAPBEXaggItem 12" xfId="54075"/>
    <cellStyle name="SAPBEXaggItem 13" xfId="54289"/>
    <cellStyle name="SAPBEXaggItem 14" xfId="54503"/>
    <cellStyle name="SAPBEXaggItem 15" xfId="54717"/>
    <cellStyle name="SAPBEXaggItem 16" xfId="54931"/>
    <cellStyle name="SAPBEXaggItem 2" xfId="1488"/>
    <cellStyle name="SAPBEXaggItem 2 10" xfId="54076"/>
    <cellStyle name="SAPBEXaggItem 2 11" xfId="54290"/>
    <cellStyle name="SAPBEXaggItem 2 12" xfId="54504"/>
    <cellStyle name="SAPBEXaggItem 2 13" xfId="54718"/>
    <cellStyle name="SAPBEXaggItem 2 14" xfId="54932"/>
    <cellStyle name="SAPBEXaggItem 2 2" xfId="1617"/>
    <cellStyle name="SAPBEXaggItem 2 2 10" xfId="53755"/>
    <cellStyle name="SAPBEXaggItem 2 2 11" xfId="53969"/>
    <cellStyle name="SAPBEXaggItem 2 2 12" xfId="54183"/>
    <cellStyle name="SAPBEXaggItem 2 2 13" xfId="54397"/>
    <cellStyle name="SAPBEXaggItem 2 2 14" xfId="54611"/>
    <cellStyle name="SAPBEXaggItem 2 2 15" xfId="54825"/>
    <cellStyle name="SAPBEXaggItem 2 2 16" xfId="55039"/>
    <cellStyle name="SAPBEXaggItem 2 2 2" xfId="4285"/>
    <cellStyle name="SAPBEXaggItem 2 2 2 2" xfId="28584"/>
    <cellStyle name="SAPBEXaggItem 2 2 3" xfId="4925"/>
    <cellStyle name="SAPBEXaggItem 2 2 3 2" xfId="13604"/>
    <cellStyle name="SAPBEXaggItem 2 2 3 2 2" xfId="37901"/>
    <cellStyle name="SAPBEXaggItem 2 2 3 3" xfId="17127"/>
    <cellStyle name="SAPBEXaggItem 2 2 3 3 2" xfId="41424"/>
    <cellStyle name="SAPBEXaggItem 2 2 3 4" xfId="29222"/>
    <cellStyle name="SAPBEXaggItem 2 2 4" xfId="14899"/>
    <cellStyle name="SAPBEXaggItem 2 2 4 2" xfId="39196"/>
    <cellStyle name="SAPBEXaggItem 2 2 5" xfId="26887"/>
    <cellStyle name="SAPBEXaggItem 2 2 6" xfId="51295"/>
    <cellStyle name="SAPBEXaggItem 2 2 7" xfId="53107"/>
    <cellStyle name="SAPBEXaggItem 2 2 8" xfId="53327"/>
    <cellStyle name="SAPBEXaggItem 2 2 9" xfId="53541"/>
    <cellStyle name="SAPBEXaggItem 2 3" xfId="3115"/>
    <cellStyle name="SAPBEXaggItem 2 3 2" xfId="7153"/>
    <cellStyle name="SAPBEXaggItem 2 3 2 2" xfId="13605"/>
    <cellStyle name="SAPBEXaggItem 2 3 2 2 2" xfId="37902"/>
    <cellStyle name="SAPBEXaggItem 2 3 2 3" xfId="19355"/>
    <cellStyle name="SAPBEXaggItem 2 3 2 3 2" xfId="43652"/>
    <cellStyle name="SAPBEXaggItem 2 3 2 4" xfId="31450"/>
    <cellStyle name="SAPBEXaggItem 2 4" xfId="50657"/>
    <cellStyle name="SAPBEXaggItem 2 5" xfId="52469"/>
    <cellStyle name="SAPBEXaggItem 2 6" xfId="53220"/>
    <cellStyle name="SAPBEXaggItem 2 7" xfId="53434"/>
    <cellStyle name="SAPBEXaggItem 2 8" xfId="53648"/>
    <cellStyle name="SAPBEXaggItem 2 9" xfId="53862"/>
    <cellStyle name="SAPBEXaggItem 3" xfId="1489"/>
    <cellStyle name="SAPBEXaggItem 3 10" xfId="54077"/>
    <cellStyle name="SAPBEXaggItem 3 11" xfId="54291"/>
    <cellStyle name="SAPBEXaggItem 3 12" xfId="54505"/>
    <cellStyle name="SAPBEXaggItem 3 13" xfId="54719"/>
    <cellStyle name="SAPBEXaggItem 3 14" xfId="54933"/>
    <cellStyle name="SAPBEXaggItem 3 2" xfId="1618"/>
    <cellStyle name="SAPBEXaggItem 3 2 10" xfId="53756"/>
    <cellStyle name="SAPBEXaggItem 3 2 11" xfId="53970"/>
    <cellStyle name="SAPBEXaggItem 3 2 12" xfId="54184"/>
    <cellStyle name="SAPBEXaggItem 3 2 13" xfId="54398"/>
    <cellStyle name="SAPBEXaggItem 3 2 14" xfId="54612"/>
    <cellStyle name="SAPBEXaggItem 3 2 15" xfId="54826"/>
    <cellStyle name="SAPBEXaggItem 3 2 16" xfId="55040"/>
    <cellStyle name="SAPBEXaggItem 3 2 2" xfId="4286"/>
    <cellStyle name="SAPBEXaggItem 3 2 2 2" xfId="28585"/>
    <cellStyle name="SAPBEXaggItem 3 2 3" xfId="4926"/>
    <cellStyle name="SAPBEXaggItem 3 2 3 2" xfId="13606"/>
    <cellStyle name="SAPBEXaggItem 3 2 3 2 2" xfId="37903"/>
    <cellStyle name="SAPBEXaggItem 3 2 3 3" xfId="17128"/>
    <cellStyle name="SAPBEXaggItem 3 2 3 3 2" xfId="41425"/>
    <cellStyle name="SAPBEXaggItem 3 2 3 4" xfId="29223"/>
    <cellStyle name="SAPBEXaggItem 3 2 4" xfId="14900"/>
    <cellStyle name="SAPBEXaggItem 3 2 4 2" xfId="39197"/>
    <cellStyle name="SAPBEXaggItem 3 2 5" xfId="26888"/>
    <cellStyle name="SAPBEXaggItem 3 2 6" xfId="51296"/>
    <cellStyle name="SAPBEXaggItem 3 2 7" xfId="53108"/>
    <cellStyle name="SAPBEXaggItem 3 2 8" xfId="53328"/>
    <cellStyle name="SAPBEXaggItem 3 2 9" xfId="53542"/>
    <cellStyle name="SAPBEXaggItem 3 3" xfId="3116"/>
    <cellStyle name="SAPBEXaggItem 3 3 2" xfId="7154"/>
    <cellStyle name="SAPBEXaggItem 3 3 2 2" xfId="13607"/>
    <cellStyle name="SAPBEXaggItem 3 3 2 2 2" xfId="37904"/>
    <cellStyle name="SAPBEXaggItem 3 3 2 3" xfId="19356"/>
    <cellStyle name="SAPBEXaggItem 3 3 2 3 2" xfId="43653"/>
    <cellStyle name="SAPBEXaggItem 3 3 2 4" xfId="31451"/>
    <cellStyle name="SAPBEXaggItem 3 4" xfId="50658"/>
    <cellStyle name="SAPBEXaggItem 3 5" xfId="52470"/>
    <cellStyle name="SAPBEXaggItem 3 6" xfId="53221"/>
    <cellStyle name="SAPBEXaggItem 3 7" xfId="53435"/>
    <cellStyle name="SAPBEXaggItem 3 8" xfId="53649"/>
    <cellStyle name="SAPBEXaggItem 3 9" xfId="53863"/>
    <cellStyle name="SAPBEXaggItem 4" xfId="1616"/>
    <cellStyle name="SAPBEXaggItem 4 10" xfId="53754"/>
    <cellStyle name="SAPBEXaggItem 4 11" xfId="53968"/>
    <cellStyle name="SAPBEXaggItem 4 12" xfId="54182"/>
    <cellStyle name="SAPBEXaggItem 4 13" xfId="54396"/>
    <cellStyle name="SAPBEXaggItem 4 14" xfId="54610"/>
    <cellStyle name="SAPBEXaggItem 4 15" xfId="54824"/>
    <cellStyle name="SAPBEXaggItem 4 16" xfId="55038"/>
    <cellStyle name="SAPBEXaggItem 4 2" xfId="4284"/>
    <cellStyle name="SAPBEXaggItem 4 2 2" xfId="28583"/>
    <cellStyle name="SAPBEXaggItem 4 3" xfId="4924"/>
    <cellStyle name="SAPBEXaggItem 4 3 2" xfId="13608"/>
    <cellStyle name="SAPBEXaggItem 4 3 2 2" xfId="37905"/>
    <cellStyle name="SAPBEXaggItem 4 3 3" xfId="17126"/>
    <cellStyle name="SAPBEXaggItem 4 3 3 2" xfId="41423"/>
    <cellStyle name="SAPBEXaggItem 4 3 4" xfId="29221"/>
    <cellStyle name="SAPBEXaggItem 4 4" xfId="14898"/>
    <cellStyle name="SAPBEXaggItem 4 4 2" xfId="39195"/>
    <cellStyle name="SAPBEXaggItem 4 5" xfId="26886"/>
    <cellStyle name="SAPBEXaggItem 4 6" xfId="51294"/>
    <cellStyle name="SAPBEXaggItem 4 7" xfId="53106"/>
    <cellStyle name="SAPBEXaggItem 4 8" xfId="53326"/>
    <cellStyle name="SAPBEXaggItem 4 9" xfId="53540"/>
    <cellStyle name="SAPBEXaggItem 5" xfId="3114"/>
    <cellStyle name="SAPBEXaggItem 5 2" xfId="7152"/>
    <cellStyle name="SAPBEXaggItem 5 2 2" xfId="13609"/>
    <cellStyle name="SAPBEXaggItem 5 2 2 2" xfId="37906"/>
    <cellStyle name="SAPBEXaggItem 5 2 3" xfId="19354"/>
    <cellStyle name="SAPBEXaggItem 5 2 3 2" xfId="43651"/>
    <cellStyle name="SAPBEXaggItem 5 2 4" xfId="31449"/>
    <cellStyle name="SAPBEXaggItem 6" xfId="50656"/>
    <cellStyle name="SAPBEXaggItem 7" xfId="52468"/>
    <cellStyle name="SAPBEXaggItem 8" xfId="53219"/>
    <cellStyle name="SAPBEXaggItem 9" xfId="53433"/>
    <cellStyle name="SAPBEXaggItemX" xfId="1490"/>
    <cellStyle name="SAPBEXaggItemX 10" xfId="53650"/>
    <cellStyle name="SAPBEXaggItemX 11" xfId="53864"/>
    <cellStyle name="SAPBEXaggItemX 12" xfId="54078"/>
    <cellStyle name="SAPBEXaggItemX 13" xfId="54292"/>
    <cellStyle name="SAPBEXaggItemX 14" xfId="54506"/>
    <cellStyle name="SAPBEXaggItemX 15" xfId="54720"/>
    <cellStyle name="SAPBEXaggItemX 16" xfId="54934"/>
    <cellStyle name="SAPBEXaggItemX 2" xfId="1491"/>
    <cellStyle name="SAPBEXaggItemX 2 10" xfId="54079"/>
    <cellStyle name="SAPBEXaggItemX 2 11" xfId="54293"/>
    <cellStyle name="SAPBEXaggItemX 2 12" xfId="54507"/>
    <cellStyle name="SAPBEXaggItemX 2 13" xfId="54721"/>
    <cellStyle name="SAPBEXaggItemX 2 14" xfId="54935"/>
    <cellStyle name="SAPBEXaggItemX 2 2" xfId="1620"/>
    <cellStyle name="SAPBEXaggItemX 2 2 10" xfId="53758"/>
    <cellStyle name="SAPBEXaggItemX 2 2 11" xfId="53972"/>
    <cellStyle name="SAPBEXaggItemX 2 2 12" xfId="54186"/>
    <cellStyle name="SAPBEXaggItemX 2 2 13" xfId="54400"/>
    <cellStyle name="SAPBEXaggItemX 2 2 14" xfId="54614"/>
    <cellStyle name="SAPBEXaggItemX 2 2 15" xfId="54828"/>
    <cellStyle name="SAPBEXaggItemX 2 2 16" xfId="55042"/>
    <cellStyle name="SAPBEXaggItemX 2 2 2" xfId="4288"/>
    <cellStyle name="SAPBEXaggItemX 2 2 2 2" xfId="28587"/>
    <cellStyle name="SAPBEXaggItemX 2 2 3" xfId="4928"/>
    <cellStyle name="SAPBEXaggItemX 2 2 3 2" xfId="13610"/>
    <cellStyle name="SAPBEXaggItemX 2 2 3 2 2" xfId="37907"/>
    <cellStyle name="SAPBEXaggItemX 2 2 3 3" xfId="17130"/>
    <cellStyle name="SAPBEXaggItemX 2 2 3 3 2" xfId="41427"/>
    <cellStyle name="SAPBEXaggItemX 2 2 3 4" xfId="29225"/>
    <cellStyle name="SAPBEXaggItemX 2 2 4" xfId="14902"/>
    <cellStyle name="SAPBEXaggItemX 2 2 4 2" xfId="39199"/>
    <cellStyle name="SAPBEXaggItemX 2 2 5" xfId="26890"/>
    <cellStyle name="SAPBEXaggItemX 2 2 6" xfId="51298"/>
    <cellStyle name="SAPBEXaggItemX 2 2 7" xfId="53110"/>
    <cellStyle name="SAPBEXaggItemX 2 2 8" xfId="53330"/>
    <cellStyle name="SAPBEXaggItemX 2 2 9" xfId="53544"/>
    <cellStyle name="SAPBEXaggItemX 2 3" xfId="3118"/>
    <cellStyle name="SAPBEXaggItemX 2 3 2" xfId="7156"/>
    <cellStyle name="SAPBEXaggItemX 2 3 2 2" xfId="13611"/>
    <cellStyle name="SAPBEXaggItemX 2 3 2 2 2" xfId="37908"/>
    <cellStyle name="SAPBEXaggItemX 2 3 2 3" xfId="19358"/>
    <cellStyle name="SAPBEXaggItemX 2 3 2 3 2" xfId="43655"/>
    <cellStyle name="SAPBEXaggItemX 2 3 2 4" xfId="31453"/>
    <cellStyle name="SAPBEXaggItemX 2 4" xfId="50660"/>
    <cellStyle name="SAPBEXaggItemX 2 5" xfId="52472"/>
    <cellStyle name="SAPBEXaggItemX 2 6" xfId="53223"/>
    <cellStyle name="SAPBEXaggItemX 2 7" xfId="53437"/>
    <cellStyle name="SAPBEXaggItemX 2 8" xfId="53651"/>
    <cellStyle name="SAPBEXaggItemX 2 9" xfId="53865"/>
    <cellStyle name="SAPBEXaggItemX 3" xfId="1492"/>
    <cellStyle name="SAPBEXaggItemX 3 10" xfId="54080"/>
    <cellStyle name="SAPBEXaggItemX 3 11" xfId="54294"/>
    <cellStyle name="SAPBEXaggItemX 3 12" xfId="54508"/>
    <cellStyle name="SAPBEXaggItemX 3 13" xfId="54722"/>
    <cellStyle name="SAPBEXaggItemX 3 14" xfId="54936"/>
    <cellStyle name="SAPBEXaggItemX 3 2" xfId="1621"/>
    <cellStyle name="SAPBEXaggItemX 3 2 10" xfId="53759"/>
    <cellStyle name="SAPBEXaggItemX 3 2 11" xfId="53973"/>
    <cellStyle name="SAPBEXaggItemX 3 2 12" xfId="54187"/>
    <cellStyle name="SAPBEXaggItemX 3 2 13" xfId="54401"/>
    <cellStyle name="SAPBEXaggItemX 3 2 14" xfId="54615"/>
    <cellStyle name="SAPBEXaggItemX 3 2 15" xfId="54829"/>
    <cellStyle name="SAPBEXaggItemX 3 2 16" xfId="55043"/>
    <cellStyle name="SAPBEXaggItemX 3 2 2" xfId="4289"/>
    <cellStyle name="SAPBEXaggItemX 3 2 2 2" xfId="28588"/>
    <cellStyle name="SAPBEXaggItemX 3 2 3" xfId="4929"/>
    <cellStyle name="SAPBEXaggItemX 3 2 3 2" xfId="13612"/>
    <cellStyle name="SAPBEXaggItemX 3 2 3 2 2" xfId="37909"/>
    <cellStyle name="SAPBEXaggItemX 3 2 3 3" xfId="17131"/>
    <cellStyle name="SAPBEXaggItemX 3 2 3 3 2" xfId="41428"/>
    <cellStyle name="SAPBEXaggItemX 3 2 3 4" xfId="29226"/>
    <cellStyle name="SAPBEXaggItemX 3 2 4" xfId="14903"/>
    <cellStyle name="SAPBEXaggItemX 3 2 4 2" xfId="39200"/>
    <cellStyle name="SAPBEXaggItemX 3 2 5" xfId="26891"/>
    <cellStyle name="SAPBEXaggItemX 3 2 6" xfId="51299"/>
    <cellStyle name="SAPBEXaggItemX 3 2 7" xfId="53111"/>
    <cellStyle name="SAPBEXaggItemX 3 2 8" xfId="53331"/>
    <cellStyle name="SAPBEXaggItemX 3 2 9" xfId="53545"/>
    <cellStyle name="SAPBEXaggItemX 3 3" xfId="3119"/>
    <cellStyle name="SAPBEXaggItemX 3 3 2" xfId="7157"/>
    <cellStyle name="SAPBEXaggItemX 3 3 2 2" xfId="13613"/>
    <cellStyle name="SAPBEXaggItemX 3 3 2 2 2" xfId="37910"/>
    <cellStyle name="SAPBEXaggItemX 3 3 2 3" xfId="19359"/>
    <cellStyle name="SAPBEXaggItemX 3 3 2 3 2" xfId="43656"/>
    <cellStyle name="SAPBEXaggItemX 3 3 2 4" xfId="31454"/>
    <cellStyle name="SAPBEXaggItemX 3 4" xfId="50661"/>
    <cellStyle name="SAPBEXaggItemX 3 5" xfId="52473"/>
    <cellStyle name="SAPBEXaggItemX 3 6" xfId="53224"/>
    <cellStyle name="SAPBEXaggItemX 3 7" xfId="53438"/>
    <cellStyle name="SAPBEXaggItemX 3 8" xfId="53652"/>
    <cellStyle name="SAPBEXaggItemX 3 9" xfId="53866"/>
    <cellStyle name="SAPBEXaggItemX 4" xfId="1619"/>
    <cellStyle name="SAPBEXaggItemX 4 10" xfId="53757"/>
    <cellStyle name="SAPBEXaggItemX 4 11" xfId="53971"/>
    <cellStyle name="SAPBEXaggItemX 4 12" xfId="54185"/>
    <cellStyle name="SAPBEXaggItemX 4 13" xfId="54399"/>
    <cellStyle name="SAPBEXaggItemX 4 14" xfId="54613"/>
    <cellStyle name="SAPBEXaggItemX 4 15" xfId="54827"/>
    <cellStyle name="SAPBEXaggItemX 4 16" xfId="55041"/>
    <cellStyle name="SAPBEXaggItemX 4 2" xfId="4287"/>
    <cellStyle name="SAPBEXaggItemX 4 2 2" xfId="28586"/>
    <cellStyle name="SAPBEXaggItemX 4 3" xfId="4927"/>
    <cellStyle name="SAPBEXaggItemX 4 3 2" xfId="13614"/>
    <cellStyle name="SAPBEXaggItemX 4 3 2 2" xfId="37911"/>
    <cellStyle name="SAPBEXaggItemX 4 3 3" xfId="17129"/>
    <cellStyle name="SAPBEXaggItemX 4 3 3 2" xfId="41426"/>
    <cellStyle name="SAPBEXaggItemX 4 3 4" xfId="29224"/>
    <cellStyle name="SAPBEXaggItemX 4 4" xfId="14901"/>
    <cellStyle name="SAPBEXaggItemX 4 4 2" xfId="39198"/>
    <cellStyle name="SAPBEXaggItemX 4 5" xfId="26889"/>
    <cellStyle name="SAPBEXaggItemX 4 6" xfId="51297"/>
    <cellStyle name="SAPBEXaggItemX 4 7" xfId="53109"/>
    <cellStyle name="SAPBEXaggItemX 4 8" xfId="53329"/>
    <cellStyle name="SAPBEXaggItemX 4 9" xfId="53543"/>
    <cellStyle name="SAPBEXaggItemX 5" xfId="3117"/>
    <cellStyle name="SAPBEXaggItemX 5 2" xfId="7155"/>
    <cellStyle name="SAPBEXaggItemX 5 2 2" xfId="13615"/>
    <cellStyle name="SAPBEXaggItemX 5 2 2 2" xfId="37912"/>
    <cellStyle name="SAPBEXaggItemX 5 2 3" xfId="19357"/>
    <cellStyle name="SAPBEXaggItemX 5 2 3 2" xfId="43654"/>
    <cellStyle name="SAPBEXaggItemX 5 2 4" xfId="31452"/>
    <cellStyle name="SAPBEXaggItemX 6" xfId="50659"/>
    <cellStyle name="SAPBEXaggItemX 7" xfId="52471"/>
    <cellStyle name="SAPBEXaggItemX 8" xfId="53222"/>
    <cellStyle name="SAPBEXaggItemX 9" xfId="53436"/>
    <cellStyle name="SAPBEXchaText" xfId="1493"/>
    <cellStyle name="SAPBEXchaText 10" xfId="53653"/>
    <cellStyle name="SAPBEXchaText 11" xfId="53867"/>
    <cellStyle name="SAPBEXchaText 12" xfId="54081"/>
    <cellStyle name="SAPBEXchaText 13" xfId="54295"/>
    <cellStyle name="SAPBEXchaText 14" xfId="54509"/>
    <cellStyle name="SAPBEXchaText 15" xfId="54723"/>
    <cellStyle name="SAPBEXchaText 16" xfId="54937"/>
    <cellStyle name="SAPBEXchaText 2" xfId="1494"/>
    <cellStyle name="SAPBEXchaText 2 10" xfId="54082"/>
    <cellStyle name="SAPBEXchaText 2 11" xfId="54296"/>
    <cellStyle name="SAPBEXchaText 2 12" xfId="54510"/>
    <cellStyle name="SAPBEXchaText 2 13" xfId="54724"/>
    <cellStyle name="SAPBEXchaText 2 14" xfId="54938"/>
    <cellStyle name="SAPBEXchaText 2 2" xfId="1623"/>
    <cellStyle name="SAPBEXchaText 2 2 10" xfId="53761"/>
    <cellStyle name="SAPBEXchaText 2 2 11" xfId="53975"/>
    <cellStyle name="SAPBEXchaText 2 2 12" xfId="54189"/>
    <cellStyle name="SAPBEXchaText 2 2 13" xfId="54403"/>
    <cellStyle name="SAPBEXchaText 2 2 14" xfId="54617"/>
    <cellStyle name="SAPBEXchaText 2 2 15" xfId="54831"/>
    <cellStyle name="SAPBEXchaText 2 2 16" xfId="55045"/>
    <cellStyle name="SAPBEXchaText 2 2 2" xfId="4291"/>
    <cellStyle name="SAPBEXchaText 2 2 2 2" xfId="28590"/>
    <cellStyle name="SAPBEXchaText 2 2 3" xfId="4931"/>
    <cellStyle name="SAPBEXchaText 2 2 3 2" xfId="13616"/>
    <cellStyle name="SAPBEXchaText 2 2 3 2 2" xfId="37913"/>
    <cellStyle name="SAPBEXchaText 2 2 3 3" xfId="17133"/>
    <cellStyle name="SAPBEXchaText 2 2 3 3 2" xfId="41430"/>
    <cellStyle name="SAPBEXchaText 2 2 3 4" xfId="29228"/>
    <cellStyle name="SAPBEXchaText 2 2 4" xfId="14905"/>
    <cellStyle name="SAPBEXchaText 2 2 4 2" xfId="39202"/>
    <cellStyle name="SAPBEXchaText 2 2 5" xfId="26893"/>
    <cellStyle name="SAPBEXchaText 2 2 6" xfId="51301"/>
    <cellStyle name="SAPBEXchaText 2 2 7" xfId="53113"/>
    <cellStyle name="SAPBEXchaText 2 2 8" xfId="53333"/>
    <cellStyle name="SAPBEXchaText 2 2 9" xfId="53547"/>
    <cellStyle name="SAPBEXchaText 2 3" xfId="3121"/>
    <cellStyle name="SAPBEXchaText 2 3 2" xfId="7159"/>
    <cellStyle name="SAPBEXchaText 2 3 2 2" xfId="13617"/>
    <cellStyle name="SAPBEXchaText 2 3 2 2 2" xfId="37914"/>
    <cellStyle name="SAPBEXchaText 2 3 2 3" xfId="19361"/>
    <cellStyle name="SAPBEXchaText 2 3 2 3 2" xfId="43658"/>
    <cellStyle name="SAPBEXchaText 2 3 2 4" xfId="31456"/>
    <cellStyle name="SAPBEXchaText 2 4" xfId="50663"/>
    <cellStyle name="SAPBEXchaText 2 5" xfId="52475"/>
    <cellStyle name="SAPBEXchaText 2 6" xfId="53226"/>
    <cellStyle name="SAPBEXchaText 2 7" xfId="53440"/>
    <cellStyle name="SAPBEXchaText 2 8" xfId="53654"/>
    <cellStyle name="SAPBEXchaText 2 9" xfId="53868"/>
    <cellStyle name="SAPBEXchaText 3" xfId="1495"/>
    <cellStyle name="SAPBEXchaText 3 10" xfId="54083"/>
    <cellStyle name="SAPBEXchaText 3 11" xfId="54297"/>
    <cellStyle name="SAPBEXchaText 3 12" xfId="54511"/>
    <cellStyle name="SAPBEXchaText 3 13" xfId="54725"/>
    <cellStyle name="SAPBEXchaText 3 14" xfId="54939"/>
    <cellStyle name="SAPBEXchaText 3 2" xfId="1624"/>
    <cellStyle name="SAPBEXchaText 3 2 10" xfId="53762"/>
    <cellStyle name="SAPBEXchaText 3 2 11" xfId="53976"/>
    <cellStyle name="SAPBEXchaText 3 2 12" xfId="54190"/>
    <cellStyle name="SAPBEXchaText 3 2 13" xfId="54404"/>
    <cellStyle name="SAPBEXchaText 3 2 14" xfId="54618"/>
    <cellStyle name="SAPBEXchaText 3 2 15" xfId="54832"/>
    <cellStyle name="SAPBEXchaText 3 2 16" xfId="55046"/>
    <cellStyle name="SAPBEXchaText 3 2 2" xfId="4292"/>
    <cellStyle name="SAPBEXchaText 3 2 2 2" xfId="28591"/>
    <cellStyle name="SAPBEXchaText 3 2 3" xfId="4932"/>
    <cellStyle name="SAPBEXchaText 3 2 3 2" xfId="13618"/>
    <cellStyle name="SAPBEXchaText 3 2 3 2 2" xfId="37915"/>
    <cellStyle name="SAPBEXchaText 3 2 3 3" xfId="17134"/>
    <cellStyle name="SAPBEXchaText 3 2 3 3 2" xfId="41431"/>
    <cellStyle name="SAPBEXchaText 3 2 3 4" xfId="29229"/>
    <cellStyle name="SAPBEXchaText 3 2 4" xfId="14906"/>
    <cellStyle name="SAPBEXchaText 3 2 4 2" xfId="39203"/>
    <cellStyle name="SAPBEXchaText 3 2 5" xfId="26894"/>
    <cellStyle name="SAPBEXchaText 3 2 6" xfId="51302"/>
    <cellStyle name="SAPBEXchaText 3 2 7" xfId="53114"/>
    <cellStyle name="SAPBEXchaText 3 2 8" xfId="53334"/>
    <cellStyle name="SAPBEXchaText 3 2 9" xfId="53548"/>
    <cellStyle name="SAPBEXchaText 3 3" xfId="3122"/>
    <cellStyle name="SAPBEXchaText 3 3 2" xfId="7160"/>
    <cellStyle name="SAPBEXchaText 3 3 2 2" xfId="13619"/>
    <cellStyle name="SAPBEXchaText 3 3 2 2 2" xfId="37916"/>
    <cellStyle name="SAPBEXchaText 3 3 2 3" xfId="19362"/>
    <cellStyle name="SAPBEXchaText 3 3 2 3 2" xfId="43659"/>
    <cellStyle name="SAPBEXchaText 3 3 2 4" xfId="31457"/>
    <cellStyle name="SAPBEXchaText 3 4" xfId="50664"/>
    <cellStyle name="SAPBEXchaText 3 5" xfId="52476"/>
    <cellStyle name="SAPBEXchaText 3 6" xfId="53227"/>
    <cellStyle name="SAPBEXchaText 3 7" xfId="53441"/>
    <cellStyle name="SAPBEXchaText 3 8" xfId="53655"/>
    <cellStyle name="SAPBEXchaText 3 9" xfId="53869"/>
    <cellStyle name="SAPBEXchaText 4" xfId="1622"/>
    <cellStyle name="SAPBEXchaText 4 10" xfId="53760"/>
    <cellStyle name="SAPBEXchaText 4 11" xfId="53974"/>
    <cellStyle name="SAPBEXchaText 4 12" xfId="54188"/>
    <cellStyle name="SAPBEXchaText 4 13" xfId="54402"/>
    <cellStyle name="SAPBEXchaText 4 14" xfId="54616"/>
    <cellStyle name="SAPBEXchaText 4 15" xfId="54830"/>
    <cellStyle name="SAPBEXchaText 4 16" xfId="55044"/>
    <cellStyle name="SAPBEXchaText 4 2" xfId="4290"/>
    <cellStyle name="SAPBEXchaText 4 2 2" xfId="28589"/>
    <cellStyle name="SAPBEXchaText 4 3" xfId="4930"/>
    <cellStyle name="SAPBEXchaText 4 3 2" xfId="13620"/>
    <cellStyle name="SAPBEXchaText 4 3 2 2" xfId="37917"/>
    <cellStyle name="SAPBEXchaText 4 3 3" xfId="17132"/>
    <cellStyle name="SAPBEXchaText 4 3 3 2" xfId="41429"/>
    <cellStyle name="SAPBEXchaText 4 3 4" xfId="29227"/>
    <cellStyle name="SAPBEXchaText 4 4" xfId="14904"/>
    <cellStyle name="SAPBEXchaText 4 4 2" xfId="39201"/>
    <cellStyle name="SAPBEXchaText 4 5" xfId="26892"/>
    <cellStyle name="SAPBEXchaText 4 6" xfId="51300"/>
    <cellStyle name="SAPBEXchaText 4 7" xfId="53112"/>
    <cellStyle name="SAPBEXchaText 4 8" xfId="53332"/>
    <cellStyle name="SAPBEXchaText 4 9" xfId="53546"/>
    <cellStyle name="SAPBEXchaText 5" xfId="3120"/>
    <cellStyle name="SAPBEXchaText 5 2" xfId="7158"/>
    <cellStyle name="SAPBEXchaText 5 2 2" xfId="13621"/>
    <cellStyle name="SAPBEXchaText 5 2 2 2" xfId="37918"/>
    <cellStyle name="SAPBEXchaText 5 2 3" xfId="19360"/>
    <cellStyle name="SAPBEXchaText 5 2 3 2" xfId="43657"/>
    <cellStyle name="SAPBEXchaText 5 2 4" xfId="31455"/>
    <cellStyle name="SAPBEXchaText 6" xfId="50662"/>
    <cellStyle name="SAPBEXchaText 7" xfId="52474"/>
    <cellStyle name="SAPBEXchaText 8" xfId="53225"/>
    <cellStyle name="SAPBEXchaText 9" xfId="53439"/>
    <cellStyle name="SAPBEXexcBad7" xfId="1496"/>
    <cellStyle name="SAPBEXexcBad7 10" xfId="53656"/>
    <cellStyle name="SAPBEXexcBad7 11" xfId="53870"/>
    <cellStyle name="SAPBEXexcBad7 12" xfId="54084"/>
    <cellStyle name="SAPBEXexcBad7 13" xfId="54298"/>
    <cellStyle name="SAPBEXexcBad7 14" xfId="54512"/>
    <cellStyle name="SAPBEXexcBad7 15" xfId="54726"/>
    <cellStyle name="SAPBEXexcBad7 16" xfId="54940"/>
    <cellStyle name="SAPBEXexcBad7 2" xfId="1497"/>
    <cellStyle name="SAPBEXexcBad7 2 10" xfId="54085"/>
    <cellStyle name="SAPBEXexcBad7 2 11" xfId="54299"/>
    <cellStyle name="SAPBEXexcBad7 2 12" xfId="54513"/>
    <cellStyle name="SAPBEXexcBad7 2 13" xfId="54727"/>
    <cellStyle name="SAPBEXexcBad7 2 14" xfId="54941"/>
    <cellStyle name="SAPBEXexcBad7 2 2" xfId="1626"/>
    <cellStyle name="SAPBEXexcBad7 2 2 10" xfId="53764"/>
    <cellStyle name="SAPBEXexcBad7 2 2 11" xfId="53978"/>
    <cellStyle name="SAPBEXexcBad7 2 2 12" xfId="54192"/>
    <cellStyle name="SAPBEXexcBad7 2 2 13" xfId="54406"/>
    <cellStyle name="SAPBEXexcBad7 2 2 14" xfId="54620"/>
    <cellStyle name="SAPBEXexcBad7 2 2 15" xfId="54834"/>
    <cellStyle name="SAPBEXexcBad7 2 2 16" xfId="55048"/>
    <cellStyle name="SAPBEXexcBad7 2 2 2" xfId="4294"/>
    <cellStyle name="SAPBEXexcBad7 2 2 2 2" xfId="28593"/>
    <cellStyle name="SAPBEXexcBad7 2 2 3" xfId="4934"/>
    <cellStyle name="SAPBEXexcBad7 2 2 3 2" xfId="13622"/>
    <cellStyle name="SAPBEXexcBad7 2 2 3 2 2" xfId="37919"/>
    <cellStyle name="SAPBEXexcBad7 2 2 3 3" xfId="17136"/>
    <cellStyle name="SAPBEXexcBad7 2 2 3 3 2" xfId="41433"/>
    <cellStyle name="SAPBEXexcBad7 2 2 3 4" xfId="29231"/>
    <cellStyle name="SAPBEXexcBad7 2 2 4" xfId="14908"/>
    <cellStyle name="SAPBEXexcBad7 2 2 4 2" xfId="39205"/>
    <cellStyle name="SAPBEXexcBad7 2 2 5" xfId="26896"/>
    <cellStyle name="SAPBEXexcBad7 2 2 6" xfId="51304"/>
    <cellStyle name="SAPBEXexcBad7 2 2 7" xfId="53116"/>
    <cellStyle name="SAPBEXexcBad7 2 2 8" xfId="53336"/>
    <cellStyle name="SAPBEXexcBad7 2 2 9" xfId="53550"/>
    <cellStyle name="SAPBEXexcBad7 2 3" xfId="3124"/>
    <cellStyle name="SAPBEXexcBad7 2 3 2" xfId="7162"/>
    <cellStyle name="SAPBEXexcBad7 2 3 2 2" xfId="13623"/>
    <cellStyle name="SAPBEXexcBad7 2 3 2 2 2" xfId="37920"/>
    <cellStyle name="SAPBEXexcBad7 2 3 2 3" xfId="19364"/>
    <cellStyle name="SAPBEXexcBad7 2 3 2 3 2" xfId="43661"/>
    <cellStyle name="SAPBEXexcBad7 2 3 2 4" xfId="31459"/>
    <cellStyle name="SAPBEXexcBad7 2 4" xfId="50666"/>
    <cellStyle name="SAPBEXexcBad7 2 5" xfId="52478"/>
    <cellStyle name="SAPBEXexcBad7 2 6" xfId="53229"/>
    <cellStyle name="SAPBEXexcBad7 2 7" xfId="53443"/>
    <cellStyle name="SAPBEXexcBad7 2 8" xfId="53657"/>
    <cellStyle name="SAPBEXexcBad7 2 9" xfId="53871"/>
    <cellStyle name="SAPBEXexcBad7 3" xfId="1498"/>
    <cellStyle name="SAPBEXexcBad7 3 10" xfId="54086"/>
    <cellStyle name="SAPBEXexcBad7 3 11" xfId="54300"/>
    <cellStyle name="SAPBEXexcBad7 3 12" xfId="54514"/>
    <cellStyle name="SAPBEXexcBad7 3 13" xfId="54728"/>
    <cellStyle name="SAPBEXexcBad7 3 14" xfId="54942"/>
    <cellStyle name="SAPBEXexcBad7 3 2" xfId="1627"/>
    <cellStyle name="SAPBEXexcBad7 3 2 10" xfId="53765"/>
    <cellStyle name="SAPBEXexcBad7 3 2 11" xfId="53979"/>
    <cellStyle name="SAPBEXexcBad7 3 2 12" xfId="54193"/>
    <cellStyle name="SAPBEXexcBad7 3 2 13" xfId="54407"/>
    <cellStyle name="SAPBEXexcBad7 3 2 14" xfId="54621"/>
    <cellStyle name="SAPBEXexcBad7 3 2 15" xfId="54835"/>
    <cellStyle name="SAPBEXexcBad7 3 2 16" xfId="55049"/>
    <cellStyle name="SAPBEXexcBad7 3 2 2" xfId="4295"/>
    <cellStyle name="SAPBEXexcBad7 3 2 2 2" xfId="28594"/>
    <cellStyle name="SAPBEXexcBad7 3 2 3" xfId="4935"/>
    <cellStyle name="SAPBEXexcBad7 3 2 3 2" xfId="13624"/>
    <cellStyle name="SAPBEXexcBad7 3 2 3 2 2" xfId="37921"/>
    <cellStyle name="SAPBEXexcBad7 3 2 3 3" xfId="17137"/>
    <cellStyle name="SAPBEXexcBad7 3 2 3 3 2" xfId="41434"/>
    <cellStyle name="SAPBEXexcBad7 3 2 3 4" xfId="29232"/>
    <cellStyle name="SAPBEXexcBad7 3 2 4" xfId="14909"/>
    <cellStyle name="SAPBEXexcBad7 3 2 4 2" xfId="39206"/>
    <cellStyle name="SAPBEXexcBad7 3 2 5" xfId="26897"/>
    <cellStyle name="SAPBEXexcBad7 3 2 6" xfId="51305"/>
    <cellStyle name="SAPBEXexcBad7 3 2 7" xfId="53117"/>
    <cellStyle name="SAPBEXexcBad7 3 2 8" xfId="53337"/>
    <cellStyle name="SAPBEXexcBad7 3 2 9" xfId="53551"/>
    <cellStyle name="SAPBEXexcBad7 3 3" xfId="3125"/>
    <cellStyle name="SAPBEXexcBad7 3 3 2" xfId="7163"/>
    <cellStyle name="SAPBEXexcBad7 3 3 2 2" xfId="13625"/>
    <cellStyle name="SAPBEXexcBad7 3 3 2 2 2" xfId="37922"/>
    <cellStyle name="SAPBEXexcBad7 3 3 2 3" xfId="19365"/>
    <cellStyle name="SAPBEXexcBad7 3 3 2 3 2" xfId="43662"/>
    <cellStyle name="SAPBEXexcBad7 3 3 2 4" xfId="31460"/>
    <cellStyle name="SAPBEXexcBad7 3 4" xfId="50667"/>
    <cellStyle name="SAPBEXexcBad7 3 5" xfId="52479"/>
    <cellStyle name="SAPBEXexcBad7 3 6" xfId="53230"/>
    <cellStyle name="SAPBEXexcBad7 3 7" xfId="53444"/>
    <cellStyle name="SAPBEXexcBad7 3 8" xfId="53658"/>
    <cellStyle name="SAPBEXexcBad7 3 9" xfId="53872"/>
    <cellStyle name="SAPBEXexcBad7 4" xfId="1625"/>
    <cellStyle name="SAPBEXexcBad7 4 10" xfId="53763"/>
    <cellStyle name="SAPBEXexcBad7 4 11" xfId="53977"/>
    <cellStyle name="SAPBEXexcBad7 4 12" xfId="54191"/>
    <cellStyle name="SAPBEXexcBad7 4 13" xfId="54405"/>
    <cellStyle name="SAPBEXexcBad7 4 14" xfId="54619"/>
    <cellStyle name="SAPBEXexcBad7 4 15" xfId="54833"/>
    <cellStyle name="SAPBEXexcBad7 4 16" xfId="55047"/>
    <cellStyle name="SAPBEXexcBad7 4 2" xfId="4293"/>
    <cellStyle name="SAPBEXexcBad7 4 2 2" xfId="28592"/>
    <cellStyle name="SAPBEXexcBad7 4 3" xfId="4933"/>
    <cellStyle name="SAPBEXexcBad7 4 3 2" xfId="13626"/>
    <cellStyle name="SAPBEXexcBad7 4 3 2 2" xfId="37923"/>
    <cellStyle name="SAPBEXexcBad7 4 3 3" xfId="17135"/>
    <cellStyle name="SAPBEXexcBad7 4 3 3 2" xfId="41432"/>
    <cellStyle name="SAPBEXexcBad7 4 3 4" xfId="29230"/>
    <cellStyle name="SAPBEXexcBad7 4 4" xfId="14907"/>
    <cellStyle name="SAPBEXexcBad7 4 4 2" xfId="39204"/>
    <cellStyle name="SAPBEXexcBad7 4 5" xfId="26895"/>
    <cellStyle name="SAPBEXexcBad7 4 6" xfId="51303"/>
    <cellStyle name="SAPBEXexcBad7 4 7" xfId="53115"/>
    <cellStyle name="SAPBEXexcBad7 4 8" xfId="53335"/>
    <cellStyle name="SAPBEXexcBad7 4 9" xfId="53549"/>
    <cellStyle name="SAPBEXexcBad7 5" xfId="3123"/>
    <cellStyle name="SAPBEXexcBad7 5 2" xfId="7161"/>
    <cellStyle name="SAPBEXexcBad7 5 2 2" xfId="13627"/>
    <cellStyle name="SAPBEXexcBad7 5 2 2 2" xfId="37924"/>
    <cellStyle name="SAPBEXexcBad7 5 2 3" xfId="19363"/>
    <cellStyle name="SAPBEXexcBad7 5 2 3 2" xfId="43660"/>
    <cellStyle name="SAPBEXexcBad7 5 2 4" xfId="31458"/>
    <cellStyle name="SAPBEXexcBad7 6" xfId="50665"/>
    <cellStyle name="SAPBEXexcBad7 7" xfId="52477"/>
    <cellStyle name="SAPBEXexcBad7 8" xfId="53228"/>
    <cellStyle name="SAPBEXexcBad7 9" xfId="53442"/>
    <cellStyle name="SAPBEXexcBad8" xfId="1499"/>
    <cellStyle name="SAPBEXexcBad8 10" xfId="53659"/>
    <cellStyle name="SAPBEXexcBad8 11" xfId="53873"/>
    <cellStyle name="SAPBEXexcBad8 12" xfId="54087"/>
    <cellStyle name="SAPBEXexcBad8 13" xfId="54301"/>
    <cellStyle name="SAPBEXexcBad8 14" xfId="54515"/>
    <cellStyle name="SAPBEXexcBad8 15" xfId="54729"/>
    <cellStyle name="SAPBEXexcBad8 16" xfId="54943"/>
    <cellStyle name="SAPBEXexcBad8 2" xfId="1500"/>
    <cellStyle name="SAPBEXexcBad8 2 10" xfId="54088"/>
    <cellStyle name="SAPBEXexcBad8 2 11" xfId="54302"/>
    <cellStyle name="SAPBEXexcBad8 2 12" xfId="54516"/>
    <cellStyle name="SAPBEXexcBad8 2 13" xfId="54730"/>
    <cellStyle name="SAPBEXexcBad8 2 14" xfId="54944"/>
    <cellStyle name="SAPBEXexcBad8 2 2" xfId="1629"/>
    <cellStyle name="SAPBEXexcBad8 2 2 10" xfId="53767"/>
    <cellStyle name="SAPBEXexcBad8 2 2 11" xfId="53981"/>
    <cellStyle name="SAPBEXexcBad8 2 2 12" xfId="54195"/>
    <cellStyle name="SAPBEXexcBad8 2 2 13" xfId="54409"/>
    <cellStyle name="SAPBEXexcBad8 2 2 14" xfId="54623"/>
    <cellStyle name="SAPBEXexcBad8 2 2 15" xfId="54837"/>
    <cellStyle name="SAPBEXexcBad8 2 2 16" xfId="55051"/>
    <cellStyle name="SAPBEXexcBad8 2 2 2" xfId="4297"/>
    <cellStyle name="SAPBEXexcBad8 2 2 2 2" xfId="28596"/>
    <cellStyle name="SAPBEXexcBad8 2 2 3" xfId="4937"/>
    <cellStyle name="SAPBEXexcBad8 2 2 3 2" xfId="13628"/>
    <cellStyle name="SAPBEXexcBad8 2 2 3 2 2" xfId="37925"/>
    <cellStyle name="SAPBEXexcBad8 2 2 3 3" xfId="17139"/>
    <cellStyle name="SAPBEXexcBad8 2 2 3 3 2" xfId="41436"/>
    <cellStyle name="SAPBEXexcBad8 2 2 3 4" xfId="29234"/>
    <cellStyle name="SAPBEXexcBad8 2 2 4" xfId="14911"/>
    <cellStyle name="SAPBEXexcBad8 2 2 4 2" xfId="39208"/>
    <cellStyle name="SAPBEXexcBad8 2 2 5" xfId="26899"/>
    <cellStyle name="SAPBEXexcBad8 2 2 6" xfId="51307"/>
    <cellStyle name="SAPBEXexcBad8 2 2 7" xfId="53119"/>
    <cellStyle name="SAPBEXexcBad8 2 2 8" xfId="53339"/>
    <cellStyle name="SAPBEXexcBad8 2 2 9" xfId="53553"/>
    <cellStyle name="SAPBEXexcBad8 2 3" xfId="3127"/>
    <cellStyle name="SAPBEXexcBad8 2 3 2" xfId="7165"/>
    <cellStyle name="SAPBEXexcBad8 2 3 2 2" xfId="13629"/>
    <cellStyle name="SAPBEXexcBad8 2 3 2 2 2" xfId="37926"/>
    <cellStyle name="SAPBEXexcBad8 2 3 2 3" xfId="19367"/>
    <cellStyle name="SAPBEXexcBad8 2 3 2 3 2" xfId="43664"/>
    <cellStyle name="SAPBEXexcBad8 2 3 2 4" xfId="31462"/>
    <cellStyle name="SAPBEXexcBad8 2 4" xfId="50669"/>
    <cellStyle name="SAPBEXexcBad8 2 5" xfId="52481"/>
    <cellStyle name="SAPBEXexcBad8 2 6" xfId="53232"/>
    <cellStyle name="SAPBEXexcBad8 2 7" xfId="53446"/>
    <cellStyle name="SAPBEXexcBad8 2 8" xfId="53660"/>
    <cellStyle name="SAPBEXexcBad8 2 9" xfId="53874"/>
    <cellStyle name="SAPBEXexcBad8 3" xfId="1501"/>
    <cellStyle name="SAPBEXexcBad8 3 10" xfId="54089"/>
    <cellStyle name="SAPBEXexcBad8 3 11" xfId="54303"/>
    <cellStyle name="SAPBEXexcBad8 3 12" xfId="54517"/>
    <cellStyle name="SAPBEXexcBad8 3 13" xfId="54731"/>
    <cellStyle name="SAPBEXexcBad8 3 14" xfId="54945"/>
    <cellStyle name="SAPBEXexcBad8 3 2" xfId="1630"/>
    <cellStyle name="SAPBEXexcBad8 3 2 10" xfId="53768"/>
    <cellStyle name="SAPBEXexcBad8 3 2 11" xfId="53982"/>
    <cellStyle name="SAPBEXexcBad8 3 2 12" xfId="54196"/>
    <cellStyle name="SAPBEXexcBad8 3 2 13" xfId="54410"/>
    <cellStyle name="SAPBEXexcBad8 3 2 14" xfId="54624"/>
    <cellStyle name="SAPBEXexcBad8 3 2 15" xfId="54838"/>
    <cellStyle name="SAPBEXexcBad8 3 2 16" xfId="55052"/>
    <cellStyle name="SAPBEXexcBad8 3 2 2" xfId="4298"/>
    <cellStyle name="SAPBEXexcBad8 3 2 2 2" xfId="28597"/>
    <cellStyle name="SAPBEXexcBad8 3 2 3" xfId="4938"/>
    <cellStyle name="SAPBEXexcBad8 3 2 3 2" xfId="13630"/>
    <cellStyle name="SAPBEXexcBad8 3 2 3 2 2" xfId="37927"/>
    <cellStyle name="SAPBEXexcBad8 3 2 3 3" xfId="17140"/>
    <cellStyle name="SAPBEXexcBad8 3 2 3 3 2" xfId="41437"/>
    <cellStyle name="SAPBEXexcBad8 3 2 3 4" xfId="29235"/>
    <cellStyle name="SAPBEXexcBad8 3 2 4" xfId="14912"/>
    <cellStyle name="SAPBEXexcBad8 3 2 4 2" xfId="39209"/>
    <cellStyle name="SAPBEXexcBad8 3 2 5" xfId="26900"/>
    <cellStyle name="SAPBEXexcBad8 3 2 6" xfId="51308"/>
    <cellStyle name="SAPBEXexcBad8 3 2 7" xfId="53120"/>
    <cellStyle name="SAPBEXexcBad8 3 2 8" xfId="53340"/>
    <cellStyle name="SAPBEXexcBad8 3 2 9" xfId="53554"/>
    <cellStyle name="SAPBEXexcBad8 3 3" xfId="3128"/>
    <cellStyle name="SAPBEXexcBad8 3 3 2" xfId="7166"/>
    <cellStyle name="SAPBEXexcBad8 3 3 2 2" xfId="13631"/>
    <cellStyle name="SAPBEXexcBad8 3 3 2 2 2" xfId="37928"/>
    <cellStyle name="SAPBEXexcBad8 3 3 2 3" xfId="19368"/>
    <cellStyle name="SAPBEXexcBad8 3 3 2 3 2" xfId="43665"/>
    <cellStyle name="SAPBEXexcBad8 3 3 2 4" xfId="31463"/>
    <cellStyle name="SAPBEXexcBad8 3 4" xfId="50670"/>
    <cellStyle name="SAPBEXexcBad8 3 5" xfId="52482"/>
    <cellStyle name="SAPBEXexcBad8 3 6" xfId="53233"/>
    <cellStyle name="SAPBEXexcBad8 3 7" xfId="53447"/>
    <cellStyle name="SAPBEXexcBad8 3 8" xfId="53661"/>
    <cellStyle name="SAPBEXexcBad8 3 9" xfId="53875"/>
    <cellStyle name="SAPBEXexcBad8 4" xfId="1628"/>
    <cellStyle name="SAPBEXexcBad8 4 10" xfId="53766"/>
    <cellStyle name="SAPBEXexcBad8 4 11" xfId="53980"/>
    <cellStyle name="SAPBEXexcBad8 4 12" xfId="54194"/>
    <cellStyle name="SAPBEXexcBad8 4 13" xfId="54408"/>
    <cellStyle name="SAPBEXexcBad8 4 14" xfId="54622"/>
    <cellStyle name="SAPBEXexcBad8 4 15" xfId="54836"/>
    <cellStyle name="SAPBEXexcBad8 4 16" xfId="55050"/>
    <cellStyle name="SAPBEXexcBad8 4 2" xfId="4296"/>
    <cellStyle name="SAPBEXexcBad8 4 2 2" xfId="28595"/>
    <cellStyle name="SAPBEXexcBad8 4 3" xfId="4936"/>
    <cellStyle name="SAPBEXexcBad8 4 3 2" xfId="13632"/>
    <cellStyle name="SAPBEXexcBad8 4 3 2 2" xfId="37929"/>
    <cellStyle name="SAPBEXexcBad8 4 3 3" xfId="17138"/>
    <cellStyle name="SAPBEXexcBad8 4 3 3 2" xfId="41435"/>
    <cellStyle name="SAPBEXexcBad8 4 3 4" xfId="29233"/>
    <cellStyle name="SAPBEXexcBad8 4 4" xfId="14910"/>
    <cellStyle name="SAPBEXexcBad8 4 4 2" xfId="39207"/>
    <cellStyle name="SAPBEXexcBad8 4 5" xfId="26898"/>
    <cellStyle name="SAPBEXexcBad8 4 6" xfId="51306"/>
    <cellStyle name="SAPBEXexcBad8 4 7" xfId="53118"/>
    <cellStyle name="SAPBEXexcBad8 4 8" xfId="53338"/>
    <cellStyle name="SAPBEXexcBad8 4 9" xfId="53552"/>
    <cellStyle name="SAPBEXexcBad8 5" xfId="3126"/>
    <cellStyle name="SAPBEXexcBad8 5 2" xfId="7164"/>
    <cellStyle name="SAPBEXexcBad8 5 2 2" xfId="13633"/>
    <cellStyle name="SAPBEXexcBad8 5 2 2 2" xfId="37930"/>
    <cellStyle name="SAPBEXexcBad8 5 2 3" xfId="19366"/>
    <cellStyle name="SAPBEXexcBad8 5 2 3 2" xfId="43663"/>
    <cellStyle name="SAPBEXexcBad8 5 2 4" xfId="31461"/>
    <cellStyle name="SAPBEXexcBad8 6" xfId="50668"/>
    <cellStyle name="SAPBEXexcBad8 7" xfId="52480"/>
    <cellStyle name="SAPBEXexcBad8 8" xfId="53231"/>
    <cellStyle name="SAPBEXexcBad8 9" xfId="53445"/>
    <cellStyle name="SAPBEXexcBad9" xfId="1502"/>
    <cellStyle name="SAPBEXexcBad9 10" xfId="53662"/>
    <cellStyle name="SAPBEXexcBad9 11" xfId="53876"/>
    <cellStyle name="SAPBEXexcBad9 12" xfId="54090"/>
    <cellStyle name="SAPBEXexcBad9 13" xfId="54304"/>
    <cellStyle name="SAPBEXexcBad9 14" xfId="54518"/>
    <cellStyle name="SAPBEXexcBad9 15" xfId="54732"/>
    <cellStyle name="SAPBEXexcBad9 16" xfId="54946"/>
    <cellStyle name="SAPBEXexcBad9 2" xfId="1503"/>
    <cellStyle name="SAPBEXexcBad9 2 10" xfId="54091"/>
    <cellStyle name="SAPBEXexcBad9 2 11" xfId="54305"/>
    <cellStyle name="SAPBEXexcBad9 2 12" xfId="54519"/>
    <cellStyle name="SAPBEXexcBad9 2 13" xfId="54733"/>
    <cellStyle name="SAPBEXexcBad9 2 14" xfId="54947"/>
    <cellStyle name="SAPBEXexcBad9 2 2" xfId="1632"/>
    <cellStyle name="SAPBEXexcBad9 2 2 10" xfId="53770"/>
    <cellStyle name="SAPBEXexcBad9 2 2 11" xfId="53984"/>
    <cellStyle name="SAPBEXexcBad9 2 2 12" xfId="54198"/>
    <cellStyle name="SAPBEXexcBad9 2 2 13" xfId="54412"/>
    <cellStyle name="SAPBEXexcBad9 2 2 14" xfId="54626"/>
    <cellStyle name="SAPBEXexcBad9 2 2 15" xfId="54840"/>
    <cellStyle name="SAPBEXexcBad9 2 2 16" xfId="55054"/>
    <cellStyle name="SAPBEXexcBad9 2 2 2" xfId="4300"/>
    <cellStyle name="SAPBEXexcBad9 2 2 2 2" xfId="28599"/>
    <cellStyle name="SAPBEXexcBad9 2 2 3" xfId="4940"/>
    <cellStyle name="SAPBEXexcBad9 2 2 3 2" xfId="13634"/>
    <cellStyle name="SAPBEXexcBad9 2 2 3 2 2" xfId="37931"/>
    <cellStyle name="SAPBEXexcBad9 2 2 3 3" xfId="17142"/>
    <cellStyle name="SAPBEXexcBad9 2 2 3 3 2" xfId="41439"/>
    <cellStyle name="SAPBEXexcBad9 2 2 3 4" xfId="29237"/>
    <cellStyle name="SAPBEXexcBad9 2 2 4" xfId="14914"/>
    <cellStyle name="SAPBEXexcBad9 2 2 4 2" xfId="39211"/>
    <cellStyle name="SAPBEXexcBad9 2 2 5" xfId="26902"/>
    <cellStyle name="SAPBEXexcBad9 2 2 6" xfId="51310"/>
    <cellStyle name="SAPBEXexcBad9 2 2 7" xfId="53122"/>
    <cellStyle name="SAPBEXexcBad9 2 2 8" xfId="53342"/>
    <cellStyle name="SAPBEXexcBad9 2 2 9" xfId="53556"/>
    <cellStyle name="SAPBEXexcBad9 2 3" xfId="3130"/>
    <cellStyle name="SAPBEXexcBad9 2 3 2" xfId="7168"/>
    <cellStyle name="SAPBEXexcBad9 2 3 2 2" xfId="13635"/>
    <cellStyle name="SAPBEXexcBad9 2 3 2 2 2" xfId="37932"/>
    <cellStyle name="SAPBEXexcBad9 2 3 2 3" xfId="19370"/>
    <cellStyle name="SAPBEXexcBad9 2 3 2 3 2" xfId="43667"/>
    <cellStyle name="SAPBEXexcBad9 2 3 2 4" xfId="31465"/>
    <cellStyle name="SAPBEXexcBad9 2 4" xfId="50672"/>
    <cellStyle name="SAPBEXexcBad9 2 5" xfId="52484"/>
    <cellStyle name="SAPBEXexcBad9 2 6" xfId="53235"/>
    <cellStyle name="SAPBEXexcBad9 2 7" xfId="53449"/>
    <cellStyle name="SAPBEXexcBad9 2 8" xfId="53663"/>
    <cellStyle name="SAPBEXexcBad9 2 9" xfId="53877"/>
    <cellStyle name="SAPBEXexcBad9 3" xfId="1504"/>
    <cellStyle name="SAPBEXexcBad9 3 10" xfId="54092"/>
    <cellStyle name="SAPBEXexcBad9 3 11" xfId="54306"/>
    <cellStyle name="SAPBEXexcBad9 3 12" xfId="54520"/>
    <cellStyle name="SAPBEXexcBad9 3 13" xfId="54734"/>
    <cellStyle name="SAPBEXexcBad9 3 14" xfId="54948"/>
    <cellStyle name="SAPBEXexcBad9 3 2" xfId="1633"/>
    <cellStyle name="SAPBEXexcBad9 3 2 10" xfId="53771"/>
    <cellStyle name="SAPBEXexcBad9 3 2 11" xfId="53985"/>
    <cellStyle name="SAPBEXexcBad9 3 2 12" xfId="54199"/>
    <cellStyle name="SAPBEXexcBad9 3 2 13" xfId="54413"/>
    <cellStyle name="SAPBEXexcBad9 3 2 14" xfId="54627"/>
    <cellStyle name="SAPBEXexcBad9 3 2 15" xfId="54841"/>
    <cellStyle name="SAPBEXexcBad9 3 2 16" xfId="55055"/>
    <cellStyle name="SAPBEXexcBad9 3 2 2" xfId="4301"/>
    <cellStyle name="SAPBEXexcBad9 3 2 2 2" xfId="28600"/>
    <cellStyle name="SAPBEXexcBad9 3 2 3" xfId="4941"/>
    <cellStyle name="SAPBEXexcBad9 3 2 3 2" xfId="13636"/>
    <cellStyle name="SAPBEXexcBad9 3 2 3 2 2" xfId="37933"/>
    <cellStyle name="SAPBEXexcBad9 3 2 3 3" xfId="17143"/>
    <cellStyle name="SAPBEXexcBad9 3 2 3 3 2" xfId="41440"/>
    <cellStyle name="SAPBEXexcBad9 3 2 3 4" xfId="29238"/>
    <cellStyle name="SAPBEXexcBad9 3 2 4" xfId="14915"/>
    <cellStyle name="SAPBEXexcBad9 3 2 4 2" xfId="39212"/>
    <cellStyle name="SAPBEXexcBad9 3 2 5" xfId="26903"/>
    <cellStyle name="SAPBEXexcBad9 3 2 6" xfId="51311"/>
    <cellStyle name="SAPBEXexcBad9 3 2 7" xfId="53123"/>
    <cellStyle name="SAPBEXexcBad9 3 2 8" xfId="53343"/>
    <cellStyle name="SAPBEXexcBad9 3 2 9" xfId="53557"/>
    <cellStyle name="SAPBEXexcBad9 3 3" xfId="3131"/>
    <cellStyle name="SAPBEXexcBad9 3 3 2" xfId="7169"/>
    <cellStyle name="SAPBEXexcBad9 3 3 2 2" xfId="13637"/>
    <cellStyle name="SAPBEXexcBad9 3 3 2 2 2" xfId="37934"/>
    <cellStyle name="SAPBEXexcBad9 3 3 2 3" xfId="19371"/>
    <cellStyle name="SAPBEXexcBad9 3 3 2 3 2" xfId="43668"/>
    <cellStyle name="SAPBEXexcBad9 3 3 2 4" xfId="31466"/>
    <cellStyle name="SAPBEXexcBad9 3 4" xfId="50673"/>
    <cellStyle name="SAPBEXexcBad9 3 5" xfId="52485"/>
    <cellStyle name="SAPBEXexcBad9 3 6" xfId="53236"/>
    <cellStyle name="SAPBEXexcBad9 3 7" xfId="53450"/>
    <cellStyle name="SAPBEXexcBad9 3 8" xfId="53664"/>
    <cellStyle name="SAPBEXexcBad9 3 9" xfId="53878"/>
    <cellStyle name="SAPBEXexcBad9 4" xfId="1631"/>
    <cellStyle name="SAPBEXexcBad9 4 10" xfId="53769"/>
    <cellStyle name="SAPBEXexcBad9 4 11" xfId="53983"/>
    <cellStyle name="SAPBEXexcBad9 4 12" xfId="54197"/>
    <cellStyle name="SAPBEXexcBad9 4 13" xfId="54411"/>
    <cellStyle name="SAPBEXexcBad9 4 14" xfId="54625"/>
    <cellStyle name="SAPBEXexcBad9 4 15" xfId="54839"/>
    <cellStyle name="SAPBEXexcBad9 4 16" xfId="55053"/>
    <cellStyle name="SAPBEXexcBad9 4 2" xfId="4299"/>
    <cellStyle name="SAPBEXexcBad9 4 2 2" xfId="28598"/>
    <cellStyle name="SAPBEXexcBad9 4 3" xfId="4939"/>
    <cellStyle name="SAPBEXexcBad9 4 3 2" xfId="13638"/>
    <cellStyle name="SAPBEXexcBad9 4 3 2 2" xfId="37935"/>
    <cellStyle name="SAPBEXexcBad9 4 3 3" xfId="17141"/>
    <cellStyle name="SAPBEXexcBad9 4 3 3 2" xfId="41438"/>
    <cellStyle name="SAPBEXexcBad9 4 3 4" xfId="29236"/>
    <cellStyle name="SAPBEXexcBad9 4 4" xfId="14913"/>
    <cellStyle name="SAPBEXexcBad9 4 4 2" xfId="39210"/>
    <cellStyle name="SAPBEXexcBad9 4 5" xfId="26901"/>
    <cellStyle name="SAPBEXexcBad9 4 6" xfId="51309"/>
    <cellStyle name="SAPBEXexcBad9 4 7" xfId="53121"/>
    <cellStyle name="SAPBEXexcBad9 4 8" xfId="53341"/>
    <cellStyle name="SAPBEXexcBad9 4 9" xfId="53555"/>
    <cellStyle name="SAPBEXexcBad9 5" xfId="3129"/>
    <cellStyle name="SAPBEXexcBad9 5 2" xfId="7167"/>
    <cellStyle name="SAPBEXexcBad9 5 2 2" xfId="13639"/>
    <cellStyle name="SAPBEXexcBad9 5 2 2 2" xfId="37936"/>
    <cellStyle name="SAPBEXexcBad9 5 2 3" xfId="19369"/>
    <cellStyle name="SAPBEXexcBad9 5 2 3 2" xfId="43666"/>
    <cellStyle name="SAPBEXexcBad9 5 2 4" xfId="31464"/>
    <cellStyle name="SAPBEXexcBad9 6" xfId="50671"/>
    <cellStyle name="SAPBEXexcBad9 7" xfId="52483"/>
    <cellStyle name="SAPBEXexcBad9 8" xfId="53234"/>
    <cellStyle name="SAPBEXexcBad9 9" xfId="53448"/>
    <cellStyle name="SAPBEXexcCritical4" xfId="1505"/>
    <cellStyle name="SAPBEXexcCritical4 10" xfId="53665"/>
    <cellStyle name="SAPBEXexcCritical4 11" xfId="53879"/>
    <cellStyle name="SAPBEXexcCritical4 12" xfId="54093"/>
    <cellStyle name="SAPBEXexcCritical4 13" xfId="54307"/>
    <cellStyle name="SAPBEXexcCritical4 14" xfId="54521"/>
    <cellStyle name="SAPBEXexcCritical4 15" xfId="54735"/>
    <cellStyle name="SAPBEXexcCritical4 16" xfId="54949"/>
    <cellStyle name="SAPBEXexcCritical4 2" xfId="1506"/>
    <cellStyle name="SAPBEXexcCritical4 2 10" xfId="54094"/>
    <cellStyle name="SAPBEXexcCritical4 2 11" xfId="54308"/>
    <cellStyle name="SAPBEXexcCritical4 2 12" xfId="54522"/>
    <cellStyle name="SAPBEXexcCritical4 2 13" xfId="54736"/>
    <cellStyle name="SAPBEXexcCritical4 2 14" xfId="54950"/>
    <cellStyle name="SAPBEXexcCritical4 2 2" xfId="1635"/>
    <cellStyle name="SAPBEXexcCritical4 2 2 10" xfId="53773"/>
    <cellStyle name="SAPBEXexcCritical4 2 2 11" xfId="53987"/>
    <cellStyle name="SAPBEXexcCritical4 2 2 12" xfId="54201"/>
    <cellStyle name="SAPBEXexcCritical4 2 2 13" xfId="54415"/>
    <cellStyle name="SAPBEXexcCritical4 2 2 14" xfId="54629"/>
    <cellStyle name="SAPBEXexcCritical4 2 2 15" xfId="54843"/>
    <cellStyle name="SAPBEXexcCritical4 2 2 16" xfId="55057"/>
    <cellStyle name="SAPBEXexcCritical4 2 2 2" xfId="4303"/>
    <cellStyle name="SAPBEXexcCritical4 2 2 2 2" xfId="28602"/>
    <cellStyle name="SAPBEXexcCritical4 2 2 3" xfId="4943"/>
    <cellStyle name="SAPBEXexcCritical4 2 2 3 2" xfId="13640"/>
    <cellStyle name="SAPBEXexcCritical4 2 2 3 2 2" xfId="37937"/>
    <cellStyle name="SAPBEXexcCritical4 2 2 3 3" xfId="17145"/>
    <cellStyle name="SAPBEXexcCritical4 2 2 3 3 2" xfId="41442"/>
    <cellStyle name="SAPBEXexcCritical4 2 2 3 4" xfId="29240"/>
    <cellStyle name="SAPBEXexcCritical4 2 2 4" xfId="14917"/>
    <cellStyle name="SAPBEXexcCritical4 2 2 4 2" xfId="39214"/>
    <cellStyle name="SAPBEXexcCritical4 2 2 5" xfId="26905"/>
    <cellStyle name="SAPBEXexcCritical4 2 2 6" xfId="51313"/>
    <cellStyle name="SAPBEXexcCritical4 2 2 7" xfId="53125"/>
    <cellStyle name="SAPBEXexcCritical4 2 2 8" xfId="53345"/>
    <cellStyle name="SAPBEXexcCritical4 2 2 9" xfId="53559"/>
    <cellStyle name="SAPBEXexcCritical4 2 3" xfId="3133"/>
    <cellStyle name="SAPBEXexcCritical4 2 3 2" xfId="7171"/>
    <cellStyle name="SAPBEXexcCritical4 2 3 2 2" xfId="13641"/>
    <cellStyle name="SAPBEXexcCritical4 2 3 2 2 2" xfId="37938"/>
    <cellStyle name="SAPBEXexcCritical4 2 3 2 3" xfId="19373"/>
    <cellStyle name="SAPBEXexcCritical4 2 3 2 3 2" xfId="43670"/>
    <cellStyle name="SAPBEXexcCritical4 2 3 2 4" xfId="31468"/>
    <cellStyle name="SAPBEXexcCritical4 2 4" xfId="50675"/>
    <cellStyle name="SAPBEXexcCritical4 2 5" xfId="52487"/>
    <cellStyle name="SAPBEXexcCritical4 2 6" xfId="53238"/>
    <cellStyle name="SAPBEXexcCritical4 2 7" xfId="53452"/>
    <cellStyle name="SAPBEXexcCritical4 2 8" xfId="53666"/>
    <cellStyle name="SAPBEXexcCritical4 2 9" xfId="53880"/>
    <cellStyle name="SAPBEXexcCritical4 3" xfId="1507"/>
    <cellStyle name="SAPBEXexcCritical4 3 10" xfId="54095"/>
    <cellStyle name="SAPBEXexcCritical4 3 11" xfId="54309"/>
    <cellStyle name="SAPBEXexcCritical4 3 12" xfId="54523"/>
    <cellStyle name="SAPBEXexcCritical4 3 13" xfId="54737"/>
    <cellStyle name="SAPBEXexcCritical4 3 14" xfId="54951"/>
    <cellStyle name="SAPBEXexcCritical4 3 2" xfId="1636"/>
    <cellStyle name="SAPBEXexcCritical4 3 2 10" xfId="53774"/>
    <cellStyle name="SAPBEXexcCritical4 3 2 11" xfId="53988"/>
    <cellStyle name="SAPBEXexcCritical4 3 2 12" xfId="54202"/>
    <cellStyle name="SAPBEXexcCritical4 3 2 13" xfId="54416"/>
    <cellStyle name="SAPBEXexcCritical4 3 2 14" xfId="54630"/>
    <cellStyle name="SAPBEXexcCritical4 3 2 15" xfId="54844"/>
    <cellStyle name="SAPBEXexcCritical4 3 2 16" xfId="55058"/>
    <cellStyle name="SAPBEXexcCritical4 3 2 2" xfId="4304"/>
    <cellStyle name="SAPBEXexcCritical4 3 2 2 2" xfId="28603"/>
    <cellStyle name="SAPBEXexcCritical4 3 2 3" xfId="4944"/>
    <cellStyle name="SAPBEXexcCritical4 3 2 3 2" xfId="13642"/>
    <cellStyle name="SAPBEXexcCritical4 3 2 3 2 2" xfId="37939"/>
    <cellStyle name="SAPBEXexcCritical4 3 2 3 3" xfId="17146"/>
    <cellStyle name="SAPBEXexcCritical4 3 2 3 3 2" xfId="41443"/>
    <cellStyle name="SAPBEXexcCritical4 3 2 3 4" xfId="29241"/>
    <cellStyle name="SAPBEXexcCritical4 3 2 4" xfId="14918"/>
    <cellStyle name="SAPBEXexcCritical4 3 2 4 2" xfId="39215"/>
    <cellStyle name="SAPBEXexcCritical4 3 2 5" xfId="26906"/>
    <cellStyle name="SAPBEXexcCritical4 3 2 6" xfId="51314"/>
    <cellStyle name="SAPBEXexcCritical4 3 2 7" xfId="53126"/>
    <cellStyle name="SAPBEXexcCritical4 3 2 8" xfId="53346"/>
    <cellStyle name="SAPBEXexcCritical4 3 2 9" xfId="53560"/>
    <cellStyle name="SAPBEXexcCritical4 3 3" xfId="3134"/>
    <cellStyle name="SAPBEXexcCritical4 3 3 2" xfId="7172"/>
    <cellStyle name="SAPBEXexcCritical4 3 3 2 2" xfId="13643"/>
    <cellStyle name="SAPBEXexcCritical4 3 3 2 2 2" xfId="37940"/>
    <cellStyle name="SAPBEXexcCritical4 3 3 2 3" xfId="19374"/>
    <cellStyle name="SAPBEXexcCritical4 3 3 2 3 2" xfId="43671"/>
    <cellStyle name="SAPBEXexcCritical4 3 3 2 4" xfId="31469"/>
    <cellStyle name="SAPBEXexcCritical4 3 4" xfId="50676"/>
    <cellStyle name="SAPBEXexcCritical4 3 5" xfId="52488"/>
    <cellStyle name="SAPBEXexcCritical4 3 6" xfId="53239"/>
    <cellStyle name="SAPBEXexcCritical4 3 7" xfId="53453"/>
    <cellStyle name="SAPBEXexcCritical4 3 8" xfId="53667"/>
    <cellStyle name="SAPBEXexcCritical4 3 9" xfId="53881"/>
    <cellStyle name="SAPBEXexcCritical4 4" xfId="1634"/>
    <cellStyle name="SAPBEXexcCritical4 4 10" xfId="53772"/>
    <cellStyle name="SAPBEXexcCritical4 4 11" xfId="53986"/>
    <cellStyle name="SAPBEXexcCritical4 4 12" xfId="54200"/>
    <cellStyle name="SAPBEXexcCritical4 4 13" xfId="54414"/>
    <cellStyle name="SAPBEXexcCritical4 4 14" xfId="54628"/>
    <cellStyle name="SAPBEXexcCritical4 4 15" xfId="54842"/>
    <cellStyle name="SAPBEXexcCritical4 4 16" xfId="55056"/>
    <cellStyle name="SAPBEXexcCritical4 4 2" xfId="4302"/>
    <cellStyle name="SAPBEXexcCritical4 4 2 2" xfId="28601"/>
    <cellStyle name="SAPBEXexcCritical4 4 3" xfId="4942"/>
    <cellStyle name="SAPBEXexcCritical4 4 3 2" xfId="13644"/>
    <cellStyle name="SAPBEXexcCritical4 4 3 2 2" xfId="37941"/>
    <cellStyle name="SAPBEXexcCritical4 4 3 3" xfId="17144"/>
    <cellStyle name="SAPBEXexcCritical4 4 3 3 2" xfId="41441"/>
    <cellStyle name="SAPBEXexcCritical4 4 3 4" xfId="29239"/>
    <cellStyle name="SAPBEXexcCritical4 4 4" xfId="14916"/>
    <cellStyle name="SAPBEXexcCritical4 4 4 2" xfId="39213"/>
    <cellStyle name="SAPBEXexcCritical4 4 5" xfId="26904"/>
    <cellStyle name="SAPBEXexcCritical4 4 6" xfId="51312"/>
    <cellStyle name="SAPBEXexcCritical4 4 7" xfId="53124"/>
    <cellStyle name="SAPBEXexcCritical4 4 8" xfId="53344"/>
    <cellStyle name="SAPBEXexcCritical4 4 9" xfId="53558"/>
    <cellStyle name="SAPBEXexcCritical4 5" xfId="3132"/>
    <cellStyle name="SAPBEXexcCritical4 5 2" xfId="7170"/>
    <cellStyle name="SAPBEXexcCritical4 5 2 2" xfId="13645"/>
    <cellStyle name="SAPBEXexcCritical4 5 2 2 2" xfId="37942"/>
    <cellStyle name="SAPBEXexcCritical4 5 2 3" xfId="19372"/>
    <cellStyle name="SAPBEXexcCritical4 5 2 3 2" xfId="43669"/>
    <cellStyle name="SAPBEXexcCritical4 5 2 4" xfId="31467"/>
    <cellStyle name="SAPBEXexcCritical4 6" xfId="50674"/>
    <cellStyle name="SAPBEXexcCritical4 7" xfId="52486"/>
    <cellStyle name="SAPBEXexcCritical4 8" xfId="53237"/>
    <cellStyle name="SAPBEXexcCritical4 9" xfId="53451"/>
    <cellStyle name="SAPBEXexcCritical5" xfId="1508"/>
    <cellStyle name="SAPBEXexcCritical5 10" xfId="53668"/>
    <cellStyle name="SAPBEXexcCritical5 11" xfId="53882"/>
    <cellStyle name="SAPBEXexcCritical5 12" xfId="54096"/>
    <cellStyle name="SAPBEXexcCritical5 13" xfId="54310"/>
    <cellStyle name="SAPBEXexcCritical5 14" xfId="54524"/>
    <cellStyle name="SAPBEXexcCritical5 15" xfId="54738"/>
    <cellStyle name="SAPBEXexcCritical5 16" xfId="54952"/>
    <cellStyle name="SAPBEXexcCritical5 2" xfId="1509"/>
    <cellStyle name="SAPBEXexcCritical5 2 10" xfId="54097"/>
    <cellStyle name="SAPBEXexcCritical5 2 11" xfId="54311"/>
    <cellStyle name="SAPBEXexcCritical5 2 12" xfId="54525"/>
    <cellStyle name="SAPBEXexcCritical5 2 13" xfId="54739"/>
    <cellStyle name="SAPBEXexcCritical5 2 14" xfId="54953"/>
    <cellStyle name="SAPBEXexcCritical5 2 2" xfId="1638"/>
    <cellStyle name="SAPBEXexcCritical5 2 2 10" xfId="53776"/>
    <cellStyle name="SAPBEXexcCritical5 2 2 11" xfId="53990"/>
    <cellStyle name="SAPBEXexcCritical5 2 2 12" xfId="54204"/>
    <cellStyle name="SAPBEXexcCritical5 2 2 13" xfId="54418"/>
    <cellStyle name="SAPBEXexcCritical5 2 2 14" xfId="54632"/>
    <cellStyle name="SAPBEXexcCritical5 2 2 15" xfId="54846"/>
    <cellStyle name="SAPBEXexcCritical5 2 2 16" xfId="55060"/>
    <cellStyle name="SAPBEXexcCritical5 2 2 2" xfId="4306"/>
    <cellStyle name="SAPBEXexcCritical5 2 2 2 2" xfId="28605"/>
    <cellStyle name="SAPBEXexcCritical5 2 2 3" xfId="4946"/>
    <cellStyle name="SAPBEXexcCritical5 2 2 3 2" xfId="13646"/>
    <cellStyle name="SAPBEXexcCritical5 2 2 3 2 2" xfId="37943"/>
    <cellStyle name="SAPBEXexcCritical5 2 2 3 3" xfId="17148"/>
    <cellStyle name="SAPBEXexcCritical5 2 2 3 3 2" xfId="41445"/>
    <cellStyle name="SAPBEXexcCritical5 2 2 3 4" xfId="29243"/>
    <cellStyle name="SAPBEXexcCritical5 2 2 4" xfId="14920"/>
    <cellStyle name="SAPBEXexcCritical5 2 2 4 2" xfId="39217"/>
    <cellStyle name="SAPBEXexcCritical5 2 2 5" xfId="26908"/>
    <cellStyle name="SAPBEXexcCritical5 2 2 6" xfId="51316"/>
    <cellStyle name="SAPBEXexcCritical5 2 2 7" xfId="53128"/>
    <cellStyle name="SAPBEXexcCritical5 2 2 8" xfId="53348"/>
    <cellStyle name="SAPBEXexcCritical5 2 2 9" xfId="53562"/>
    <cellStyle name="SAPBEXexcCritical5 2 3" xfId="3136"/>
    <cellStyle name="SAPBEXexcCritical5 2 3 2" xfId="7174"/>
    <cellStyle name="SAPBEXexcCritical5 2 3 2 2" xfId="13647"/>
    <cellStyle name="SAPBEXexcCritical5 2 3 2 2 2" xfId="37944"/>
    <cellStyle name="SAPBEXexcCritical5 2 3 2 3" xfId="19376"/>
    <cellStyle name="SAPBEXexcCritical5 2 3 2 3 2" xfId="43673"/>
    <cellStyle name="SAPBEXexcCritical5 2 3 2 4" xfId="31471"/>
    <cellStyle name="SAPBEXexcCritical5 2 4" xfId="50678"/>
    <cellStyle name="SAPBEXexcCritical5 2 5" xfId="52490"/>
    <cellStyle name="SAPBEXexcCritical5 2 6" xfId="53241"/>
    <cellStyle name="SAPBEXexcCritical5 2 7" xfId="53455"/>
    <cellStyle name="SAPBEXexcCritical5 2 8" xfId="53669"/>
    <cellStyle name="SAPBEXexcCritical5 2 9" xfId="53883"/>
    <cellStyle name="SAPBEXexcCritical5 3" xfId="1510"/>
    <cellStyle name="SAPBEXexcCritical5 3 10" xfId="54098"/>
    <cellStyle name="SAPBEXexcCritical5 3 11" xfId="54312"/>
    <cellStyle name="SAPBEXexcCritical5 3 12" xfId="54526"/>
    <cellStyle name="SAPBEXexcCritical5 3 13" xfId="54740"/>
    <cellStyle name="SAPBEXexcCritical5 3 14" xfId="54954"/>
    <cellStyle name="SAPBEXexcCritical5 3 2" xfId="1639"/>
    <cellStyle name="SAPBEXexcCritical5 3 2 10" xfId="53777"/>
    <cellStyle name="SAPBEXexcCritical5 3 2 11" xfId="53991"/>
    <cellStyle name="SAPBEXexcCritical5 3 2 12" xfId="54205"/>
    <cellStyle name="SAPBEXexcCritical5 3 2 13" xfId="54419"/>
    <cellStyle name="SAPBEXexcCritical5 3 2 14" xfId="54633"/>
    <cellStyle name="SAPBEXexcCritical5 3 2 15" xfId="54847"/>
    <cellStyle name="SAPBEXexcCritical5 3 2 16" xfId="55061"/>
    <cellStyle name="SAPBEXexcCritical5 3 2 2" xfId="4307"/>
    <cellStyle name="SAPBEXexcCritical5 3 2 2 2" xfId="28606"/>
    <cellStyle name="SAPBEXexcCritical5 3 2 3" xfId="4947"/>
    <cellStyle name="SAPBEXexcCritical5 3 2 3 2" xfId="13648"/>
    <cellStyle name="SAPBEXexcCritical5 3 2 3 2 2" xfId="37945"/>
    <cellStyle name="SAPBEXexcCritical5 3 2 3 3" xfId="17149"/>
    <cellStyle name="SAPBEXexcCritical5 3 2 3 3 2" xfId="41446"/>
    <cellStyle name="SAPBEXexcCritical5 3 2 3 4" xfId="29244"/>
    <cellStyle name="SAPBEXexcCritical5 3 2 4" xfId="14921"/>
    <cellStyle name="SAPBEXexcCritical5 3 2 4 2" xfId="39218"/>
    <cellStyle name="SAPBEXexcCritical5 3 2 5" xfId="26909"/>
    <cellStyle name="SAPBEXexcCritical5 3 2 6" xfId="51317"/>
    <cellStyle name="SAPBEXexcCritical5 3 2 7" xfId="53129"/>
    <cellStyle name="SAPBEXexcCritical5 3 2 8" xfId="53349"/>
    <cellStyle name="SAPBEXexcCritical5 3 2 9" xfId="53563"/>
    <cellStyle name="SAPBEXexcCritical5 3 3" xfId="3137"/>
    <cellStyle name="SAPBEXexcCritical5 3 3 2" xfId="7175"/>
    <cellStyle name="SAPBEXexcCritical5 3 3 2 2" xfId="13649"/>
    <cellStyle name="SAPBEXexcCritical5 3 3 2 2 2" xfId="37946"/>
    <cellStyle name="SAPBEXexcCritical5 3 3 2 3" xfId="19377"/>
    <cellStyle name="SAPBEXexcCritical5 3 3 2 3 2" xfId="43674"/>
    <cellStyle name="SAPBEXexcCritical5 3 3 2 4" xfId="31472"/>
    <cellStyle name="SAPBEXexcCritical5 3 4" xfId="50679"/>
    <cellStyle name="SAPBEXexcCritical5 3 5" xfId="52491"/>
    <cellStyle name="SAPBEXexcCritical5 3 6" xfId="53242"/>
    <cellStyle name="SAPBEXexcCritical5 3 7" xfId="53456"/>
    <cellStyle name="SAPBEXexcCritical5 3 8" xfId="53670"/>
    <cellStyle name="SAPBEXexcCritical5 3 9" xfId="53884"/>
    <cellStyle name="SAPBEXexcCritical5 4" xfId="1637"/>
    <cellStyle name="SAPBEXexcCritical5 4 10" xfId="53775"/>
    <cellStyle name="SAPBEXexcCritical5 4 11" xfId="53989"/>
    <cellStyle name="SAPBEXexcCritical5 4 12" xfId="54203"/>
    <cellStyle name="SAPBEXexcCritical5 4 13" xfId="54417"/>
    <cellStyle name="SAPBEXexcCritical5 4 14" xfId="54631"/>
    <cellStyle name="SAPBEXexcCritical5 4 15" xfId="54845"/>
    <cellStyle name="SAPBEXexcCritical5 4 16" xfId="55059"/>
    <cellStyle name="SAPBEXexcCritical5 4 2" xfId="4305"/>
    <cellStyle name="SAPBEXexcCritical5 4 2 2" xfId="28604"/>
    <cellStyle name="SAPBEXexcCritical5 4 3" xfId="4945"/>
    <cellStyle name="SAPBEXexcCritical5 4 3 2" xfId="13650"/>
    <cellStyle name="SAPBEXexcCritical5 4 3 2 2" xfId="37947"/>
    <cellStyle name="SAPBEXexcCritical5 4 3 3" xfId="17147"/>
    <cellStyle name="SAPBEXexcCritical5 4 3 3 2" xfId="41444"/>
    <cellStyle name="SAPBEXexcCritical5 4 3 4" xfId="29242"/>
    <cellStyle name="SAPBEXexcCritical5 4 4" xfId="14919"/>
    <cellStyle name="SAPBEXexcCritical5 4 4 2" xfId="39216"/>
    <cellStyle name="SAPBEXexcCritical5 4 5" xfId="26907"/>
    <cellStyle name="SAPBEXexcCritical5 4 6" xfId="51315"/>
    <cellStyle name="SAPBEXexcCritical5 4 7" xfId="53127"/>
    <cellStyle name="SAPBEXexcCritical5 4 8" xfId="53347"/>
    <cellStyle name="SAPBEXexcCritical5 4 9" xfId="53561"/>
    <cellStyle name="SAPBEXexcCritical5 5" xfId="3135"/>
    <cellStyle name="SAPBEXexcCritical5 5 2" xfId="7173"/>
    <cellStyle name="SAPBEXexcCritical5 5 2 2" xfId="13651"/>
    <cellStyle name="SAPBEXexcCritical5 5 2 2 2" xfId="37948"/>
    <cellStyle name="SAPBEXexcCritical5 5 2 3" xfId="19375"/>
    <cellStyle name="SAPBEXexcCritical5 5 2 3 2" xfId="43672"/>
    <cellStyle name="SAPBEXexcCritical5 5 2 4" xfId="31470"/>
    <cellStyle name="SAPBEXexcCritical5 6" xfId="50677"/>
    <cellStyle name="SAPBEXexcCritical5 7" xfId="52489"/>
    <cellStyle name="SAPBEXexcCritical5 8" xfId="53240"/>
    <cellStyle name="SAPBEXexcCritical5 9" xfId="53454"/>
    <cellStyle name="SAPBEXexcCritical6" xfId="1511"/>
    <cellStyle name="SAPBEXexcCritical6 10" xfId="53671"/>
    <cellStyle name="SAPBEXexcCritical6 11" xfId="53885"/>
    <cellStyle name="SAPBEXexcCritical6 12" xfId="54099"/>
    <cellStyle name="SAPBEXexcCritical6 13" xfId="54313"/>
    <cellStyle name="SAPBEXexcCritical6 14" xfId="54527"/>
    <cellStyle name="SAPBEXexcCritical6 15" xfId="54741"/>
    <cellStyle name="SAPBEXexcCritical6 16" xfId="54955"/>
    <cellStyle name="SAPBEXexcCritical6 2" xfId="1512"/>
    <cellStyle name="SAPBEXexcCritical6 2 10" xfId="54100"/>
    <cellStyle name="SAPBEXexcCritical6 2 11" xfId="54314"/>
    <cellStyle name="SAPBEXexcCritical6 2 12" xfId="54528"/>
    <cellStyle name="SAPBEXexcCritical6 2 13" xfId="54742"/>
    <cellStyle name="SAPBEXexcCritical6 2 14" xfId="54956"/>
    <cellStyle name="SAPBEXexcCritical6 2 2" xfId="1641"/>
    <cellStyle name="SAPBEXexcCritical6 2 2 10" xfId="53779"/>
    <cellStyle name="SAPBEXexcCritical6 2 2 11" xfId="53993"/>
    <cellStyle name="SAPBEXexcCritical6 2 2 12" xfId="54207"/>
    <cellStyle name="SAPBEXexcCritical6 2 2 13" xfId="54421"/>
    <cellStyle name="SAPBEXexcCritical6 2 2 14" xfId="54635"/>
    <cellStyle name="SAPBEXexcCritical6 2 2 15" xfId="54849"/>
    <cellStyle name="SAPBEXexcCritical6 2 2 16" xfId="55063"/>
    <cellStyle name="SAPBEXexcCritical6 2 2 2" xfId="4309"/>
    <cellStyle name="SAPBEXexcCritical6 2 2 2 2" xfId="28608"/>
    <cellStyle name="SAPBEXexcCritical6 2 2 3" xfId="4949"/>
    <cellStyle name="SAPBEXexcCritical6 2 2 3 2" xfId="13652"/>
    <cellStyle name="SAPBEXexcCritical6 2 2 3 2 2" xfId="37949"/>
    <cellStyle name="SAPBEXexcCritical6 2 2 3 3" xfId="17151"/>
    <cellStyle name="SAPBEXexcCritical6 2 2 3 3 2" xfId="41448"/>
    <cellStyle name="SAPBEXexcCritical6 2 2 3 4" xfId="29246"/>
    <cellStyle name="SAPBEXexcCritical6 2 2 4" xfId="14923"/>
    <cellStyle name="SAPBEXexcCritical6 2 2 4 2" xfId="39220"/>
    <cellStyle name="SAPBEXexcCritical6 2 2 5" xfId="26911"/>
    <cellStyle name="SAPBEXexcCritical6 2 2 6" xfId="51319"/>
    <cellStyle name="SAPBEXexcCritical6 2 2 7" xfId="53131"/>
    <cellStyle name="SAPBEXexcCritical6 2 2 8" xfId="53351"/>
    <cellStyle name="SAPBEXexcCritical6 2 2 9" xfId="53565"/>
    <cellStyle name="SAPBEXexcCritical6 2 3" xfId="3139"/>
    <cellStyle name="SAPBEXexcCritical6 2 3 2" xfId="7177"/>
    <cellStyle name="SAPBEXexcCritical6 2 3 2 2" xfId="13653"/>
    <cellStyle name="SAPBEXexcCritical6 2 3 2 2 2" xfId="37950"/>
    <cellStyle name="SAPBEXexcCritical6 2 3 2 3" xfId="19379"/>
    <cellStyle name="SAPBEXexcCritical6 2 3 2 3 2" xfId="43676"/>
    <cellStyle name="SAPBEXexcCritical6 2 3 2 4" xfId="31474"/>
    <cellStyle name="SAPBEXexcCritical6 2 4" xfId="50681"/>
    <cellStyle name="SAPBEXexcCritical6 2 5" xfId="52493"/>
    <cellStyle name="SAPBEXexcCritical6 2 6" xfId="53244"/>
    <cellStyle name="SAPBEXexcCritical6 2 7" xfId="53458"/>
    <cellStyle name="SAPBEXexcCritical6 2 8" xfId="53672"/>
    <cellStyle name="SAPBEXexcCritical6 2 9" xfId="53886"/>
    <cellStyle name="SAPBEXexcCritical6 3" xfId="1513"/>
    <cellStyle name="SAPBEXexcCritical6 3 10" xfId="54101"/>
    <cellStyle name="SAPBEXexcCritical6 3 11" xfId="54315"/>
    <cellStyle name="SAPBEXexcCritical6 3 12" xfId="54529"/>
    <cellStyle name="SAPBEXexcCritical6 3 13" xfId="54743"/>
    <cellStyle name="SAPBEXexcCritical6 3 14" xfId="54957"/>
    <cellStyle name="SAPBEXexcCritical6 3 2" xfId="1642"/>
    <cellStyle name="SAPBEXexcCritical6 3 2 10" xfId="53780"/>
    <cellStyle name="SAPBEXexcCritical6 3 2 11" xfId="53994"/>
    <cellStyle name="SAPBEXexcCritical6 3 2 12" xfId="54208"/>
    <cellStyle name="SAPBEXexcCritical6 3 2 13" xfId="54422"/>
    <cellStyle name="SAPBEXexcCritical6 3 2 14" xfId="54636"/>
    <cellStyle name="SAPBEXexcCritical6 3 2 15" xfId="54850"/>
    <cellStyle name="SAPBEXexcCritical6 3 2 16" xfId="55064"/>
    <cellStyle name="SAPBEXexcCritical6 3 2 2" xfId="4310"/>
    <cellStyle name="SAPBEXexcCritical6 3 2 2 2" xfId="28609"/>
    <cellStyle name="SAPBEXexcCritical6 3 2 3" xfId="4950"/>
    <cellStyle name="SAPBEXexcCritical6 3 2 3 2" xfId="13654"/>
    <cellStyle name="SAPBEXexcCritical6 3 2 3 2 2" xfId="37951"/>
    <cellStyle name="SAPBEXexcCritical6 3 2 3 3" xfId="17152"/>
    <cellStyle name="SAPBEXexcCritical6 3 2 3 3 2" xfId="41449"/>
    <cellStyle name="SAPBEXexcCritical6 3 2 3 4" xfId="29247"/>
    <cellStyle name="SAPBEXexcCritical6 3 2 4" xfId="14924"/>
    <cellStyle name="SAPBEXexcCritical6 3 2 4 2" xfId="39221"/>
    <cellStyle name="SAPBEXexcCritical6 3 2 5" xfId="26912"/>
    <cellStyle name="SAPBEXexcCritical6 3 2 6" xfId="51320"/>
    <cellStyle name="SAPBEXexcCritical6 3 2 7" xfId="53132"/>
    <cellStyle name="SAPBEXexcCritical6 3 2 8" xfId="53352"/>
    <cellStyle name="SAPBEXexcCritical6 3 2 9" xfId="53566"/>
    <cellStyle name="SAPBEXexcCritical6 3 3" xfId="3140"/>
    <cellStyle name="SAPBEXexcCritical6 3 3 2" xfId="7178"/>
    <cellStyle name="SAPBEXexcCritical6 3 3 2 2" xfId="13655"/>
    <cellStyle name="SAPBEXexcCritical6 3 3 2 2 2" xfId="37952"/>
    <cellStyle name="SAPBEXexcCritical6 3 3 2 3" xfId="19380"/>
    <cellStyle name="SAPBEXexcCritical6 3 3 2 3 2" xfId="43677"/>
    <cellStyle name="SAPBEXexcCritical6 3 3 2 4" xfId="31475"/>
    <cellStyle name="SAPBEXexcCritical6 3 4" xfId="50682"/>
    <cellStyle name="SAPBEXexcCritical6 3 5" xfId="52494"/>
    <cellStyle name="SAPBEXexcCritical6 3 6" xfId="53245"/>
    <cellStyle name="SAPBEXexcCritical6 3 7" xfId="53459"/>
    <cellStyle name="SAPBEXexcCritical6 3 8" xfId="53673"/>
    <cellStyle name="SAPBEXexcCritical6 3 9" xfId="53887"/>
    <cellStyle name="SAPBEXexcCritical6 4" xfId="1640"/>
    <cellStyle name="SAPBEXexcCritical6 4 10" xfId="53778"/>
    <cellStyle name="SAPBEXexcCritical6 4 11" xfId="53992"/>
    <cellStyle name="SAPBEXexcCritical6 4 12" xfId="54206"/>
    <cellStyle name="SAPBEXexcCritical6 4 13" xfId="54420"/>
    <cellStyle name="SAPBEXexcCritical6 4 14" xfId="54634"/>
    <cellStyle name="SAPBEXexcCritical6 4 15" xfId="54848"/>
    <cellStyle name="SAPBEXexcCritical6 4 16" xfId="55062"/>
    <cellStyle name="SAPBEXexcCritical6 4 2" xfId="4308"/>
    <cellStyle name="SAPBEXexcCritical6 4 2 2" xfId="28607"/>
    <cellStyle name="SAPBEXexcCritical6 4 3" xfId="4948"/>
    <cellStyle name="SAPBEXexcCritical6 4 3 2" xfId="13656"/>
    <cellStyle name="SAPBEXexcCritical6 4 3 2 2" xfId="37953"/>
    <cellStyle name="SAPBEXexcCritical6 4 3 3" xfId="17150"/>
    <cellStyle name="SAPBEXexcCritical6 4 3 3 2" xfId="41447"/>
    <cellStyle name="SAPBEXexcCritical6 4 3 4" xfId="29245"/>
    <cellStyle name="SAPBEXexcCritical6 4 4" xfId="14922"/>
    <cellStyle name="SAPBEXexcCritical6 4 4 2" xfId="39219"/>
    <cellStyle name="SAPBEXexcCritical6 4 5" xfId="26910"/>
    <cellStyle name="SAPBEXexcCritical6 4 6" xfId="51318"/>
    <cellStyle name="SAPBEXexcCritical6 4 7" xfId="53130"/>
    <cellStyle name="SAPBEXexcCritical6 4 8" xfId="53350"/>
    <cellStyle name="SAPBEXexcCritical6 4 9" xfId="53564"/>
    <cellStyle name="SAPBEXexcCritical6 5" xfId="3138"/>
    <cellStyle name="SAPBEXexcCritical6 5 2" xfId="7176"/>
    <cellStyle name="SAPBEXexcCritical6 5 2 2" xfId="13657"/>
    <cellStyle name="SAPBEXexcCritical6 5 2 2 2" xfId="37954"/>
    <cellStyle name="SAPBEXexcCritical6 5 2 3" xfId="19378"/>
    <cellStyle name="SAPBEXexcCritical6 5 2 3 2" xfId="43675"/>
    <cellStyle name="SAPBEXexcCritical6 5 2 4" xfId="31473"/>
    <cellStyle name="SAPBEXexcCritical6 6" xfId="50680"/>
    <cellStyle name="SAPBEXexcCritical6 7" xfId="52492"/>
    <cellStyle name="SAPBEXexcCritical6 8" xfId="53243"/>
    <cellStyle name="SAPBEXexcCritical6 9" xfId="53457"/>
    <cellStyle name="SAPBEXexcGood1" xfId="1514"/>
    <cellStyle name="SAPBEXexcGood1 10" xfId="53674"/>
    <cellStyle name="SAPBEXexcGood1 11" xfId="53888"/>
    <cellStyle name="SAPBEXexcGood1 12" xfId="54102"/>
    <cellStyle name="SAPBEXexcGood1 13" xfId="54316"/>
    <cellStyle name="SAPBEXexcGood1 14" xfId="54530"/>
    <cellStyle name="SAPBEXexcGood1 15" xfId="54744"/>
    <cellStyle name="SAPBEXexcGood1 16" xfId="54958"/>
    <cellStyle name="SAPBEXexcGood1 2" xfId="1515"/>
    <cellStyle name="SAPBEXexcGood1 2 10" xfId="54103"/>
    <cellStyle name="SAPBEXexcGood1 2 11" xfId="54317"/>
    <cellStyle name="SAPBEXexcGood1 2 12" xfId="54531"/>
    <cellStyle name="SAPBEXexcGood1 2 13" xfId="54745"/>
    <cellStyle name="SAPBEXexcGood1 2 14" xfId="54959"/>
    <cellStyle name="SAPBEXexcGood1 2 2" xfId="1644"/>
    <cellStyle name="SAPBEXexcGood1 2 2 10" xfId="53782"/>
    <cellStyle name="SAPBEXexcGood1 2 2 11" xfId="53996"/>
    <cellStyle name="SAPBEXexcGood1 2 2 12" xfId="54210"/>
    <cellStyle name="SAPBEXexcGood1 2 2 13" xfId="54424"/>
    <cellStyle name="SAPBEXexcGood1 2 2 14" xfId="54638"/>
    <cellStyle name="SAPBEXexcGood1 2 2 15" xfId="54852"/>
    <cellStyle name="SAPBEXexcGood1 2 2 16" xfId="55066"/>
    <cellStyle name="SAPBEXexcGood1 2 2 2" xfId="4312"/>
    <cellStyle name="SAPBEXexcGood1 2 2 2 2" xfId="28611"/>
    <cellStyle name="SAPBEXexcGood1 2 2 3" xfId="4952"/>
    <cellStyle name="SAPBEXexcGood1 2 2 3 2" xfId="13658"/>
    <cellStyle name="SAPBEXexcGood1 2 2 3 2 2" xfId="37955"/>
    <cellStyle name="SAPBEXexcGood1 2 2 3 3" xfId="17154"/>
    <cellStyle name="SAPBEXexcGood1 2 2 3 3 2" xfId="41451"/>
    <cellStyle name="SAPBEXexcGood1 2 2 3 4" xfId="29249"/>
    <cellStyle name="SAPBEXexcGood1 2 2 4" xfId="14926"/>
    <cellStyle name="SAPBEXexcGood1 2 2 4 2" xfId="39223"/>
    <cellStyle name="SAPBEXexcGood1 2 2 5" xfId="26914"/>
    <cellStyle name="SAPBEXexcGood1 2 2 6" xfId="51322"/>
    <cellStyle name="SAPBEXexcGood1 2 2 7" xfId="53134"/>
    <cellStyle name="SAPBEXexcGood1 2 2 8" xfId="53354"/>
    <cellStyle name="SAPBEXexcGood1 2 2 9" xfId="53568"/>
    <cellStyle name="SAPBEXexcGood1 2 3" xfId="3142"/>
    <cellStyle name="SAPBEXexcGood1 2 3 2" xfId="7180"/>
    <cellStyle name="SAPBEXexcGood1 2 3 2 2" xfId="13659"/>
    <cellStyle name="SAPBEXexcGood1 2 3 2 2 2" xfId="37956"/>
    <cellStyle name="SAPBEXexcGood1 2 3 2 3" xfId="19382"/>
    <cellStyle name="SAPBEXexcGood1 2 3 2 3 2" xfId="43679"/>
    <cellStyle name="SAPBEXexcGood1 2 3 2 4" xfId="31477"/>
    <cellStyle name="SAPBEXexcGood1 2 4" xfId="50684"/>
    <cellStyle name="SAPBEXexcGood1 2 5" xfId="52496"/>
    <cellStyle name="SAPBEXexcGood1 2 6" xfId="53247"/>
    <cellStyle name="SAPBEXexcGood1 2 7" xfId="53461"/>
    <cellStyle name="SAPBEXexcGood1 2 8" xfId="53675"/>
    <cellStyle name="SAPBEXexcGood1 2 9" xfId="53889"/>
    <cellStyle name="SAPBEXexcGood1 3" xfId="1516"/>
    <cellStyle name="SAPBEXexcGood1 3 10" xfId="54104"/>
    <cellStyle name="SAPBEXexcGood1 3 11" xfId="54318"/>
    <cellStyle name="SAPBEXexcGood1 3 12" xfId="54532"/>
    <cellStyle name="SAPBEXexcGood1 3 13" xfId="54746"/>
    <cellStyle name="SAPBEXexcGood1 3 14" xfId="54960"/>
    <cellStyle name="SAPBEXexcGood1 3 2" xfId="1645"/>
    <cellStyle name="SAPBEXexcGood1 3 2 10" xfId="53783"/>
    <cellStyle name="SAPBEXexcGood1 3 2 11" xfId="53997"/>
    <cellStyle name="SAPBEXexcGood1 3 2 12" xfId="54211"/>
    <cellStyle name="SAPBEXexcGood1 3 2 13" xfId="54425"/>
    <cellStyle name="SAPBEXexcGood1 3 2 14" xfId="54639"/>
    <cellStyle name="SAPBEXexcGood1 3 2 15" xfId="54853"/>
    <cellStyle name="SAPBEXexcGood1 3 2 16" xfId="55067"/>
    <cellStyle name="SAPBEXexcGood1 3 2 2" xfId="4313"/>
    <cellStyle name="SAPBEXexcGood1 3 2 2 2" xfId="28612"/>
    <cellStyle name="SAPBEXexcGood1 3 2 3" xfId="4953"/>
    <cellStyle name="SAPBEXexcGood1 3 2 3 2" xfId="13660"/>
    <cellStyle name="SAPBEXexcGood1 3 2 3 2 2" xfId="37957"/>
    <cellStyle name="SAPBEXexcGood1 3 2 3 3" xfId="17155"/>
    <cellStyle name="SAPBEXexcGood1 3 2 3 3 2" xfId="41452"/>
    <cellStyle name="SAPBEXexcGood1 3 2 3 4" xfId="29250"/>
    <cellStyle name="SAPBEXexcGood1 3 2 4" xfId="14927"/>
    <cellStyle name="SAPBEXexcGood1 3 2 4 2" xfId="39224"/>
    <cellStyle name="SAPBEXexcGood1 3 2 5" xfId="26915"/>
    <cellStyle name="SAPBEXexcGood1 3 2 6" xfId="51323"/>
    <cellStyle name="SAPBEXexcGood1 3 2 7" xfId="53135"/>
    <cellStyle name="SAPBEXexcGood1 3 2 8" xfId="53355"/>
    <cellStyle name="SAPBEXexcGood1 3 2 9" xfId="53569"/>
    <cellStyle name="SAPBEXexcGood1 3 3" xfId="3143"/>
    <cellStyle name="SAPBEXexcGood1 3 3 2" xfId="7181"/>
    <cellStyle name="SAPBEXexcGood1 3 3 2 2" xfId="13661"/>
    <cellStyle name="SAPBEXexcGood1 3 3 2 2 2" xfId="37958"/>
    <cellStyle name="SAPBEXexcGood1 3 3 2 3" xfId="19383"/>
    <cellStyle name="SAPBEXexcGood1 3 3 2 3 2" xfId="43680"/>
    <cellStyle name="SAPBEXexcGood1 3 3 2 4" xfId="31478"/>
    <cellStyle name="SAPBEXexcGood1 3 4" xfId="50685"/>
    <cellStyle name="SAPBEXexcGood1 3 5" xfId="52497"/>
    <cellStyle name="SAPBEXexcGood1 3 6" xfId="53248"/>
    <cellStyle name="SAPBEXexcGood1 3 7" xfId="53462"/>
    <cellStyle name="SAPBEXexcGood1 3 8" xfId="53676"/>
    <cellStyle name="SAPBEXexcGood1 3 9" xfId="53890"/>
    <cellStyle name="SAPBEXexcGood1 4" xfId="1643"/>
    <cellStyle name="SAPBEXexcGood1 4 10" xfId="53781"/>
    <cellStyle name="SAPBEXexcGood1 4 11" xfId="53995"/>
    <cellStyle name="SAPBEXexcGood1 4 12" xfId="54209"/>
    <cellStyle name="SAPBEXexcGood1 4 13" xfId="54423"/>
    <cellStyle name="SAPBEXexcGood1 4 14" xfId="54637"/>
    <cellStyle name="SAPBEXexcGood1 4 15" xfId="54851"/>
    <cellStyle name="SAPBEXexcGood1 4 16" xfId="55065"/>
    <cellStyle name="SAPBEXexcGood1 4 2" xfId="4311"/>
    <cellStyle name="SAPBEXexcGood1 4 2 2" xfId="28610"/>
    <cellStyle name="SAPBEXexcGood1 4 3" xfId="4951"/>
    <cellStyle name="SAPBEXexcGood1 4 3 2" xfId="13662"/>
    <cellStyle name="SAPBEXexcGood1 4 3 2 2" xfId="37959"/>
    <cellStyle name="SAPBEXexcGood1 4 3 3" xfId="17153"/>
    <cellStyle name="SAPBEXexcGood1 4 3 3 2" xfId="41450"/>
    <cellStyle name="SAPBEXexcGood1 4 3 4" xfId="29248"/>
    <cellStyle name="SAPBEXexcGood1 4 4" xfId="14925"/>
    <cellStyle name="SAPBEXexcGood1 4 4 2" xfId="39222"/>
    <cellStyle name="SAPBEXexcGood1 4 5" xfId="26913"/>
    <cellStyle name="SAPBEXexcGood1 4 6" xfId="51321"/>
    <cellStyle name="SAPBEXexcGood1 4 7" xfId="53133"/>
    <cellStyle name="SAPBEXexcGood1 4 8" xfId="53353"/>
    <cellStyle name="SAPBEXexcGood1 4 9" xfId="53567"/>
    <cellStyle name="SAPBEXexcGood1 5" xfId="3141"/>
    <cellStyle name="SAPBEXexcGood1 5 2" xfId="7179"/>
    <cellStyle name="SAPBEXexcGood1 5 2 2" xfId="13663"/>
    <cellStyle name="SAPBEXexcGood1 5 2 2 2" xfId="37960"/>
    <cellStyle name="SAPBEXexcGood1 5 2 3" xfId="19381"/>
    <cellStyle name="SAPBEXexcGood1 5 2 3 2" xfId="43678"/>
    <cellStyle name="SAPBEXexcGood1 5 2 4" xfId="31476"/>
    <cellStyle name="SAPBEXexcGood1 6" xfId="50683"/>
    <cellStyle name="SAPBEXexcGood1 7" xfId="52495"/>
    <cellStyle name="SAPBEXexcGood1 8" xfId="53246"/>
    <cellStyle name="SAPBEXexcGood1 9" xfId="53460"/>
    <cellStyle name="SAPBEXexcGood2" xfId="1517"/>
    <cellStyle name="SAPBEXexcGood2 10" xfId="53677"/>
    <cellStyle name="SAPBEXexcGood2 11" xfId="53891"/>
    <cellStyle name="SAPBEXexcGood2 12" xfId="54105"/>
    <cellStyle name="SAPBEXexcGood2 13" xfId="54319"/>
    <cellStyle name="SAPBEXexcGood2 14" xfId="54533"/>
    <cellStyle name="SAPBEXexcGood2 15" xfId="54747"/>
    <cellStyle name="SAPBEXexcGood2 16" xfId="54961"/>
    <cellStyle name="SAPBEXexcGood2 2" xfId="1518"/>
    <cellStyle name="SAPBEXexcGood2 2 10" xfId="54106"/>
    <cellStyle name="SAPBEXexcGood2 2 11" xfId="54320"/>
    <cellStyle name="SAPBEXexcGood2 2 12" xfId="54534"/>
    <cellStyle name="SAPBEXexcGood2 2 13" xfId="54748"/>
    <cellStyle name="SAPBEXexcGood2 2 14" xfId="54962"/>
    <cellStyle name="SAPBEXexcGood2 2 2" xfId="1647"/>
    <cellStyle name="SAPBEXexcGood2 2 2 10" xfId="53785"/>
    <cellStyle name="SAPBEXexcGood2 2 2 11" xfId="53999"/>
    <cellStyle name="SAPBEXexcGood2 2 2 12" xfId="54213"/>
    <cellStyle name="SAPBEXexcGood2 2 2 13" xfId="54427"/>
    <cellStyle name="SAPBEXexcGood2 2 2 14" xfId="54641"/>
    <cellStyle name="SAPBEXexcGood2 2 2 15" xfId="54855"/>
    <cellStyle name="SAPBEXexcGood2 2 2 16" xfId="55069"/>
    <cellStyle name="SAPBEXexcGood2 2 2 2" xfId="4315"/>
    <cellStyle name="SAPBEXexcGood2 2 2 2 2" xfId="28614"/>
    <cellStyle name="SAPBEXexcGood2 2 2 3" xfId="4955"/>
    <cellStyle name="SAPBEXexcGood2 2 2 3 2" xfId="13664"/>
    <cellStyle name="SAPBEXexcGood2 2 2 3 2 2" xfId="37961"/>
    <cellStyle name="SAPBEXexcGood2 2 2 3 3" xfId="17157"/>
    <cellStyle name="SAPBEXexcGood2 2 2 3 3 2" xfId="41454"/>
    <cellStyle name="SAPBEXexcGood2 2 2 3 4" xfId="29252"/>
    <cellStyle name="SAPBEXexcGood2 2 2 4" xfId="14929"/>
    <cellStyle name="SAPBEXexcGood2 2 2 4 2" xfId="39226"/>
    <cellStyle name="SAPBEXexcGood2 2 2 5" xfId="26917"/>
    <cellStyle name="SAPBEXexcGood2 2 2 6" xfId="51325"/>
    <cellStyle name="SAPBEXexcGood2 2 2 7" xfId="53137"/>
    <cellStyle name="SAPBEXexcGood2 2 2 8" xfId="53357"/>
    <cellStyle name="SAPBEXexcGood2 2 2 9" xfId="53571"/>
    <cellStyle name="SAPBEXexcGood2 2 3" xfId="3145"/>
    <cellStyle name="SAPBEXexcGood2 2 3 2" xfId="7183"/>
    <cellStyle name="SAPBEXexcGood2 2 3 2 2" xfId="13665"/>
    <cellStyle name="SAPBEXexcGood2 2 3 2 2 2" xfId="37962"/>
    <cellStyle name="SAPBEXexcGood2 2 3 2 3" xfId="19385"/>
    <cellStyle name="SAPBEXexcGood2 2 3 2 3 2" xfId="43682"/>
    <cellStyle name="SAPBEXexcGood2 2 3 2 4" xfId="31480"/>
    <cellStyle name="SAPBEXexcGood2 2 4" xfId="50687"/>
    <cellStyle name="SAPBEXexcGood2 2 5" xfId="52499"/>
    <cellStyle name="SAPBEXexcGood2 2 6" xfId="53250"/>
    <cellStyle name="SAPBEXexcGood2 2 7" xfId="53464"/>
    <cellStyle name="SAPBEXexcGood2 2 8" xfId="53678"/>
    <cellStyle name="SAPBEXexcGood2 2 9" xfId="53892"/>
    <cellStyle name="SAPBEXexcGood2 3" xfId="1519"/>
    <cellStyle name="SAPBEXexcGood2 3 10" xfId="54107"/>
    <cellStyle name="SAPBEXexcGood2 3 11" xfId="54321"/>
    <cellStyle name="SAPBEXexcGood2 3 12" xfId="54535"/>
    <cellStyle name="SAPBEXexcGood2 3 13" xfId="54749"/>
    <cellStyle name="SAPBEXexcGood2 3 14" xfId="54963"/>
    <cellStyle name="SAPBEXexcGood2 3 2" xfId="1648"/>
    <cellStyle name="SAPBEXexcGood2 3 2 10" xfId="53786"/>
    <cellStyle name="SAPBEXexcGood2 3 2 11" xfId="54000"/>
    <cellStyle name="SAPBEXexcGood2 3 2 12" xfId="54214"/>
    <cellStyle name="SAPBEXexcGood2 3 2 13" xfId="54428"/>
    <cellStyle name="SAPBEXexcGood2 3 2 14" xfId="54642"/>
    <cellStyle name="SAPBEXexcGood2 3 2 15" xfId="54856"/>
    <cellStyle name="SAPBEXexcGood2 3 2 16" xfId="55070"/>
    <cellStyle name="SAPBEXexcGood2 3 2 2" xfId="4316"/>
    <cellStyle name="SAPBEXexcGood2 3 2 2 2" xfId="28615"/>
    <cellStyle name="SAPBEXexcGood2 3 2 3" xfId="4956"/>
    <cellStyle name="SAPBEXexcGood2 3 2 3 2" xfId="13666"/>
    <cellStyle name="SAPBEXexcGood2 3 2 3 2 2" xfId="37963"/>
    <cellStyle name="SAPBEXexcGood2 3 2 3 3" xfId="17158"/>
    <cellStyle name="SAPBEXexcGood2 3 2 3 3 2" xfId="41455"/>
    <cellStyle name="SAPBEXexcGood2 3 2 3 4" xfId="29253"/>
    <cellStyle name="SAPBEXexcGood2 3 2 4" xfId="14930"/>
    <cellStyle name="SAPBEXexcGood2 3 2 4 2" xfId="39227"/>
    <cellStyle name="SAPBEXexcGood2 3 2 5" xfId="26918"/>
    <cellStyle name="SAPBEXexcGood2 3 2 6" xfId="51326"/>
    <cellStyle name="SAPBEXexcGood2 3 2 7" xfId="53138"/>
    <cellStyle name="SAPBEXexcGood2 3 2 8" xfId="53358"/>
    <cellStyle name="SAPBEXexcGood2 3 2 9" xfId="53572"/>
    <cellStyle name="SAPBEXexcGood2 3 3" xfId="3146"/>
    <cellStyle name="SAPBEXexcGood2 3 3 2" xfId="7184"/>
    <cellStyle name="SAPBEXexcGood2 3 3 2 2" xfId="13667"/>
    <cellStyle name="SAPBEXexcGood2 3 3 2 2 2" xfId="37964"/>
    <cellStyle name="SAPBEXexcGood2 3 3 2 3" xfId="19386"/>
    <cellStyle name="SAPBEXexcGood2 3 3 2 3 2" xfId="43683"/>
    <cellStyle name="SAPBEXexcGood2 3 3 2 4" xfId="31481"/>
    <cellStyle name="SAPBEXexcGood2 3 4" xfId="50688"/>
    <cellStyle name="SAPBEXexcGood2 3 5" xfId="52500"/>
    <cellStyle name="SAPBEXexcGood2 3 6" xfId="53251"/>
    <cellStyle name="SAPBEXexcGood2 3 7" xfId="53465"/>
    <cellStyle name="SAPBEXexcGood2 3 8" xfId="53679"/>
    <cellStyle name="SAPBEXexcGood2 3 9" xfId="53893"/>
    <cellStyle name="SAPBEXexcGood2 4" xfId="1646"/>
    <cellStyle name="SAPBEXexcGood2 4 10" xfId="53784"/>
    <cellStyle name="SAPBEXexcGood2 4 11" xfId="53998"/>
    <cellStyle name="SAPBEXexcGood2 4 12" xfId="54212"/>
    <cellStyle name="SAPBEXexcGood2 4 13" xfId="54426"/>
    <cellStyle name="SAPBEXexcGood2 4 14" xfId="54640"/>
    <cellStyle name="SAPBEXexcGood2 4 15" xfId="54854"/>
    <cellStyle name="SAPBEXexcGood2 4 16" xfId="55068"/>
    <cellStyle name="SAPBEXexcGood2 4 2" xfId="4314"/>
    <cellStyle name="SAPBEXexcGood2 4 2 2" xfId="28613"/>
    <cellStyle name="SAPBEXexcGood2 4 3" xfId="4954"/>
    <cellStyle name="SAPBEXexcGood2 4 3 2" xfId="13668"/>
    <cellStyle name="SAPBEXexcGood2 4 3 2 2" xfId="37965"/>
    <cellStyle name="SAPBEXexcGood2 4 3 3" xfId="17156"/>
    <cellStyle name="SAPBEXexcGood2 4 3 3 2" xfId="41453"/>
    <cellStyle name="SAPBEXexcGood2 4 3 4" xfId="29251"/>
    <cellStyle name="SAPBEXexcGood2 4 4" xfId="14928"/>
    <cellStyle name="SAPBEXexcGood2 4 4 2" xfId="39225"/>
    <cellStyle name="SAPBEXexcGood2 4 5" xfId="26916"/>
    <cellStyle name="SAPBEXexcGood2 4 6" xfId="51324"/>
    <cellStyle name="SAPBEXexcGood2 4 7" xfId="53136"/>
    <cellStyle name="SAPBEXexcGood2 4 8" xfId="53356"/>
    <cellStyle name="SAPBEXexcGood2 4 9" xfId="53570"/>
    <cellStyle name="SAPBEXexcGood2 5" xfId="3144"/>
    <cellStyle name="SAPBEXexcGood2 5 2" xfId="7182"/>
    <cellStyle name="SAPBEXexcGood2 5 2 2" xfId="13669"/>
    <cellStyle name="SAPBEXexcGood2 5 2 2 2" xfId="37966"/>
    <cellStyle name="SAPBEXexcGood2 5 2 3" xfId="19384"/>
    <cellStyle name="SAPBEXexcGood2 5 2 3 2" xfId="43681"/>
    <cellStyle name="SAPBEXexcGood2 5 2 4" xfId="31479"/>
    <cellStyle name="SAPBEXexcGood2 6" xfId="50686"/>
    <cellStyle name="SAPBEXexcGood2 7" xfId="52498"/>
    <cellStyle name="SAPBEXexcGood2 8" xfId="53249"/>
    <cellStyle name="SAPBEXexcGood2 9" xfId="53463"/>
    <cellStyle name="SAPBEXexcGood3" xfId="1520"/>
    <cellStyle name="SAPBEXexcGood3 10" xfId="53680"/>
    <cellStyle name="SAPBEXexcGood3 11" xfId="53894"/>
    <cellStyle name="SAPBEXexcGood3 12" xfId="54108"/>
    <cellStyle name="SAPBEXexcGood3 13" xfId="54322"/>
    <cellStyle name="SAPBEXexcGood3 14" xfId="54536"/>
    <cellStyle name="SAPBEXexcGood3 15" xfId="54750"/>
    <cellStyle name="SAPBEXexcGood3 16" xfId="54964"/>
    <cellStyle name="SAPBEXexcGood3 2" xfId="1521"/>
    <cellStyle name="SAPBEXexcGood3 2 10" xfId="54109"/>
    <cellStyle name="SAPBEXexcGood3 2 11" xfId="54323"/>
    <cellStyle name="SAPBEXexcGood3 2 12" xfId="54537"/>
    <cellStyle name="SAPBEXexcGood3 2 13" xfId="54751"/>
    <cellStyle name="SAPBEXexcGood3 2 14" xfId="54965"/>
    <cellStyle name="SAPBEXexcGood3 2 2" xfId="1650"/>
    <cellStyle name="SAPBEXexcGood3 2 2 10" xfId="53788"/>
    <cellStyle name="SAPBEXexcGood3 2 2 11" xfId="54002"/>
    <cellStyle name="SAPBEXexcGood3 2 2 12" xfId="54216"/>
    <cellStyle name="SAPBEXexcGood3 2 2 13" xfId="54430"/>
    <cellStyle name="SAPBEXexcGood3 2 2 14" xfId="54644"/>
    <cellStyle name="SAPBEXexcGood3 2 2 15" xfId="54858"/>
    <cellStyle name="SAPBEXexcGood3 2 2 16" xfId="55072"/>
    <cellStyle name="SAPBEXexcGood3 2 2 2" xfId="4318"/>
    <cellStyle name="SAPBEXexcGood3 2 2 2 2" xfId="28617"/>
    <cellStyle name="SAPBEXexcGood3 2 2 3" xfId="4958"/>
    <cellStyle name="SAPBEXexcGood3 2 2 3 2" xfId="13670"/>
    <cellStyle name="SAPBEXexcGood3 2 2 3 2 2" xfId="37967"/>
    <cellStyle name="SAPBEXexcGood3 2 2 3 3" xfId="17160"/>
    <cellStyle name="SAPBEXexcGood3 2 2 3 3 2" xfId="41457"/>
    <cellStyle name="SAPBEXexcGood3 2 2 3 4" xfId="29255"/>
    <cellStyle name="SAPBEXexcGood3 2 2 4" xfId="14932"/>
    <cellStyle name="SAPBEXexcGood3 2 2 4 2" xfId="39229"/>
    <cellStyle name="SAPBEXexcGood3 2 2 5" xfId="26920"/>
    <cellStyle name="SAPBEXexcGood3 2 2 6" xfId="51328"/>
    <cellStyle name="SAPBEXexcGood3 2 2 7" xfId="53140"/>
    <cellStyle name="SAPBEXexcGood3 2 2 8" xfId="53360"/>
    <cellStyle name="SAPBEXexcGood3 2 2 9" xfId="53574"/>
    <cellStyle name="SAPBEXexcGood3 2 3" xfId="3148"/>
    <cellStyle name="SAPBEXexcGood3 2 3 2" xfId="7186"/>
    <cellStyle name="SAPBEXexcGood3 2 3 2 2" xfId="13671"/>
    <cellStyle name="SAPBEXexcGood3 2 3 2 2 2" xfId="37968"/>
    <cellStyle name="SAPBEXexcGood3 2 3 2 3" xfId="19388"/>
    <cellStyle name="SAPBEXexcGood3 2 3 2 3 2" xfId="43685"/>
    <cellStyle name="SAPBEXexcGood3 2 3 2 4" xfId="31483"/>
    <cellStyle name="SAPBEXexcGood3 2 4" xfId="50690"/>
    <cellStyle name="SAPBEXexcGood3 2 5" xfId="52502"/>
    <cellStyle name="SAPBEXexcGood3 2 6" xfId="53253"/>
    <cellStyle name="SAPBEXexcGood3 2 7" xfId="53467"/>
    <cellStyle name="SAPBEXexcGood3 2 8" xfId="53681"/>
    <cellStyle name="SAPBEXexcGood3 2 9" xfId="53895"/>
    <cellStyle name="SAPBEXexcGood3 3" xfId="1522"/>
    <cellStyle name="SAPBEXexcGood3 3 10" xfId="54110"/>
    <cellStyle name="SAPBEXexcGood3 3 11" xfId="54324"/>
    <cellStyle name="SAPBEXexcGood3 3 12" xfId="54538"/>
    <cellStyle name="SAPBEXexcGood3 3 13" xfId="54752"/>
    <cellStyle name="SAPBEXexcGood3 3 14" xfId="54966"/>
    <cellStyle name="SAPBEXexcGood3 3 2" xfId="1651"/>
    <cellStyle name="SAPBEXexcGood3 3 2 10" xfId="53789"/>
    <cellStyle name="SAPBEXexcGood3 3 2 11" xfId="54003"/>
    <cellStyle name="SAPBEXexcGood3 3 2 12" xfId="54217"/>
    <cellStyle name="SAPBEXexcGood3 3 2 13" xfId="54431"/>
    <cellStyle name="SAPBEXexcGood3 3 2 14" xfId="54645"/>
    <cellStyle name="SAPBEXexcGood3 3 2 15" xfId="54859"/>
    <cellStyle name="SAPBEXexcGood3 3 2 16" xfId="55073"/>
    <cellStyle name="SAPBEXexcGood3 3 2 2" xfId="4319"/>
    <cellStyle name="SAPBEXexcGood3 3 2 2 2" xfId="28618"/>
    <cellStyle name="SAPBEXexcGood3 3 2 3" xfId="4959"/>
    <cellStyle name="SAPBEXexcGood3 3 2 3 2" xfId="13672"/>
    <cellStyle name="SAPBEXexcGood3 3 2 3 2 2" xfId="37969"/>
    <cellStyle name="SAPBEXexcGood3 3 2 3 3" xfId="17161"/>
    <cellStyle name="SAPBEXexcGood3 3 2 3 3 2" xfId="41458"/>
    <cellStyle name="SAPBEXexcGood3 3 2 3 4" xfId="29256"/>
    <cellStyle name="SAPBEXexcGood3 3 2 4" xfId="14933"/>
    <cellStyle name="SAPBEXexcGood3 3 2 4 2" xfId="39230"/>
    <cellStyle name="SAPBEXexcGood3 3 2 5" xfId="26921"/>
    <cellStyle name="SAPBEXexcGood3 3 2 6" xfId="51329"/>
    <cellStyle name="SAPBEXexcGood3 3 2 7" xfId="53141"/>
    <cellStyle name="SAPBEXexcGood3 3 2 8" xfId="53361"/>
    <cellStyle name="SAPBEXexcGood3 3 2 9" xfId="53575"/>
    <cellStyle name="SAPBEXexcGood3 3 3" xfId="3149"/>
    <cellStyle name="SAPBEXexcGood3 3 3 2" xfId="7187"/>
    <cellStyle name="SAPBEXexcGood3 3 3 2 2" xfId="13673"/>
    <cellStyle name="SAPBEXexcGood3 3 3 2 2 2" xfId="37970"/>
    <cellStyle name="SAPBEXexcGood3 3 3 2 3" xfId="19389"/>
    <cellStyle name="SAPBEXexcGood3 3 3 2 3 2" xfId="43686"/>
    <cellStyle name="SAPBEXexcGood3 3 3 2 4" xfId="31484"/>
    <cellStyle name="SAPBEXexcGood3 3 4" xfId="50691"/>
    <cellStyle name="SAPBEXexcGood3 3 5" xfId="52503"/>
    <cellStyle name="SAPBEXexcGood3 3 6" xfId="53254"/>
    <cellStyle name="SAPBEXexcGood3 3 7" xfId="53468"/>
    <cellStyle name="SAPBEXexcGood3 3 8" xfId="53682"/>
    <cellStyle name="SAPBEXexcGood3 3 9" xfId="53896"/>
    <cellStyle name="SAPBEXexcGood3 4" xfId="1649"/>
    <cellStyle name="SAPBEXexcGood3 4 10" xfId="53787"/>
    <cellStyle name="SAPBEXexcGood3 4 11" xfId="54001"/>
    <cellStyle name="SAPBEXexcGood3 4 12" xfId="54215"/>
    <cellStyle name="SAPBEXexcGood3 4 13" xfId="54429"/>
    <cellStyle name="SAPBEXexcGood3 4 14" xfId="54643"/>
    <cellStyle name="SAPBEXexcGood3 4 15" xfId="54857"/>
    <cellStyle name="SAPBEXexcGood3 4 16" xfId="55071"/>
    <cellStyle name="SAPBEXexcGood3 4 2" xfId="4317"/>
    <cellStyle name="SAPBEXexcGood3 4 2 2" xfId="28616"/>
    <cellStyle name="SAPBEXexcGood3 4 3" xfId="4957"/>
    <cellStyle name="SAPBEXexcGood3 4 3 2" xfId="13674"/>
    <cellStyle name="SAPBEXexcGood3 4 3 2 2" xfId="37971"/>
    <cellStyle name="SAPBEXexcGood3 4 3 3" xfId="17159"/>
    <cellStyle name="SAPBEXexcGood3 4 3 3 2" xfId="41456"/>
    <cellStyle name="SAPBEXexcGood3 4 3 4" xfId="29254"/>
    <cellStyle name="SAPBEXexcGood3 4 4" xfId="14931"/>
    <cellStyle name="SAPBEXexcGood3 4 4 2" xfId="39228"/>
    <cellStyle name="SAPBEXexcGood3 4 5" xfId="26919"/>
    <cellStyle name="SAPBEXexcGood3 4 6" xfId="51327"/>
    <cellStyle name="SAPBEXexcGood3 4 7" xfId="53139"/>
    <cellStyle name="SAPBEXexcGood3 4 8" xfId="53359"/>
    <cellStyle name="SAPBEXexcGood3 4 9" xfId="53573"/>
    <cellStyle name="SAPBEXexcGood3 5" xfId="3147"/>
    <cellStyle name="SAPBEXexcGood3 5 2" xfId="7185"/>
    <cellStyle name="SAPBEXexcGood3 5 2 2" xfId="13675"/>
    <cellStyle name="SAPBEXexcGood3 5 2 2 2" xfId="37972"/>
    <cellStyle name="SAPBEXexcGood3 5 2 3" xfId="19387"/>
    <cellStyle name="SAPBEXexcGood3 5 2 3 2" xfId="43684"/>
    <cellStyle name="SAPBEXexcGood3 5 2 4" xfId="31482"/>
    <cellStyle name="SAPBEXexcGood3 6" xfId="50689"/>
    <cellStyle name="SAPBEXexcGood3 7" xfId="52501"/>
    <cellStyle name="SAPBEXexcGood3 8" xfId="53252"/>
    <cellStyle name="SAPBEXexcGood3 9" xfId="53466"/>
    <cellStyle name="SAPBEXfilterDrill" xfId="1523"/>
    <cellStyle name="SAPBEXfilterDrill 10" xfId="53683"/>
    <cellStyle name="SAPBEXfilterDrill 11" xfId="53897"/>
    <cellStyle name="SAPBEXfilterDrill 12" xfId="54111"/>
    <cellStyle name="SAPBEXfilterDrill 13" xfId="54325"/>
    <cellStyle name="SAPBEXfilterDrill 14" xfId="54539"/>
    <cellStyle name="SAPBEXfilterDrill 15" xfId="54753"/>
    <cellStyle name="SAPBEXfilterDrill 16" xfId="54967"/>
    <cellStyle name="SAPBEXfilterDrill 2" xfId="1524"/>
    <cellStyle name="SAPBEXfilterDrill 2 10" xfId="54112"/>
    <cellStyle name="SAPBEXfilterDrill 2 11" xfId="54326"/>
    <cellStyle name="SAPBEXfilterDrill 2 12" xfId="54540"/>
    <cellStyle name="SAPBEXfilterDrill 2 13" xfId="54754"/>
    <cellStyle name="SAPBEXfilterDrill 2 14" xfId="54968"/>
    <cellStyle name="SAPBEXfilterDrill 2 2" xfId="1653"/>
    <cellStyle name="SAPBEXfilterDrill 2 2 10" xfId="53791"/>
    <cellStyle name="SAPBEXfilterDrill 2 2 11" xfId="54005"/>
    <cellStyle name="SAPBEXfilterDrill 2 2 12" xfId="54219"/>
    <cellStyle name="SAPBEXfilterDrill 2 2 13" xfId="54433"/>
    <cellStyle name="SAPBEXfilterDrill 2 2 14" xfId="54647"/>
    <cellStyle name="SAPBEXfilterDrill 2 2 15" xfId="54861"/>
    <cellStyle name="SAPBEXfilterDrill 2 2 16" xfId="55075"/>
    <cellStyle name="SAPBEXfilterDrill 2 2 2" xfId="4321"/>
    <cellStyle name="SAPBEXfilterDrill 2 2 2 2" xfId="28620"/>
    <cellStyle name="SAPBEXfilterDrill 2 2 3" xfId="4961"/>
    <cellStyle name="SAPBEXfilterDrill 2 2 3 2" xfId="13676"/>
    <cellStyle name="SAPBEXfilterDrill 2 2 3 2 2" xfId="37973"/>
    <cellStyle name="SAPBEXfilterDrill 2 2 3 3" xfId="17163"/>
    <cellStyle name="SAPBEXfilterDrill 2 2 3 3 2" xfId="41460"/>
    <cellStyle name="SAPBEXfilterDrill 2 2 3 4" xfId="29258"/>
    <cellStyle name="SAPBEXfilterDrill 2 2 4" xfId="14935"/>
    <cellStyle name="SAPBEXfilterDrill 2 2 4 2" xfId="39232"/>
    <cellStyle name="SAPBEXfilterDrill 2 2 5" xfId="26923"/>
    <cellStyle name="SAPBEXfilterDrill 2 2 6" xfId="51331"/>
    <cellStyle name="SAPBEXfilterDrill 2 2 7" xfId="53143"/>
    <cellStyle name="SAPBEXfilterDrill 2 2 8" xfId="53363"/>
    <cellStyle name="SAPBEXfilterDrill 2 2 9" xfId="53577"/>
    <cellStyle name="SAPBEXfilterDrill 2 3" xfId="3151"/>
    <cellStyle name="SAPBEXfilterDrill 2 3 2" xfId="7189"/>
    <cellStyle name="SAPBEXfilterDrill 2 3 2 2" xfId="13677"/>
    <cellStyle name="SAPBEXfilterDrill 2 3 2 2 2" xfId="37974"/>
    <cellStyle name="SAPBEXfilterDrill 2 3 2 3" xfId="19391"/>
    <cellStyle name="SAPBEXfilterDrill 2 3 2 3 2" xfId="43688"/>
    <cellStyle name="SAPBEXfilterDrill 2 3 2 4" xfId="31486"/>
    <cellStyle name="SAPBEXfilterDrill 2 4" xfId="50693"/>
    <cellStyle name="SAPBEXfilterDrill 2 5" xfId="52505"/>
    <cellStyle name="SAPBEXfilterDrill 2 6" xfId="53256"/>
    <cellStyle name="SAPBEXfilterDrill 2 7" xfId="53470"/>
    <cellStyle name="SAPBEXfilterDrill 2 8" xfId="53684"/>
    <cellStyle name="SAPBEXfilterDrill 2 9" xfId="53898"/>
    <cellStyle name="SAPBEXfilterDrill 3" xfId="1525"/>
    <cellStyle name="SAPBEXfilterDrill 3 10" xfId="54113"/>
    <cellStyle name="SAPBEXfilterDrill 3 11" xfId="54327"/>
    <cellStyle name="SAPBEXfilterDrill 3 12" xfId="54541"/>
    <cellStyle name="SAPBEXfilterDrill 3 13" xfId="54755"/>
    <cellStyle name="SAPBEXfilterDrill 3 14" xfId="54969"/>
    <cellStyle name="SAPBEXfilterDrill 3 2" xfId="1654"/>
    <cellStyle name="SAPBEXfilterDrill 3 2 10" xfId="53792"/>
    <cellStyle name="SAPBEXfilterDrill 3 2 11" xfId="54006"/>
    <cellStyle name="SAPBEXfilterDrill 3 2 12" xfId="54220"/>
    <cellStyle name="SAPBEXfilterDrill 3 2 13" xfId="54434"/>
    <cellStyle name="SAPBEXfilterDrill 3 2 14" xfId="54648"/>
    <cellStyle name="SAPBEXfilterDrill 3 2 15" xfId="54862"/>
    <cellStyle name="SAPBEXfilterDrill 3 2 16" xfId="55076"/>
    <cellStyle name="SAPBEXfilterDrill 3 2 2" xfId="4322"/>
    <cellStyle name="SAPBEXfilterDrill 3 2 2 2" xfId="28621"/>
    <cellStyle name="SAPBEXfilterDrill 3 2 3" xfId="4962"/>
    <cellStyle name="SAPBEXfilterDrill 3 2 3 2" xfId="13678"/>
    <cellStyle name="SAPBEXfilterDrill 3 2 3 2 2" xfId="37975"/>
    <cellStyle name="SAPBEXfilterDrill 3 2 3 3" xfId="17164"/>
    <cellStyle name="SAPBEXfilterDrill 3 2 3 3 2" xfId="41461"/>
    <cellStyle name="SAPBEXfilterDrill 3 2 3 4" xfId="29259"/>
    <cellStyle name="SAPBEXfilterDrill 3 2 4" xfId="14936"/>
    <cellStyle name="SAPBEXfilterDrill 3 2 4 2" xfId="39233"/>
    <cellStyle name="SAPBEXfilterDrill 3 2 5" xfId="26924"/>
    <cellStyle name="SAPBEXfilterDrill 3 2 6" xfId="51332"/>
    <cellStyle name="SAPBEXfilterDrill 3 2 7" xfId="53144"/>
    <cellStyle name="SAPBEXfilterDrill 3 2 8" xfId="53364"/>
    <cellStyle name="SAPBEXfilterDrill 3 2 9" xfId="53578"/>
    <cellStyle name="SAPBEXfilterDrill 3 3" xfId="3152"/>
    <cellStyle name="SAPBEXfilterDrill 3 3 2" xfId="7190"/>
    <cellStyle name="SAPBEXfilterDrill 3 3 2 2" xfId="13679"/>
    <cellStyle name="SAPBEXfilterDrill 3 3 2 2 2" xfId="37976"/>
    <cellStyle name="SAPBEXfilterDrill 3 3 2 3" xfId="19392"/>
    <cellStyle name="SAPBEXfilterDrill 3 3 2 3 2" xfId="43689"/>
    <cellStyle name="SAPBEXfilterDrill 3 3 2 4" xfId="31487"/>
    <cellStyle name="SAPBEXfilterDrill 3 4" xfId="50694"/>
    <cellStyle name="SAPBEXfilterDrill 3 5" xfId="52506"/>
    <cellStyle name="SAPBEXfilterDrill 3 6" xfId="53257"/>
    <cellStyle name="SAPBEXfilterDrill 3 7" xfId="53471"/>
    <cellStyle name="SAPBEXfilterDrill 3 8" xfId="53685"/>
    <cellStyle name="SAPBEXfilterDrill 3 9" xfId="53899"/>
    <cellStyle name="SAPBEXfilterDrill 4" xfId="1652"/>
    <cellStyle name="SAPBEXfilterDrill 4 10" xfId="53790"/>
    <cellStyle name="SAPBEXfilterDrill 4 11" xfId="54004"/>
    <cellStyle name="SAPBEXfilterDrill 4 12" xfId="54218"/>
    <cellStyle name="SAPBEXfilterDrill 4 13" xfId="54432"/>
    <cellStyle name="SAPBEXfilterDrill 4 14" xfId="54646"/>
    <cellStyle name="SAPBEXfilterDrill 4 15" xfId="54860"/>
    <cellStyle name="SAPBEXfilterDrill 4 16" xfId="55074"/>
    <cellStyle name="SAPBEXfilterDrill 4 2" xfId="4320"/>
    <cellStyle name="SAPBEXfilterDrill 4 2 2" xfId="28619"/>
    <cellStyle name="SAPBEXfilterDrill 4 3" xfId="4960"/>
    <cellStyle name="SAPBEXfilterDrill 4 3 2" xfId="13680"/>
    <cellStyle name="SAPBEXfilterDrill 4 3 2 2" xfId="37977"/>
    <cellStyle name="SAPBEXfilterDrill 4 3 3" xfId="17162"/>
    <cellStyle name="SAPBEXfilterDrill 4 3 3 2" xfId="41459"/>
    <cellStyle name="SAPBEXfilterDrill 4 3 4" xfId="29257"/>
    <cellStyle name="SAPBEXfilterDrill 4 4" xfId="14934"/>
    <cellStyle name="SAPBEXfilterDrill 4 4 2" xfId="39231"/>
    <cellStyle name="SAPBEXfilterDrill 4 5" xfId="26922"/>
    <cellStyle name="SAPBEXfilterDrill 4 6" xfId="51330"/>
    <cellStyle name="SAPBEXfilterDrill 4 7" xfId="53142"/>
    <cellStyle name="SAPBEXfilterDrill 4 8" xfId="53362"/>
    <cellStyle name="SAPBEXfilterDrill 4 9" xfId="53576"/>
    <cellStyle name="SAPBEXfilterDrill 5" xfId="3150"/>
    <cellStyle name="SAPBEXfilterDrill 5 2" xfId="7188"/>
    <cellStyle name="SAPBEXfilterDrill 5 2 2" xfId="13681"/>
    <cellStyle name="SAPBEXfilterDrill 5 2 2 2" xfId="37978"/>
    <cellStyle name="SAPBEXfilterDrill 5 2 3" xfId="19390"/>
    <cellStyle name="SAPBEXfilterDrill 5 2 3 2" xfId="43687"/>
    <cellStyle name="SAPBEXfilterDrill 5 2 4" xfId="31485"/>
    <cellStyle name="SAPBEXfilterDrill 6" xfId="50692"/>
    <cellStyle name="SAPBEXfilterDrill 7" xfId="52504"/>
    <cellStyle name="SAPBEXfilterDrill 8" xfId="53255"/>
    <cellStyle name="SAPBEXfilterDrill 9" xfId="53469"/>
    <cellStyle name="SAPBEXfilterItem" xfId="1526"/>
    <cellStyle name="SAPBEXfilterItem 10" xfId="26349"/>
    <cellStyle name="SAPBEXfilterItem 11" xfId="50647"/>
    <cellStyle name="SAPBEXfilterItem 12" xfId="50695"/>
    <cellStyle name="SAPBEXfilterItem 13" xfId="51404"/>
    <cellStyle name="SAPBEXfilterItem 14" xfId="52507"/>
    <cellStyle name="SAPBEXfilterItem 15" xfId="2051"/>
    <cellStyle name="SAPBEXfilterItem 2" xfId="1527"/>
    <cellStyle name="SAPBEXfilterItem 2 10" xfId="50696"/>
    <cellStyle name="SAPBEXfilterItem 2 11" xfId="51408"/>
    <cellStyle name="SAPBEXfilterItem 2 12" xfId="52508"/>
    <cellStyle name="SAPBEXfilterItem 2 13" xfId="2050"/>
    <cellStyle name="SAPBEXfilterItem 2 2" xfId="1656"/>
    <cellStyle name="SAPBEXfilterItem 2 2 10" xfId="53211"/>
    <cellStyle name="SAPBEXfilterItem 2 2 2" xfId="4964"/>
    <cellStyle name="SAPBEXfilterItem 2 2 2 2" xfId="13685"/>
    <cellStyle name="SAPBEXfilterItem 2 2 2 2 2" xfId="25797"/>
    <cellStyle name="SAPBEXfilterItem 2 2 2 2 2 2" xfId="50094"/>
    <cellStyle name="SAPBEXfilterItem 2 2 2 2 3" xfId="37982"/>
    <cellStyle name="SAPBEXfilterItem 2 2 2 3" xfId="17166"/>
    <cellStyle name="SAPBEXfilterItem 2 2 2 3 2" xfId="41463"/>
    <cellStyle name="SAPBEXfilterItem 2 2 2 4" xfId="29261"/>
    <cellStyle name="SAPBEXfilterItem 2 2 3" xfId="6616"/>
    <cellStyle name="SAPBEXfilterItem 2 2 3 2" xfId="13686"/>
    <cellStyle name="SAPBEXfilterItem 2 2 3 2 2" xfId="25798"/>
    <cellStyle name="SAPBEXfilterItem 2 2 3 2 2 2" xfId="50095"/>
    <cellStyle name="SAPBEXfilterItem 2 2 3 2 3" xfId="37983"/>
    <cellStyle name="SAPBEXfilterItem 2 2 3 3" xfId="18818"/>
    <cellStyle name="SAPBEXfilterItem 2 2 3 3 2" xfId="43115"/>
    <cellStyle name="SAPBEXfilterItem 2 2 3 4" xfId="30913"/>
    <cellStyle name="SAPBEXfilterItem 2 2 4" xfId="13684"/>
    <cellStyle name="SAPBEXfilterItem 2 2 4 2" xfId="25796"/>
    <cellStyle name="SAPBEXfilterItem 2 2 4 2 2" xfId="50093"/>
    <cellStyle name="SAPBEXfilterItem 2 2 4 3" xfId="37981"/>
    <cellStyle name="SAPBEXfilterItem 2 2 5" xfId="14938"/>
    <cellStyle name="SAPBEXfilterItem 2 2 5 2" xfId="39235"/>
    <cellStyle name="SAPBEXfilterItem 2 2 6" xfId="26926"/>
    <cellStyle name="SAPBEXfilterItem 2 2 7" xfId="51334"/>
    <cellStyle name="SAPBEXfilterItem 2 2 8" xfId="51406"/>
    <cellStyle name="SAPBEXfilterItem 2 2 9" xfId="53146"/>
    <cellStyle name="SAPBEXfilterItem 2 3" xfId="3154"/>
    <cellStyle name="SAPBEXfilterItem 2 3 2" xfId="5557"/>
    <cellStyle name="SAPBEXfilterItem 2 3 2 2" xfId="13688"/>
    <cellStyle name="SAPBEXfilterItem 2 3 2 2 2" xfId="25800"/>
    <cellStyle name="SAPBEXfilterItem 2 3 2 2 2 2" xfId="50097"/>
    <cellStyle name="SAPBEXfilterItem 2 3 2 2 3" xfId="37985"/>
    <cellStyle name="SAPBEXfilterItem 2 3 2 3" xfId="17759"/>
    <cellStyle name="SAPBEXfilterItem 2 3 2 3 2" xfId="42056"/>
    <cellStyle name="SAPBEXfilterItem 2 3 2 4" xfId="29854"/>
    <cellStyle name="SAPBEXfilterItem 2 3 3" xfId="7192"/>
    <cellStyle name="SAPBEXfilterItem 2 3 3 2" xfId="13689"/>
    <cellStyle name="SAPBEXfilterItem 2 3 3 2 2" xfId="25801"/>
    <cellStyle name="SAPBEXfilterItem 2 3 3 2 2 2" xfId="50098"/>
    <cellStyle name="SAPBEXfilterItem 2 3 3 2 3" xfId="37986"/>
    <cellStyle name="SAPBEXfilterItem 2 3 3 3" xfId="19394"/>
    <cellStyle name="SAPBEXfilterItem 2 3 3 3 2" xfId="43691"/>
    <cellStyle name="SAPBEXfilterItem 2 3 3 4" xfId="31489"/>
    <cellStyle name="SAPBEXfilterItem 2 3 4" xfId="13687"/>
    <cellStyle name="SAPBEXfilterItem 2 3 4 2" xfId="25799"/>
    <cellStyle name="SAPBEXfilterItem 2 3 4 2 2" xfId="50096"/>
    <cellStyle name="SAPBEXfilterItem 2 3 4 3" xfId="37984"/>
    <cellStyle name="SAPBEXfilterItem 2 3 5" xfId="15531"/>
    <cellStyle name="SAPBEXfilterItem 2 3 5 2" xfId="39828"/>
    <cellStyle name="SAPBEXfilterItem 2 3 6" xfId="27519"/>
    <cellStyle name="SAPBEXfilterItem 2 4" xfId="4388"/>
    <cellStyle name="SAPBEXfilterItem 2 4 2" xfId="13690"/>
    <cellStyle name="SAPBEXfilterItem 2 4 2 2" xfId="25802"/>
    <cellStyle name="SAPBEXfilterItem 2 4 2 2 2" xfId="50099"/>
    <cellStyle name="SAPBEXfilterItem 2 4 2 3" xfId="37987"/>
    <cellStyle name="SAPBEXfilterItem 2 4 3" xfId="16590"/>
    <cellStyle name="SAPBEXfilterItem 2 4 3 2" xfId="40887"/>
    <cellStyle name="SAPBEXfilterItem 2 4 4" xfId="28685"/>
    <cellStyle name="SAPBEXfilterItem 2 5" xfId="13683"/>
    <cellStyle name="SAPBEXfilterItem 2 5 2" xfId="25795"/>
    <cellStyle name="SAPBEXfilterItem 2 5 2 2" xfId="50092"/>
    <cellStyle name="SAPBEXfilterItem 2 5 3" xfId="37980"/>
    <cellStyle name="SAPBEXfilterItem 2 6" xfId="14359"/>
    <cellStyle name="SAPBEXfilterItem 2 6 2" xfId="26347"/>
    <cellStyle name="SAPBEXfilterItem 2 6 2 2" xfId="50644"/>
    <cellStyle name="SAPBEXfilterItem 2 6 3" xfId="38656"/>
    <cellStyle name="SAPBEXfilterItem 2 7" xfId="14362"/>
    <cellStyle name="SAPBEXfilterItem 2 7 2" xfId="38659"/>
    <cellStyle name="SAPBEXfilterItem 2 8" xfId="26350"/>
    <cellStyle name="SAPBEXfilterItem 2 9" xfId="50648"/>
    <cellStyle name="SAPBEXfilterItem 3" xfId="1528"/>
    <cellStyle name="SAPBEXfilterItem 3 10" xfId="50697"/>
    <cellStyle name="SAPBEXfilterItem 3 11" xfId="51405"/>
    <cellStyle name="SAPBEXfilterItem 3 12" xfId="52509"/>
    <cellStyle name="SAPBEXfilterItem 3 13" xfId="2049"/>
    <cellStyle name="SAPBEXfilterItem 3 2" xfId="1657"/>
    <cellStyle name="SAPBEXfilterItem 3 2 10" xfId="53212"/>
    <cellStyle name="SAPBEXfilterItem 3 2 2" xfId="4965"/>
    <cellStyle name="SAPBEXfilterItem 3 2 2 2" xfId="13693"/>
    <cellStyle name="SAPBEXfilterItem 3 2 2 2 2" xfId="25805"/>
    <cellStyle name="SAPBEXfilterItem 3 2 2 2 2 2" xfId="50102"/>
    <cellStyle name="SAPBEXfilterItem 3 2 2 2 3" xfId="37990"/>
    <cellStyle name="SAPBEXfilterItem 3 2 2 3" xfId="17167"/>
    <cellStyle name="SAPBEXfilterItem 3 2 2 3 2" xfId="41464"/>
    <cellStyle name="SAPBEXfilterItem 3 2 2 4" xfId="29262"/>
    <cellStyle name="SAPBEXfilterItem 3 2 3" xfId="6617"/>
    <cellStyle name="SAPBEXfilterItem 3 2 3 2" xfId="13694"/>
    <cellStyle name="SAPBEXfilterItem 3 2 3 2 2" xfId="25806"/>
    <cellStyle name="SAPBEXfilterItem 3 2 3 2 2 2" xfId="50103"/>
    <cellStyle name="SAPBEXfilterItem 3 2 3 2 3" xfId="37991"/>
    <cellStyle name="SAPBEXfilterItem 3 2 3 3" xfId="18819"/>
    <cellStyle name="SAPBEXfilterItem 3 2 3 3 2" xfId="43116"/>
    <cellStyle name="SAPBEXfilterItem 3 2 3 4" xfId="30914"/>
    <cellStyle name="SAPBEXfilterItem 3 2 4" xfId="13692"/>
    <cellStyle name="SAPBEXfilterItem 3 2 4 2" xfId="25804"/>
    <cellStyle name="SAPBEXfilterItem 3 2 4 2 2" xfId="50101"/>
    <cellStyle name="SAPBEXfilterItem 3 2 4 3" xfId="37989"/>
    <cellStyle name="SAPBEXfilterItem 3 2 5" xfId="14939"/>
    <cellStyle name="SAPBEXfilterItem 3 2 5 2" xfId="39236"/>
    <cellStyle name="SAPBEXfilterItem 3 2 6" xfId="26927"/>
    <cellStyle name="SAPBEXfilterItem 3 2 7" xfId="51335"/>
    <cellStyle name="SAPBEXfilterItem 3 2 8" xfId="51409"/>
    <cellStyle name="SAPBEXfilterItem 3 2 9" xfId="53147"/>
    <cellStyle name="SAPBEXfilterItem 3 3" xfId="3155"/>
    <cellStyle name="SAPBEXfilterItem 3 3 2" xfId="5558"/>
    <cellStyle name="SAPBEXfilterItem 3 3 2 2" xfId="13696"/>
    <cellStyle name="SAPBEXfilterItem 3 3 2 2 2" xfId="25808"/>
    <cellStyle name="SAPBEXfilterItem 3 3 2 2 2 2" xfId="50105"/>
    <cellStyle name="SAPBEXfilterItem 3 3 2 2 3" xfId="37993"/>
    <cellStyle name="SAPBEXfilterItem 3 3 2 3" xfId="17760"/>
    <cellStyle name="SAPBEXfilterItem 3 3 2 3 2" xfId="42057"/>
    <cellStyle name="SAPBEXfilterItem 3 3 2 4" xfId="29855"/>
    <cellStyle name="SAPBEXfilterItem 3 3 3" xfId="7193"/>
    <cellStyle name="SAPBEXfilterItem 3 3 3 2" xfId="13697"/>
    <cellStyle name="SAPBEXfilterItem 3 3 3 2 2" xfId="25809"/>
    <cellStyle name="SAPBEXfilterItem 3 3 3 2 2 2" xfId="50106"/>
    <cellStyle name="SAPBEXfilterItem 3 3 3 2 3" xfId="37994"/>
    <cellStyle name="SAPBEXfilterItem 3 3 3 3" xfId="19395"/>
    <cellStyle name="SAPBEXfilterItem 3 3 3 3 2" xfId="43692"/>
    <cellStyle name="SAPBEXfilterItem 3 3 3 4" xfId="31490"/>
    <cellStyle name="SAPBEXfilterItem 3 3 4" xfId="13695"/>
    <cellStyle name="SAPBEXfilterItem 3 3 4 2" xfId="25807"/>
    <cellStyle name="SAPBEXfilterItem 3 3 4 2 2" xfId="50104"/>
    <cellStyle name="SAPBEXfilterItem 3 3 4 3" xfId="37992"/>
    <cellStyle name="SAPBEXfilterItem 3 3 5" xfId="15532"/>
    <cellStyle name="SAPBEXfilterItem 3 3 5 2" xfId="39829"/>
    <cellStyle name="SAPBEXfilterItem 3 3 6" xfId="27520"/>
    <cellStyle name="SAPBEXfilterItem 3 4" xfId="4389"/>
    <cellStyle name="SAPBEXfilterItem 3 4 2" xfId="13698"/>
    <cellStyle name="SAPBEXfilterItem 3 4 2 2" xfId="25810"/>
    <cellStyle name="SAPBEXfilterItem 3 4 2 2 2" xfId="50107"/>
    <cellStyle name="SAPBEXfilterItem 3 4 2 3" xfId="37995"/>
    <cellStyle name="SAPBEXfilterItem 3 4 3" xfId="16591"/>
    <cellStyle name="SAPBEXfilterItem 3 4 3 2" xfId="40888"/>
    <cellStyle name="SAPBEXfilterItem 3 4 4" xfId="28686"/>
    <cellStyle name="SAPBEXfilterItem 3 5" xfId="13691"/>
    <cellStyle name="SAPBEXfilterItem 3 5 2" xfId="25803"/>
    <cellStyle name="SAPBEXfilterItem 3 5 2 2" xfId="50100"/>
    <cellStyle name="SAPBEXfilterItem 3 5 3" xfId="37988"/>
    <cellStyle name="SAPBEXfilterItem 3 6" xfId="14360"/>
    <cellStyle name="SAPBEXfilterItem 3 6 2" xfId="26348"/>
    <cellStyle name="SAPBEXfilterItem 3 6 2 2" xfId="50645"/>
    <cellStyle name="SAPBEXfilterItem 3 6 3" xfId="38657"/>
    <cellStyle name="SAPBEXfilterItem 3 7" xfId="14363"/>
    <cellStyle name="SAPBEXfilterItem 3 7 2" xfId="38660"/>
    <cellStyle name="SAPBEXfilterItem 3 8" xfId="26351"/>
    <cellStyle name="SAPBEXfilterItem 3 9" xfId="50649"/>
    <cellStyle name="SAPBEXfilterItem 4" xfId="1655"/>
    <cellStyle name="SAPBEXfilterItem 4 10" xfId="53210"/>
    <cellStyle name="SAPBEXfilterItem 4 2" xfId="4963"/>
    <cellStyle name="SAPBEXfilterItem 4 2 2" xfId="13700"/>
    <cellStyle name="SAPBEXfilterItem 4 2 2 2" xfId="25812"/>
    <cellStyle name="SAPBEXfilterItem 4 2 2 2 2" xfId="50109"/>
    <cellStyle name="SAPBEXfilterItem 4 2 2 3" xfId="37997"/>
    <cellStyle name="SAPBEXfilterItem 4 2 3" xfId="17165"/>
    <cellStyle name="SAPBEXfilterItem 4 2 3 2" xfId="41462"/>
    <cellStyle name="SAPBEXfilterItem 4 2 4" xfId="29260"/>
    <cellStyle name="SAPBEXfilterItem 4 3" xfId="6615"/>
    <cellStyle name="SAPBEXfilterItem 4 3 2" xfId="13701"/>
    <cellStyle name="SAPBEXfilterItem 4 3 2 2" xfId="25813"/>
    <cellStyle name="SAPBEXfilterItem 4 3 2 2 2" xfId="50110"/>
    <cellStyle name="SAPBEXfilterItem 4 3 2 3" xfId="37998"/>
    <cellStyle name="SAPBEXfilterItem 4 3 3" xfId="18817"/>
    <cellStyle name="SAPBEXfilterItem 4 3 3 2" xfId="43114"/>
    <cellStyle name="SAPBEXfilterItem 4 3 4" xfId="30912"/>
    <cellStyle name="SAPBEXfilterItem 4 4" xfId="13699"/>
    <cellStyle name="SAPBEXfilterItem 4 4 2" xfId="25811"/>
    <cellStyle name="SAPBEXfilterItem 4 4 2 2" xfId="50108"/>
    <cellStyle name="SAPBEXfilterItem 4 4 3" xfId="37996"/>
    <cellStyle name="SAPBEXfilterItem 4 5" xfId="14937"/>
    <cellStyle name="SAPBEXfilterItem 4 5 2" xfId="39234"/>
    <cellStyle name="SAPBEXfilterItem 4 6" xfId="26925"/>
    <cellStyle name="SAPBEXfilterItem 4 7" xfId="51333"/>
    <cellStyle name="SAPBEXfilterItem 4 8" xfId="51410"/>
    <cellStyle name="SAPBEXfilterItem 4 9" xfId="53145"/>
    <cellStyle name="SAPBEXfilterItem 5" xfId="3153"/>
    <cellStyle name="SAPBEXfilterItem 5 2" xfId="5556"/>
    <cellStyle name="SAPBEXfilterItem 5 2 2" xfId="13703"/>
    <cellStyle name="SAPBEXfilterItem 5 2 2 2" xfId="25815"/>
    <cellStyle name="SAPBEXfilterItem 5 2 2 2 2" xfId="50112"/>
    <cellStyle name="SAPBEXfilterItem 5 2 2 3" xfId="38000"/>
    <cellStyle name="SAPBEXfilterItem 5 2 3" xfId="17758"/>
    <cellStyle name="SAPBEXfilterItem 5 2 3 2" xfId="42055"/>
    <cellStyle name="SAPBEXfilterItem 5 2 4" xfId="29853"/>
    <cellStyle name="SAPBEXfilterItem 5 3" xfId="7191"/>
    <cellStyle name="SAPBEXfilterItem 5 3 2" xfId="13704"/>
    <cellStyle name="SAPBEXfilterItem 5 3 2 2" xfId="25816"/>
    <cellStyle name="SAPBEXfilterItem 5 3 2 2 2" xfId="50113"/>
    <cellStyle name="SAPBEXfilterItem 5 3 2 3" xfId="38001"/>
    <cellStyle name="SAPBEXfilterItem 5 3 3" xfId="19393"/>
    <cellStyle name="SAPBEXfilterItem 5 3 3 2" xfId="43690"/>
    <cellStyle name="SAPBEXfilterItem 5 3 4" xfId="31488"/>
    <cellStyle name="SAPBEXfilterItem 5 4" xfId="13702"/>
    <cellStyle name="SAPBEXfilterItem 5 4 2" xfId="25814"/>
    <cellStyle name="SAPBEXfilterItem 5 4 2 2" xfId="50111"/>
    <cellStyle name="SAPBEXfilterItem 5 4 3" xfId="37999"/>
    <cellStyle name="SAPBEXfilterItem 5 5" xfId="15530"/>
    <cellStyle name="SAPBEXfilterItem 5 5 2" xfId="39827"/>
    <cellStyle name="SAPBEXfilterItem 5 6" xfId="27518"/>
    <cellStyle name="SAPBEXfilterItem 6" xfId="4387"/>
    <cellStyle name="SAPBEXfilterItem 6 2" xfId="13705"/>
    <cellStyle name="SAPBEXfilterItem 6 2 2" xfId="25817"/>
    <cellStyle name="SAPBEXfilterItem 6 2 2 2" xfId="50114"/>
    <cellStyle name="SAPBEXfilterItem 6 2 3" xfId="38002"/>
    <cellStyle name="SAPBEXfilterItem 6 3" xfId="16589"/>
    <cellStyle name="SAPBEXfilterItem 6 3 2" xfId="40886"/>
    <cellStyle name="SAPBEXfilterItem 6 4" xfId="28684"/>
    <cellStyle name="SAPBEXfilterItem 7" xfId="13682"/>
    <cellStyle name="SAPBEXfilterItem 7 2" xfId="25794"/>
    <cellStyle name="SAPBEXfilterItem 7 2 2" xfId="50091"/>
    <cellStyle name="SAPBEXfilterItem 7 3" xfId="37979"/>
    <cellStyle name="SAPBEXfilterItem 8" xfId="14358"/>
    <cellStyle name="SAPBEXfilterItem 8 2" xfId="26346"/>
    <cellStyle name="SAPBEXfilterItem 8 2 2" xfId="50643"/>
    <cellStyle name="SAPBEXfilterItem 8 3" xfId="38655"/>
    <cellStyle name="SAPBEXfilterItem 9" xfId="14361"/>
    <cellStyle name="SAPBEXfilterItem 9 2" xfId="38658"/>
    <cellStyle name="SAPBEXfilterText" xfId="1529"/>
    <cellStyle name="SAPBEXfilterText 2" xfId="1530"/>
    <cellStyle name="SAPBEXfilterText 3" xfId="1531"/>
    <cellStyle name="SAPBEXformats" xfId="1532"/>
    <cellStyle name="SAPBEXformats 10" xfId="53686"/>
    <cellStyle name="SAPBEXformats 11" xfId="53900"/>
    <cellStyle name="SAPBEXformats 12" xfId="54114"/>
    <cellStyle name="SAPBEXformats 13" xfId="54328"/>
    <cellStyle name="SAPBEXformats 14" xfId="54542"/>
    <cellStyle name="SAPBEXformats 15" xfId="54756"/>
    <cellStyle name="SAPBEXformats 16" xfId="54970"/>
    <cellStyle name="SAPBEXformats 2" xfId="1533"/>
    <cellStyle name="SAPBEXformats 2 10" xfId="54115"/>
    <cellStyle name="SAPBEXformats 2 11" xfId="54329"/>
    <cellStyle name="SAPBEXformats 2 12" xfId="54543"/>
    <cellStyle name="SAPBEXformats 2 13" xfId="54757"/>
    <cellStyle name="SAPBEXformats 2 14" xfId="54971"/>
    <cellStyle name="SAPBEXformats 2 2" xfId="1659"/>
    <cellStyle name="SAPBEXformats 2 2 10" xfId="53794"/>
    <cellStyle name="SAPBEXformats 2 2 11" xfId="54008"/>
    <cellStyle name="SAPBEXformats 2 2 12" xfId="54222"/>
    <cellStyle name="SAPBEXformats 2 2 13" xfId="54436"/>
    <cellStyle name="SAPBEXformats 2 2 14" xfId="54650"/>
    <cellStyle name="SAPBEXformats 2 2 15" xfId="54864"/>
    <cellStyle name="SAPBEXformats 2 2 16" xfId="55078"/>
    <cellStyle name="SAPBEXformats 2 2 2" xfId="4324"/>
    <cellStyle name="SAPBEXformats 2 2 2 2" xfId="28623"/>
    <cellStyle name="SAPBEXformats 2 2 3" xfId="4967"/>
    <cellStyle name="SAPBEXformats 2 2 3 2" xfId="13706"/>
    <cellStyle name="SAPBEXformats 2 2 3 2 2" xfId="38003"/>
    <cellStyle name="SAPBEXformats 2 2 3 3" xfId="17169"/>
    <cellStyle name="SAPBEXformats 2 2 3 3 2" xfId="41466"/>
    <cellStyle name="SAPBEXformats 2 2 3 4" xfId="29264"/>
    <cellStyle name="SAPBEXformats 2 2 4" xfId="14941"/>
    <cellStyle name="SAPBEXformats 2 2 4 2" xfId="39238"/>
    <cellStyle name="SAPBEXformats 2 2 5" xfId="26929"/>
    <cellStyle name="SAPBEXformats 2 2 6" xfId="51337"/>
    <cellStyle name="SAPBEXformats 2 2 7" xfId="53149"/>
    <cellStyle name="SAPBEXformats 2 2 8" xfId="53366"/>
    <cellStyle name="SAPBEXformats 2 2 9" xfId="53580"/>
    <cellStyle name="SAPBEXformats 2 3" xfId="3157"/>
    <cellStyle name="SAPBEXformats 2 3 2" xfId="7195"/>
    <cellStyle name="SAPBEXformats 2 3 2 2" xfId="13707"/>
    <cellStyle name="SAPBEXformats 2 3 2 2 2" xfId="38004"/>
    <cellStyle name="SAPBEXformats 2 3 2 3" xfId="19397"/>
    <cellStyle name="SAPBEXformats 2 3 2 3 2" xfId="43694"/>
    <cellStyle name="SAPBEXformats 2 3 2 4" xfId="31492"/>
    <cellStyle name="SAPBEXformats 2 4" xfId="50699"/>
    <cellStyle name="SAPBEXformats 2 5" xfId="52511"/>
    <cellStyle name="SAPBEXformats 2 6" xfId="53259"/>
    <cellStyle name="SAPBEXformats 2 7" xfId="53473"/>
    <cellStyle name="SAPBEXformats 2 8" xfId="53687"/>
    <cellStyle name="SAPBEXformats 2 9" xfId="53901"/>
    <cellStyle name="SAPBEXformats 3" xfId="1534"/>
    <cellStyle name="SAPBEXformats 3 10" xfId="54116"/>
    <cellStyle name="SAPBEXformats 3 11" xfId="54330"/>
    <cellStyle name="SAPBEXformats 3 12" xfId="54544"/>
    <cellStyle name="SAPBEXformats 3 13" xfId="54758"/>
    <cellStyle name="SAPBEXformats 3 14" xfId="54972"/>
    <cellStyle name="SAPBEXformats 3 2" xfId="1660"/>
    <cellStyle name="SAPBEXformats 3 2 10" xfId="53795"/>
    <cellStyle name="SAPBEXformats 3 2 11" xfId="54009"/>
    <cellStyle name="SAPBEXformats 3 2 12" xfId="54223"/>
    <cellStyle name="SAPBEXformats 3 2 13" xfId="54437"/>
    <cellStyle name="SAPBEXformats 3 2 14" xfId="54651"/>
    <cellStyle name="SAPBEXformats 3 2 15" xfId="54865"/>
    <cellStyle name="SAPBEXformats 3 2 16" xfId="55079"/>
    <cellStyle name="SAPBEXformats 3 2 2" xfId="4325"/>
    <cellStyle name="SAPBEXformats 3 2 2 2" xfId="28624"/>
    <cellStyle name="SAPBEXformats 3 2 3" xfId="4968"/>
    <cellStyle name="SAPBEXformats 3 2 3 2" xfId="13708"/>
    <cellStyle name="SAPBEXformats 3 2 3 2 2" xfId="38005"/>
    <cellStyle name="SAPBEXformats 3 2 3 3" xfId="17170"/>
    <cellStyle name="SAPBEXformats 3 2 3 3 2" xfId="41467"/>
    <cellStyle name="SAPBEXformats 3 2 3 4" xfId="29265"/>
    <cellStyle name="SAPBEXformats 3 2 4" xfId="14942"/>
    <cellStyle name="SAPBEXformats 3 2 4 2" xfId="39239"/>
    <cellStyle name="SAPBEXformats 3 2 5" xfId="26930"/>
    <cellStyle name="SAPBEXformats 3 2 6" xfId="51338"/>
    <cellStyle name="SAPBEXformats 3 2 7" xfId="53150"/>
    <cellStyle name="SAPBEXformats 3 2 8" xfId="53367"/>
    <cellStyle name="SAPBEXformats 3 2 9" xfId="53581"/>
    <cellStyle name="SAPBEXformats 3 3" xfId="3158"/>
    <cellStyle name="SAPBEXformats 3 3 2" xfId="7196"/>
    <cellStyle name="SAPBEXformats 3 3 2 2" xfId="13709"/>
    <cellStyle name="SAPBEXformats 3 3 2 2 2" xfId="38006"/>
    <cellStyle name="SAPBEXformats 3 3 2 3" xfId="19398"/>
    <cellStyle name="SAPBEXformats 3 3 2 3 2" xfId="43695"/>
    <cellStyle name="SAPBEXformats 3 3 2 4" xfId="31493"/>
    <cellStyle name="SAPBEXformats 3 4" xfId="50700"/>
    <cellStyle name="SAPBEXformats 3 5" xfId="52512"/>
    <cellStyle name="SAPBEXformats 3 6" xfId="53260"/>
    <cellStyle name="SAPBEXformats 3 7" xfId="53474"/>
    <cellStyle name="SAPBEXformats 3 8" xfId="53688"/>
    <cellStyle name="SAPBEXformats 3 9" xfId="53902"/>
    <cellStyle name="SAPBEXformats 4" xfId="1658"/>
    <cellStyle name="SAPBEXformats 4 10" xfId="53793"/>
    <cellStyle name="SAPBEXformats 4 11" xfId="54007"/>
    <cellStyle name="SAPBEXformats 4 12" xfId="54221"/>
    <cellStyle name="SAPBEXformats 4 13" xfId="54435"/>
    <cellStyle name="SAPBEXformats 4 14" xfId="54649"/>
    <cellStyle name="SAPBEXformats 4 15" xfId="54863"/>
    <cellStyle name="SAPBEXformats 4 16" xfId="55077"/>
    <cellStyle name="SAPBEXformats 4 2" xfId="4323"/>
    <cellStyle name="SAPBEXformats 4 2 2" xfId="28622"/>
    <cellStyle name="SAPBEXformats 4 3" xfId="4966"/>
    <cellStyle name="SAPBEXformats 4 3 2" xfId="13710"/>
    <cellStyle name="SAPBEXformats 4 3 2 2" xfId="38007"/>
    <cellStyle name="SAPBEXformats 4 3 3" xfId="17168"/>
    <cellStyle name="SAPBEXformats 4 3 3 2" xfId="41465"/>
    <cellStyle name="SAPBEXformats 4 3 4" xfId="29263"/>
    <cellStyle name="SAPBEXformats 4 4" xfId="14940"/>
    <cellStyle name="SAPBEXformats 4 4 2" xfId="39237"/>
    <cellStyle name="SAPBEXformats 4 5" xfId="26928"/>
    <cellStyle name="SAPBEXformats 4 6" xfId="51336"/>
    <cellStyle name="SAPBEXformats 4 7" xfId="53148"/>
    <cellStyle name="SAPBEXformats 4 8" xfId="53365"/>
    <cellStyle name="SAPBEXformats 4 9" xfId="53579"/>
    <cellStyle name="SAPBEXformats 5" xfId="3156"/>
    <cellStyle name="SAPBEXformats 5 2" xfId="7194"/>
    <cellStyle name="SAPBEXformats 5 2 2" xfId="13711"/>
    <cellStyle name="SAPBEXformats 5 2 2 2" xfId="38008"/>
    <cellStyle name="SAPBEXformats 5 2 3" xfId="19396"/>
    <cellStyle name="SAPBEXformats 5 2 3 2" xfId="43693"/>
    <cellStyle name="SAPBEXformats 5 2 4" xfId="31491"/>
    <cellStyle name="SAPBEXformats 6" xfId="50698"/>
    <cellStyle name="SAPBEXformats 7" xfId="52510"/>
    <cellStyle name="SAPBEXformats 8" xfId="53258"/>
    <cellStyle name="SAPBEXformats 9" xfId="53472"/>
    <cellStyle name="SAPBEXheaderItem" xfId="1535"/>
    <cellStyle name="SAPBEXheaderItem 10" xfId="53475"/>
    <cellStyle name="SAPBEXheaderItem 11" xfId="53689"/>
    <cellStyle name="SAPBEXheaderItem 12" xfId="53903"/>
    <cellStyle name="SAPBEXheaderItem 13" xfId="54117"/>
    <cellStyle name="SAPBEXheaderItem 14" xfId="54331"/>
    <cellStyle name="SAPBEXheaderItem 15" xfId="54545"/>
    <cellStyle name="SAPBEXheaderItem 16" xfId="54759"/>
    <cellStyle name="SAPBEXheaderItem 17" xfId="54973"/>
    <cellStyle name="SAPBEXheaderItem 2" xfId="1536"/>
    <cellStyle name="SAPBEXheaderItem 2 10" xfId="54118"/>
    <cellStyle name="SAPBEXheaderItem 2 11" xfId="54332"/>
    <cellStyle name="SAPBEXheaderItem 2 12" xfId="54546"/>
    <cellStyle name="SAPBEXheaderItem 2 13" xfId="54760"/>
    <cellStyle name="SAPBEXheaderItem 2 14" xfId="54974"/>
    <cellStyle name="SAPBEXheaderItem 2 2" xfId="1662"/>
    <cellStyle name="SAPBEXheaderItem 2 2 10" xfId="53797"/>
    <cellStyle name="SAPBEXheaderItem 2 2 11" xfId="54011"/>
    <cellStyle name="SAPBEXheaderItem 2 2 12" xfId="54225"/>
    <cellStyle name="SAPBEXheaderItem 2 2 13" xfId="54439"/>
    <cellStyle name="SAPBEXheaderItem 2 2 14" xfId="54653"/>
    <cellStyle name="SAPBEXheaderItem 2 2 15" xfId="54867"/>
    <cellStyle name="SAPBEXheaderItem 2 2 16" xfId="55081"/>
    <cellStyle name="SAPBEXheaderItem 2 2 2" xfId="4327"/>
    <cellStyle name="SAPBEXheaderItem 2 2 2 2" xfId="28626"/>
    <cellStyle name="SAPBEXheaderItem 2 2 3" xfId="4970"/>
    <cellStyle name="SAPBEXheaderItem 2 2 3 2" xfId="13712"/>
    <cellStyle name="SAPBEXheaderItem 2 2 3 2 2" xfId="38009"/>
    <cellStyle name="SAPBEXheaderItem 2 2 3 3" xfId="17172"/>
    <cellStyle name="SAPBEXheaderItem 2 2 3 3 2" xfId="41469"/>
    <cellStyle name="SAPBEXheaderItem 2 2 3 4" xfId="29267"/>
    <cellStyle name="SAPBEXheaderItem 2 2 4" xfId="14944"/>
    <cellStyle name="SAPBEXheaderItem 2 2 4 2" xfId="39241"/>
    <cellStyle name="SAPBEXheaderItem 2 2 5" xfId="26932"/>
    <cellStyle name="SAPBEXheaderItem 2 2 6" xfId="51340"/>
    <cellStyle name="SAPBEXheaderItem 2 2 7" xfId="53152"/>
    <cellStyle name="SAPBEXheaderItem 2 2 8" xfId="53369"/>
    <cellStyle name="SAPBEXheaderItem 2 2 9" xfId="53583"/>
    <cellStyle name="SAPBEXheaderItem 2 3" xfId="3160"/>
    <cellStyle name="SAPBEXheaderItem 2 3 2" xfId="7198"/>
    <cellStyle name="SAPBEXheaderItem 2 3 2 2" xfId="13713"/>
    <cellStyle name="SAPBEXheaderItem 2 3 2 2 2" xfId="38010"/>
    <cellStyle name="SAPBEXheaderItem 2 3 2 3" xfId="19400"/>
    <cellStyle name="SAPBEXheaderItem 2 3 2 3 2" xfId="43697"/>
    <cellStyle name="SAPBEXheaderItem 2 3 2 4" xfId="31495"/>
    <cellStyle name="SAPBEXheaderItem 2 4" xfId="50702"/>
    <cellStyle name="SAPBEXheaderItem 2 5" xfId="52514"/>
    <cellStyle name="SAPBEXheaderItem 2 6" xfId="53262"/>
    <cellStyle name="SAPBEXheaderItem 2 7" xfId="53476"/>
    <cellStyle name="SAPBEXheaderItem 2 8" xfId="53690"/>
    <cellStyle name="SAPBEXheaderItem 2 9" xfId="53904"/>
    <cellStyle name="SAPBEXheaderItem 3" xfId="1537"/>
    <cellStyle name="SAPBEXheaderItem 3 10" xfId="54119"/>
    <cellStyle name="SAPBEXheaderItem 3 11" xfId="54333"/>
    <cellStyle name="SAPBEXheaderItem 3 12" xfId="54547"/>
    <cellStyle name="SAPBEXheaderItem 3 13" xfId="54761"/>
    <cellStyle name="SAPBEXheaderItem 3 14" xfId="54975"/>
    <cellStyle name="SAPBEXheaderItem 3 2" xfId="1663"/>
    <cellStyle name="SAPBEXheaderItem 3 2 10" xfId="53798"/>
    <cellStyle name="SAPBEXheaderItem 3 2 11" xfId="54012"/>
    <cellStyle name="SAPBEXheaderItem 3 2 12" xfId="54226"/>
    <cellStyle name="SAPBEXheaderItem 3 2 13" xfId="54440"/>
    <cellStyle name="SAPBEXheaderItem 3 2 14" xfId="54654"/>
    <cellStyle name="SAPBEXheaderItem 3 2 15" xfId="54868"/>
    <cellStyle name="SAPBEXheaderItem 3 2 16" xfId="55082"/>
    <cellStyle name="SAPBEXheaderItem 3 2 2" xfId="4328"/>
    <cellStyle name="SAPBEXheaderItem 3 2 2 2" xfId="28627"/>
    <cellStyle name="SAPBEXheaderItem 3 2 3" xfId="4971"/>
    <cellStyle name="SAPBEXheaderItem 3 2 3 2" xfId="13714"/>
    <cellStyle name="SAPBEXheaderItem 3 2 3 2 2" xfId="38011"/>
    <cellStyle name="SAPBEXheaderItem 3 2 3 3" xfId="17173"/>
    <cellStyle name="SAPBEXheaderItem 3 2 3 3 2" xfId="41470"/>
    <cellStyle name="SAPBEXheaderItem 3 2 3 4" xfId="29268"/>
    <cellStyle name="SAPBEXheaderItem 3 2 4" xfId="14945"/>
    <cellStyle name="SAPBEXheaderItem 3 2 4 2" xfId="39242"/>
    <cellStyle name="SAPBEXheaderItem 3 2 5" xfId="26933"/>
    <cellStyle name="SAPBEXheaderItem 3 2 6" xfId="51341"/>
    <cellStyle name="SAPBEXheaderItem 3 2 7" xfId="53153"/>
    <cellStyle name="SAPBEXheaderItem 3 2 8" xfId="53370"/>
    <cellStyle name="SAPBEXheaderItem 3 2 9" xfId="53584"/>
    <cellStyle name="SAPBEXheaderItem 3 3" xfId="3161"/>
    <cellStyle name="SAPBEXheaderItem 3 3 2" xfId="7199"/>
    <cellStyle name="SAPBEXheaderItem 3 3 2 2" xfId="13715"/>
    <cellStyle name="SAPBEXheaderItem 3 3 2 2 2" xfId="38012"/>
    <cellStyle name="SAPBEXheaderItem 3 3 2 3" xfId="19401"/>
    <cellStyle name="SAPBEXheaderItem 3 3 2 3 2" xfId="43698"/>
    <cellStyle name="SAPBEXheaderItem 3 3 2 4" xfId="31496"/>
    <cellStyle name="SAPBEXheaderItem 3 4" xfId="50703"/>
    <cellStyle name="SAPBEXheaderItem 3 5" xfId="52515"/>
    <cellStyle name="SAPBEXheaderItem 3 6" xfId="53263"/>
    <cellStyle name="SAPBEXheaderItem 3 7" xfId="53477"/>
    <cellStyle name="SAPBEXheaderItem 3 8" xfId="53691"/>
    <cellStyle name="SAPBEXheaderItem 3 9" xfId="53905"/>
    <cellStyle name="SAPBEXheaderItem 4" xfId="1538"/>
    <cellStyle name="SAPBEXheaderItem 4 10" xfId="54120"/>
    <cellStyle name="SAPBEXheaderItem 4 11" xfId="54334"/>
    <cellStyle name="SAPBEXheaderItem 4 12" xfId="54548"/>
    <cellStyle name="SAPBEXheaderItem 4 13" xfId="54762"/>
    <cellStyle name="SAPBEXheaderItem 4 14" xfId="54976"/>
    <cellStyle name="SAPBEXheaderItem 4 2" xfId="1664"/>
    <cellStyle name="SAPBEXheaderItem 4 2 10" xfId="53799"/>
    <cellStyle name="SAPBEXheaderItem 4 2 11" xfId="54013"/>
    <cellStyle name="SAPBEXheaderItem 4 2 12" xfId="54227"/>
    <cellStyle name="SAPBEXheaderItem 4 2 13" xfId="54441"/>
    <cellStyle name="SAPBEXheaderItem 4 2 14" xfId="54655"/>
    <cellStyle name="SAPBEXheaderItem 4 2 15" xfId="54869"/>
    <cellStyle name="SAPBEXheaderItem 4 2 16" xfId="55083"/>
    <cellStyle name="SAPBEXheaderItem 4 2 2" xfId="4329"/>
    <cellStyle name="SAPBEXheaderItem 4 2 2 2" xfId="28628"/>
    <cellStyle name="SAPBEXheaderItem 4 2 3" xfId="4972"/>
    <cellStyle name="SAPBEXheaderItem 4 2 3 2" xfId="13716"/>
    <cellStyle name="SAPBEXheaderItem 4 2 3 2 2" xfId="38013"/>
    <cellStyle name="SAPBEXheaderItem 4 2 3 3" xfId="17174"/>
    <cellStyle name="SAPBEXheaderItem 4 2 3 3 2" xfId="41471"/>
    <cellStyle name="SAPBEXheaderItem 4 2 3 4" xfId="29269"/>
    <cellStyle name="SAPBEXheaderItem 4 2 4" xfId="14946"/>
    <cellStyle name="SAPBEXheaderItem 4 2 4 2" xfId="39243"/>
    <cellStyle name="SAPBEXheaderItem 4 2 5" xfId="26934"/>
    <cellStyle name="SAPBEXheaderItem 4 2 6" xfId="51342"/>
    <cellStyle name="SAPBEXheaderItem 4 2 7" xfId="53154"/>
    <cellStyle name="SAPBEXheaderItem 4 2 8" xfId="53371"/>
    <cellStyle name="SAPBEXheaderItem 4 2 9" xfId="53585"/>
    <cellStyle name="SAPBEXheaderItem 4 3" xfId="3162"/>
    <cellStyle name="SAPBEXheaderItem 4 3 2" xfId="7200"/>
    <cellStyle name="SAPBEXheaderItem 4 3 2 2" xfId="13717"/>
    <cellStyle name="SAPBEXheaderItem 4 3 2 2 2" xfId="38014"/>
    <cellStyle name="SAPBEXheaderItem 4 3 2 3" xfId="19402"/>
    <cellStyle name="SAPBEXheaderItem 4 3 2 3 2" xfId="43699"/>
    <cellStyle name="SAPBEXheaderItem 4 3 2 4" xfId="31497"/>
    <cellStyle name="SAPBEXheaderItem 4 4" xfId="50704"/>
    <cellStyle name="SAPBEXheaderItem 4 5" xfId="52516"/>
    <cellStyle name="SAPBEXheaderItem 4 6" xfId="53264"/>
    <cellStyle name="SAPBEXheaderItem 4 7" xfId="53478"/>
    <cellStyle name="SAPBEXheaderItem 4 8" xfId="53692"/>
    <cellStyle name="SAPBEXheaderItem 4 9" xfId="53906"/>
    <cellStyle name="SAPBEXheaderItem 5" xfId="1661"/>
    <cellStyle name="SAPBEXheaderItem 5 10" xfId="53796"/>
    <cellStyle name="SAPBEXheaderItem 5 11" xfId="54010"/>
    <cellStyle name="SAPBEXheaderItem 5 12" xfId="54224"/>
    <cellStyle name="SAPBEXheaderItem 5 13" xfId="54438"/>
    <cellStyle name="SAPBEXheaderItem 5 14" xfId="54652"/>
    <cellStyle name="SAPBEXheaderItem 5 15" xfId="54866"/>
    <cellStyle name="SAPBEXheaderItem 5 16" xfId="55080"/>
    <cellStyle name="SAPBEXheaderItem 5 2" xfId="4326"/>
    <cellStyle name="SAPBEXheaderItem 5 2 2" xfId="28625"/>
    <cellStyle name="SAPBEXheaderItem 5 3" xfId="4969"/>
    <cellStyle name="SAPBEXheaderItem 5 3 2" xfId="13718"/>
    <cellStyle name="SAPBEXheaderItem 5 3 2 2" xfId="38015"/>
    <cellStyle name="SAPBEXheaderItem 5 3 3" xfId="17171"/>
    <cellStyle name="SAPBEXheaderItem 5 3 3 2" xfId="41468"/>
    <cellStyle name="SAPBEXheaderItem 5 3 4" xfId="29266"/>
    <cellStyle name="SAPBEXheaderItem 5 4" xfId="14943"/>
    <cellStyle name="SAPBEXheaderItem 5 4 2" xfId="39240"/>
    <cellStyle name="SAPBEXheaderItem 5 5" xfId="26931"/>
    <cellStyle name="SAPBEXheaderItem 5 6" xfId="51339"/>
    <cellStyle name="SAPBEXheaderItem 5 7" xfId="53151"/>
    <cellStyle name="SAPBEXheaderItem 5 8" xfId="53368"/>
    <cellStyle name="SAPBEXheaderItem 5 9" xfId="53582"/>
    <cellStyle name="SAPBEXheaderItem 6" xfId="3159"/>
    <cellStyle name="SAPBEXheaderItem 6 2" xfId="7197"/>
    <cellStyle name="SAPBEXheaderItem 6 2 2" xfId="13719"/>
    <cellStyle name="SAPBEXheaderItem 6 2 2 2" xfId="38016"/>
    <cellStyle name="SAPBEXheaderItem 6 2 3" xfId="19399"/>
    <cellStyle name="SAPBEXheaderItem 6 2 3 2" xfId="43696"/>
    <cellStyle name="SAPBEXheaderItem 6 2 4" xfId="31494"/>
    <cellStyle name="SAPBEXheaderItem 7" xfId="50701"/>
    <cellStyle name="SAPBEXheaderItem 8" xfId="52513"/>
    <cellStyle name="SAPBEXheaderItem 9" xfId="53261"/>
    <cellStyle name="SAPBEXheaderText" xfId="1539"/>
    <cellStyle name="SAPBEXheaderText 10" xfId="53479"/>
    <cellStyle name="SAPBEXheaderText 11" xfId="53693"/>
    <cellStyle name="SAPBEXheaderText 12" xfId="53907"/>
    <cellStyle name="SAPBEXheaderText 13" xfId="54121"/>
    <cellStyle name="SAPBEXheaderText 14" xfId="54335"/>
    <cellStyle name="SAPBEXheaderText 15" xfId="54549"/>
    <cellStyle name="SAPBEXheaderText 16" xfId="54763"/>
    <cellStyle name="SAPBEXheaderText 17" xfId="54977"/>
    <cellStyle name="SAPBEXheaderText 2" xfId="1540"/>
    <cellStyle name="SAPBEXheaderText 2 10" xfId="54122"/>
    <cellStyle name="SAPBEXheaderText 2 11" xfId="54336"/>
    <cellStyle name="SAPBEXheaderText 2 12" xfId="54550"/>
    <cellStyle name="SAPBEXheaderText 2 13" xfId="54764"/>
    <cellStyle name="SAPBEXheaderText 2 14" xfId="54978"/>
    <cellStyle name="SAPBEXheaderText 2 2" xfId="1666"/>
    <cellStyle name="SAPBEXheaderText 2 2 10" xfId="53801"/>
    <cellStyle name="SAPBEXheaderText 2 2 11" xfId="54015"/>
    <cellStyle name="SAPBEXheaderText 2 2 12" xfId="54229"/>
    <cellStyle name="SAPBEXheaderText 2 2 13" xfId="54443"/>
    <cellStyle name="SAPBEXheaderText 2 2 14" xfId="54657"/>
    <cellStyle name="SAPBEXheaderText 2 2 15" xfId="54871"/>
    <cellStyle name="SAPBEXheaderText 2 2 16" xfId="55085"/>
    <cellStyle name="SAPBEXheaderText 2 2 2" xfId="4331"/>
    <cellStyle name="SAPBEXheaderText 2 2 2 2" xfId="28630"/>
    <cellStyle name="SAPBEXheaderText 2 2 3" xfId="4974"/>
    <cellStyle name="SAPBEXheaderText 2 2 3 2" xfId="13720"/>
    <cellStyle name="SAPBEXheaderText 2 2 3 2 2" xfId="38017"/>
    <cellStyle name="SAPBEXheaderText 2 2 3 3" xfId="17176"/>
    <cellStyle name="SAPBEXheaderText 2 2 3 3 2" xfId="41473"/>
    <cellStyle name="SAPBEXheaderText 2 2 3 4" xfId="29271"/>
    <cellStyle name="SAPBEXheaderText 2 2 4" xfId="14948"/>
    <cellStyle name="SAPBEXheaderText 2 2 4 2" xfId="39245"/>
    <cellStyle name="SAPBEXheaderText 2 2 5" xfId="26936"/>
    <cellStyle name="SAPBEXheaderText 2 2 6" xfId="51344"/>
    <cellStyle name="SAPBEXheaderText 2 2 7" xfId="53156"/>
    <cellStyle name="SAPBEXheaderText 2 2 8" xfId="53373"/>
    <cellStyle name="SAPBEXheaderText 2 2 9" xfId="53587"/>
    <cellStyle name="SAPBEXheaderText 2 3" xfId="3164"/>
    <cellStyle name="SAPBEXheaderText 2 3 2" xfId="7202"/>
    <cellStyle name="SAPBEXheaderText 2 3 2 2" xfId="13721"/>
    <cellStyle name="SAPBEXheaderText 2 3 2 2 2" xfId="38018"/>
    <cellStyle name="SAPBEXheaderText 2 3 2 3" xfId="19404"/>
    <cellStyle name="SAPBEXheaderText 2 3 2 3 2" xfId="43701"/>
    <cellStyle name="SAPBEXheaderText 2 3 2 4" xfId="31499"/>
    <cellStyle name="SAPBEXheaderText 2 4" xfId="50706"/>
    <cellStyle name="SAPBEXheaderText 2 5" xfId="52518"/>
    <cellStyle name="SAPBEXheaderText 2 6" xfId="53266"/>
    <cellStyle name="SAPBEXheaderText 2 7" xfId="53480"/>
    <cellStyle name="SAPBEXheaderText 2 8" xfId="53694"/>
    <cellStyle name="SAPBEXheaderText 2 9" xfId="53908"/>
    <cellStyle name="SAPBEXheaderText 3" xfId="1541"/>
    <cellStyle name="SAPBEXheaderText 3 10" xfId="54123"/>
    <cellStyle name="SAPBEXheaderText 3 11" xfId="54337"/>
    <cellStyle name="SAPBEXheaderText 3 12" xfId="54551"/>
    <cellStyle name="SAPBEXheaderText 3 13" xfId="54765"/>
    <cellStyle name="SAPBEXheaderText 3 14" xfId="54979"/>
    <cellStyle name="SAPBEXheaderText 3 2" xfId="1667"/>
    <cellStyle name="SAPBEXheaderText 3 2 10" xfId="53802"/>
    <cellStyle name="SAPBEXheaderText 3 2 11" xfId="54016"/>
    <cellStyle name="SAPBEXheaderText 3 2 12" xfId="54230"/>
    <cellStyle name="SAPBEXheaderText 3 2 13" xfId="54444"/>
    <cellStyle name="SAPBEXheaderText 3 2 14" xfId="54658"/>
    <cellStyle name="SAPBEXheaderText 3 2 15" xfId="54872"/>
    <cellStyle name="SAPBEXheaderText 3 2 16" xfId="55086"/>
    <cellStyle name="SAPBEXheaderText 3 2 2" xfId="4332"/>
    <cellStyle name="SAPBEXheaderText 3 2 2 2" xfId="28631"/>
    <cellStyle name="SAPBEXheaderText 3 2 3" xfId="4975"/>
    <cellStyle name="SAPBEXheaderText 3 2 3 2" xfId="13722"/>
    <cellStyle name="SAPBEXheaderText 3 2 3 2 2" xfId="38019"/>
    <cellStyle name="SAPBEXheaderText 3 2 3 3" xfId="17177"/>
    <cellStyle name="SAPBEXheaderText 3 2 3 3 2" xfId="41474"/>
    <cellStyle name="SAPBEXheaderText 3 2 3 4" xfId="29272"/>
    <cellStyle name="SAPBEXheaderText 3 2 4" xfId="14949"/>
    <cellStyle name="SAPBEXheaderText 3 2 4 2" xfId="39246"/>
    <cellStyle name="SAPBEXheaderText 3 2 5" xfId="26937"/>
    <cellStyle name="SAPBEXheaderText 3 2 6" xfId="51345"/>
    <cellStyle name="SAPBEXheaderText 3 2 7" xfId="53157"/>
    <cellStyle name="SAPBEXheaderText 3 2 8" xfId="53374"/>
    <cellStyle name="SAPBEXheaderText 3 2 9" xfId="53588"/>
    <cellStyle name="SAPBEXheaderText 3 3" xfId="3165"/>
    <cellStyle name="SAPBEXheaderText 3 3 2" xfId="7203"/>
    <cellStyle name="SAPBEXheaderText 3 3 2 2" xfId="13723"/>
    <cellStyle name="SAPBEXheaderText 3 3 2 2 2" xfId="38020"/>
    <cellStyle name="SAPBEXheaderText 3 3 2 3" xfId="19405"/>
    <cellStyle name="SAPBEXheaderText 3 3 2 3 2" xfId="43702"/>
    <cellStyle name="SAPBEXheaderText 3 3 2 4" xfId="31500"/>
    <cellStyle name="SAPBEXheaderText 3 4" xfId="50707"/>
    <cellStyle name="SAPBEXheaderText 3 5" xfId="52519"/>
    <cellStyle name="SAPBEXheaderText 3 6" xfId="53267"/>
    <cellStyle name="SAPBEXheaderText 3 7" xfId="53481"/>
    <cellStyle name="SAPBEXheaderText 3 8" xfId="53695"/>
    <cellStyle name="SAPBEXheaderText 3 9" xfId="53909"/>
    <cellStyle name="SAPBEXheaderText 4" xfId="1542"/>
    <cellStyle name="SAPBEXheaderText 4 10" xfId="54124"/>
    <cellStyle name="SAPBEXheaderText 4 11" xfId="54338"/>
    <cellStyle name="SAPBEXheaderText 4 12" xfId="54552"/>
    <cellStyle name="SAPBEXheaderText 4 13" xfId="54766"/>
    <cellStyle name="SAPBEXheaderText 4 14" xfId="54980"/>
    <cellStyle name="SAPBEXheaderText 4 2" xfId="1668"/>
    <cellStyle name="SAPBEXheaderText 4 2 10" xfId="53803"/>
    <cellStyle name="SAPBEXheaderText 4 2 11" xfId="54017"/>
    <cellStyle name="SAPBEXheaderText 4 2 12" xfId="54231"/>
    <cellStyle name="SAPBEXheaderText 4 2 13" xfId="54445"/>
    <cellStyle name="SAPBEXheaderText 4 2 14" xfId="54659"/>
    <cellStyle name="SAPBEXheaderText 4 2 15" xfId="54873"/>
    <cellStyle name="SAPBEXheaderText 4 2 16" xfId="55087"/>
    <cellStyle name="SAPBEXheaderText 4 2 2" xfId="4333"/>
    <cellStyle name="SAPBEXheaderText 4 2 2 2" xfId="28632"/>
    <cellStyle name="SAPBEXheaderText 4 2 3" xfId="4976"/>
    <cellStyle name="SAPBEXheaderText 4 2 3 2" xfId="13724"/>
    <cellStyle name="SAPBEXheaderText 4 2 3 2 2" xfId="38021"/>
    <cellStyle name="SAPBEXheaderText 4 2 3 3" xfId="17178"/>
    <cellStyle name="SAPBEXheaderText 4 2 3 3 2" xfId="41475"/>
    <cellStyle name="SAPBEXheaderText 4 2 3 4" xfId="29273"/>
    <cellStyle name="SAPBEXheaderText 4 2 4" xfId="14950"/>
    <cellStyle name="SAPBEXheaderText 4 2 4 2" xfId="39247"/>
    <cellStyle name="SAPBEXheaderText 4 2 5" xfId="26938"/>
    <cellStyle name="SAPBEXheaderText 4 2 6" xfId="51346"/>
    <cellStyle name="SAPBEXheaderText 4 2 7" xfId="53158"/>
    <cellStyle name="SAPBEXheaderText 4 2 8" xfId="53375"/>
    <cellStyle name="SAPBEXheaderText 4 2 9" xfId="53589"/>
    <cellStyle name="SAPBEXheaderText 4 3" xfId="3166"/>
    <cellStyle name="SAPBEXheaderText 4 3 2" xfId="7204"/>
    <cellStyle name="SAPBEXheaderText 4 3 2 2" xfId="13725"/>
    <cellStyle name="SAPBEXheaderText 4 3 2 2 2" xfId="38022"/>
    <cellStyle name="SAPBEXheaderText 4 3 2 3" xfId="19406"/>
    <cellStyle name="SAPBEXheaderText 4 3 2 3 2" xfId="43703"/>
    <cellStyle name="SAPBEXheaderText 4 3 2 4" xfId="31501"/>
    <cellStyle name="SAPBEXheaderText 4 4" xfId="50708"/>
    <cellStyle name="SAPBEXheaderText 4 5" xfId="52520"/>
    <cellStyle name="SAPBEXheaderText 4 6" xfId="53268"/>
    <cellStyle name="SAPBEXheaderText 4 7" xfId="53482"/>
    <cellStyle name="SAPBEXheaderText 4 8" xfId="53696"/>
    <cellStyle name="SAPBEXheaderText 4 9" xfId="53910"/>
    <cellStyle name="SAPBEXheaderText 5" xfId="1665"/>
    <cellStyle name="SAPBEXheaderText 5 10" xfId="53800"/>
    <cellStyle name="SAPBEXheaderText 5 11" xfId="54014"/>
    <cellStyle name="SAPBEXheaderText 5 12" xfId="54228"/>
    <cellStyle name="SAPBEXheaderText 5 13" xfId="54442"/>
    <cellStyle name="SAPBEXheaderText 5 14" xfId="54656"/>
    <cellStyle name="SAPBEXheaderText 5 15" xfId="54870"/>
    <cellStyle name="SAPBEXheaderText 5 16" xfId="55084"/>
    <cellStyle name="SAPBEXheaderText 5 2" xfId="4330"/>
    <cellStyle name="SAPBEXheaderText 5 2 2" xfId="28629"/>
    <cellStyle name="SAPBEXheaderText 5 3" xfId="4973"/>
    <cellStyle name="SAPBEXheaderText 5 3 2" xfId="13726"/>
    <cellStyle name="SAPBEXheaderText 5 3 2 2" xfId="38023"/>
    <cellStyle name="SAPBEXheaderText 5 3 3" xfId="17175"/>
    <cellStyle name="SAPBEXheaderText 5 3 3 2" xfId="41472"/>
    <cellStyle name="SAPBEXheaderText 5 3 4" xfId="29270"/>
    <cellStyle name="SAPBEXheaderText 5 4" xfId="14947"/>
    <cellStyle name="SAPBEXheaderText 5 4 2" xfId="39244"/>
    <cellStyle name="SAPBEXheaderText 5 5" xfId="26935"/>
    <cellStyle name="SAPBEXheaderText 5 6" xfId="51343"/>
    <cellStyle name="SAPBEXheaderText 5 7" xfId="53155"/>
    <cellStyle name="SAPBEXheaderText 5 8" xfId="53372"/>
    <cellStyle name="SAPBEXheaderText 5 9" xfId="53586"/>
    <cellStyle name="SAPBEXheaderText 6" xfId="3163"/>
    <cellStyle name="SAPBEXheaderText 6 2" xfId="7201"/>
    <cellStyle name="SAPBEXheaderText 6 2 2" xfId="13727"/>
    <cellStyle name="SAPBEXheaderText 6 2 2 2" xfId="38024"/>
    <cellStyle name="SAPBEXheaderText 6 2 3" xfId="19403"/>
    <cellStyle name="SAPBEXheaderText 6 2 3 2" xfId="43700"/>
    <cellStyle name="SAPBEXheaderText 6 2 4" xfId="31498"/>
    <cellStyle name="SAPBEXheaderText 7" xfId="50705"/>
    <cellStyle name="SAPBEXheaderText 8" xfId="52517"/>
    <cellStyle name="SAPBEXheaderText 9" xfId="53265"/>
    <cellStyle name="SAPBEXHLevel0" xfId="1543"/>
    <cellStyle name="SAPBEXHLevel0 10" xfId="53697"/>
    <cellStyle name="SAPBEXHLevel0 11" xfId="53911"/>
    <cellStyle name="SAPBEXHLevel0 12" xfId="54125"/>
    <cellStyle name="SAPBEXHLevel0 13" xfId="54339"/>
    <cellStyle name="SAPBEXHLevel0 14" xfId="54553"/>
    <cellStyle name="SAPBEXHLevel0 15" xfId="54767"/>
    <cellStyle name="SAPBEXHLevel0 16" xfId="54981"/>
    <cellStyle name="SAPBEXHLevel0 2" xfId="1544"/>
    <cellStyle name="SAPBEXHLevel0 2 10" xfId="54126"/>
    <cellStyle name="SAPBEXHLevel0 2 11" xfId="54340"/>
    <cellStyle name="SAPBEXHLevel0 2 12" xfId="54554"/>
    <cellStyle name="SAPBEXHLevel0 2 13" xfId="54768"/>
    <cellStyle name="SAPBEXHLevel0 2 14" xfId="54982"/>
    <cellStyle name="SAPBEXHLevel0 2 2" xfId="1670"/>
    <cellStyle name="SAPBEXHLevel0 2 2 10" xfId="53805"/>
    <cellStyle name="SAPBEXHLevel0 2 2 11" xfId="54019"/>
    <cellStyle name="SAPBEXHLevel0 2 2 12" xfId="54233"/>
    <cellStyle name="SAPBEXHLevel0 2 2 13" xfId="54447"/>
    <cellStyle name="SAPBEXHLevel0 2 2 14" xfId="54661"/>
    <cellStyle name="SAPBEXHLevel0 2 2 15" xfId="54875"/>
    <cellStyle name="SAPBEXHLevel0 2 2 16" xfId="55089"/>
    <cellStyle name="SAPBEXHLevel0 2 2 2" xfId="4335"/>
    <cellStyle name="SAPBEXHLevel0 2 2 2 2" xfId="28634"/>
    <cellStyle name="SAPBEXHLevel0 2 2 3" xfId="4978"/>
    <cellStyle name="SAPBEXHLevel0 2 2 3 2" xfId="13728"/>
    <cellStyle name="SAPBEXHLevel0 2 2 3 2 2" xfId="38025"/>
    <cellStyle name="SAPBEXHLevel0 2 2 3 3" xfId="17180"/>
    <cellStyle name="SAPBEXHLevel0 2 2 3 3 2" xfId="41477"/>
    <cellStyle name="SAPBEXHLevel0 2 2 3 4" xfId="29275"/>
    <cellStyle name="SAPBEXHLevel0 2 2 4" xfId="14952"/>
    <cellStyle name="SAPBEXHLevel0 2 2 4 2" xfId="39249"/>
    <cellStyle name="SAPBEXHLevel0 2 2 5" xfId="26940"/>
    <cellStyle name="SAPBEXHLevel0 2 2 6" xfId="51348"/>
    <cellStyle name="SAPBEXHLevel0 2 2 7" xfId="53160"/>
    <cellStyle name="SAPBEXHLevel0 2 2 8" xfId="53377"/>
    <cellStyle name="SAPBEXHLevel0 2 2 9" xfId="53591"/>
    <cellStyle name="SAPBEXHLevel0 2 3" xfId="3168"/>
    <cellStyle name="SAPBEXHLevel0 2 3 2" xfId="7206"/>
    <cellStyle name="SAPBEXHLevel0 2 3 2 2" xfId="13729"/>
    <cellStyle name="SAPBEXHLevel0 2 3 2 2 2" xfId="38026"/>
    <cellStyle name="SAPBEXHLevel0 2 3 2 3" xfId="19408"/>
    <cellStyle name="SAPBEXHLevel0 2 3 2 3 2" xfId="43705"/>
    <cellStyle name="SAPBEXHLevel0 2 3 2 4" xfId="31503"/>
    <cellStyle name="SAPBEXHLevel0 2 4" xfId="50710"/>
    <cellStyle name="SAPBEXHLevel0 2 5" xfId="52522"/>
    <cellStyle name="SAPBEXHLevel0 2 6" xfId="53270"/>
    <cellStyle name="SAPBEXHLevel0 2 7" xfId="53484"/>
    <cellStyle name="SAPBEXHLevel0 2 8" xfId="53698"/>
    <cellStyle name="SAPBEXHLevel0 2 9" xfId="53912"/>
    <cellStyle name="SAPBEXHLevel0 3" xfId="1545"/>
    <cellStyle name="SAPBEXHLevel0 3 10" xfId="54127"/>
    <cellStyle name="SAPBEXHLevel0 3 11" xfId="54341"/>
    <cellStyle name="SAPBEXHLevel0 3 12" xfId="54555"/>
    <cellStyle name="SAPBEXHLevel0 3 13" xfId="54769"/>
    <cellStyle name="SAPBEXHLevel0 3 14" xfId="54983"/>
    <cellStyle name="SAPBEXHLevel0 3 2" xfId="1671"/>
    <cellStyle name="SAPBEXHLevel0 3 2 10" xfId="53806"/>
    <cellStyle name="SAPBEXHLevel0 3 2 11" xfId="54020"/>
    <cellStyle name="SAPBEXHLevel0 3 2 12" xfId="54234"/>
    <cellStyle name="SAPBEXHLevel0 3 2 13" xfId="54448"/>
    <cellStyle name="SAPBEXHLevel0 3 2 14" xfId="54662"/>
    <cellStyle name="SAPBEXHLevel0 3 2 15" xfId="54876"/>
    <cellStyle name="SAPBEXHLevel0 3 2 16" xfId="55090"/>
    <cellStyle name="SAPBEXHLevel0 3 2 2" xfId="4336"/>
    <cellStyle name="SAPBEXHLevel0 3 2 2 2" xfId="28635"/>
    <cellStyle name="SAPBEXHLevel0 3 2 3" xfId="4979"/>
    <cellStyle name="SAPBEXHLevel0 3 2 3 2" xfId="13730"/>
    <cellStyle name="SAPBEXHLevel0 3 2 3 2 2" xfId="38027"/>
    <cellStyle name="SAPBEXHLevel0 3 2 3 3" xfId="17181"/>
    <cellStyle name="SAPBEXHLevel0 3 2 3 3 2" xfId="41478"/>
    <cellStyle name="SAPBEXHLevel0 3 2 3 4" xfId="29276"/>
    <cellStyle name="SAPBEXHLevel0 3 2 4" xfId="14953"/>
    <cellStyle name="SAPBEXHLevel0 3 2 4 2" xfId="39250"/>
    <cellStyle name="SAPBEXHLevel0 3 2 5" xfId="26941"/>
    <cellStyle name="SAPBEXHLevel0 3 2 6" xfId="51349"/>
    <cellStyle name="SAPBEXHLevel0 3 2 7" xfId="53161"/>
    <cellStyle name="SAPBEXHLevel0 3 2 8" xfId="53378"/>
    <cellStyle name="SAPBEXHLevel0 3 2 9" xfId="53592"/>
    <cellStyle name="SAPBEXHLevel0 3 3" xfId="3169"/>
    <cellStyle name="SAPBEXHLevel0 3 3 2" xfId="7207"/>
    <cellStyle name="SAPBEXHLevel0 3 3 2 2" xfId="13731"/>
    <cellStyle name="SAPBEXHLevel0 3 3 2 2 2" xfId="38028"/>
    <cellStyle name="SAPBEXHLevel0 3 3 2 3" xfId="19409"/>
    <cellStyle name="SAPBEXHLevel0 3 3 2 3 2" xfId="43706"/>
    <cellStyle name="SAPBEXHLevel0 3 3 2 4" xfId="31504"/>
    <cellStyle name="SAPBEXHLevel0 3 4" xfId="50711"/>
    <cellStyle name="SAPBEXHLevel0 3 5" xfId="52523"/>
    <cellStyle name="SAPBEXHLevel0 3 6" xfId="53271"/>
    <cellStyle name="SAPBEXHLevel0 3 7" xfId="53485"/>
    <cellStyle name="SAPBEXHLevel0 3 8" xfId="53699"/>
    <cellStyle name="SAPBEXHLevel0 3 9" xfId="53913"/>
    <cellStyle name="SAPBEXHLevel0 4" xfId="1669"/>
    <cellStyle name="SAPBEXHLevel0 4 10" xfId="53804"/>
    <cellStyle name="SAPBEXHLevel0 4 11" xfId="54018"/>
    <cellStyle name="SAPBEXHLevel0 4 12" xfId="54232"/>
    <cellStyle name="SAPBEXHLevel0 4 13" xfId="54446"/>
    <cellStyle name="SAPBEXHLevel0 4 14" xfId="54660"/>
    <cellStyle name="SAPBEXHLevel0 4 15" xfId="54874"/>
    <cellStyle name="SAPBEXHLevel0 4 16" xfId="55088"/>
    <cellStyle name="SAPBEXHLevel0 4 2" xfId="4334"/>
    <cellStyle name="SAPBEXHLevel0 4 2 2" xfId="28633"/>
    <cellStyle name="SAPBEXHLevel0 4 3" xfId="4977"/>
    <cellStyle name="SAPBEXHLevel0 4 3 2" xfId="13732"/>
    <cellStyle name="SAPBEXHLevel0 4 3 2 2" xfId="38029"/>
    <cellStyle name="SAPBEXHLevel0 4 3 3" xfId="17179"/>
    <cellStyle name="SAPBEXHLevel0 4 3 3 2" xfId="41476"/>
    <cellStyle name="SAPBEXHLevel0 4 3 4" xfId="29274"/>
    <cellStyle name="SAPBEXHLevel0 4 4" xfId="14951"/>
    <cellStyle name="SAPBEXHLevel0 4 4 2" xfId="39248"/>
    <cellStyle name="SAPBEXHLevel0 4 5" xfId="26939"/>
    <cellStyle name="SAPBEXHLevel0 4 6" xfId="51347"/>
    <cellStyle name="SAPBEXHLevel0 4 7" xfId="53159"/>
    <cellStyle name="SAPBEXHLevel0 4 8" xfId="53376"/>
    <cellStyle name="SAPBEXHLevel0 4 9" xfId="53590"/>
    <cellStyle name="SAPBEXHLevel0 5" xfId="3167"/>
    <cellStyle name="SAPBEXHLevel0 5 2" xfId="7205"/>
    <cellStyle name="SAPBEXHLevel0 5 2 2" xfId="13733"/>
    <cellStyle name="SAPBEXHLevel0 5 2 2 2" xfId="38030"/>
    <cellStyle name="SAPBEXHLevel0 5 2 3" xfId="19407"/>
    <cellStyle name="SAPBEXHLevel0 5 2 3 2" xfId="43704"/>
    <cellStyle name="SAPBEXHLevel0 5 2 4" xfId="31502"/>
    <cellStyle name="SAPBEXHLevel0 6" xfId="50709"/>
    <cellStyle name="SAPBEXHLevel0 7" xfId="52521"/>
    <cellStyle name="SAPBEXHLevel0 8" xfId="53269"/>
    <cellStyle name="SAPBEXHLevel0 9" xfId="53483"/>
    <cellStyle name="SAPBEXHLevel0X" xfId="1546"/>
    <cellStyle name="SAPBEXHLevel0X 10" xfId="53700"/>
    <cellStyle name="SAPBEXHLevel0X 11" xfId="53914"/>
    <cellStyle name="SAPBEXHLevel0X 12" xfId="54128"/>
    <cellStyle name="SAPBEXHLevel0X 13" xfId="54342"/>
    <cellStyle name="SAPBEXHLevel0X 14" xfId="54556"/>
    <cellStyle name="SAPBEXHLevel0X 15" xfId="54770"/>
    <cellStyle name="SAPBEXHLevel0X 16" xfId="54984"/>
    <cellStyle name="SAPBEXHLevel0X 2" xfId="1547"/>
    <cellStyle name="SAPBEXHLevel0X 2 10" xfId="54129"/>
    <cellStyle name="SAPBEXHLevel0X 2 11" xfId="54343"/>
    <cellStyle name="SAPBEXHLevel0X 2 12" xfId="54557"/>
    <cellStyle name="SAPBEXHLevel0X 2 13" xfId="54771"/>
    <cellStyle name="SAPBEXHLevel0X 2 14" xfId="54985"/>
    <cellStyle name="SAPBEXHLevel0X 2 2" xfId="1673"/>
    <cellStyle name="SAPBEXHLevel0X 2 2 10" xfId="53808"/>
    <cellStyle name="SAPBEXHLevel0X 2 2 11" xfId="54022"/>
    <cellStyle name="SAPBEXHLevel0X 2 2 12" xfId="54236"/>
    <cellStyle name="SAPBEXHLevel0X 2 2 13" xfId="54450"/>
    <cellStyle name="SAPBEXHLevel0X 2 2 14" xfId="54664"/>
    <cellStyle name="SAPBEXHLevel0X 2 2 15" xfId="54878"/>
    <cellStyle name="SAPBEXHLevel0X 2 2 16" xfId="55092"/>
    <cellStyle name="SAPBEXHLevel0X 2 2 2" xfId="4338"/>
    <cellStyle name="SAPBEXHLevel0X 2 2 2 2" xfId="28637"/>
    <cellStyle name="SAPBEXHLevel0X 2 2 3" xfId="4981"/>
    <cellStyle name="SAPBEXHLevel0X 2 2 3 2" xfId="13734"/>
    <cellStyle name="SAPBEXHLevel0X 2 2 3 2 2" xfId="38031"/>
    <cellStyle name="SAPBEXHLevel0X 2 2 3 3" xfId="17183"/>
    <cellStyle name="SAPBEXHLevel0X 2 2 3 3 2" xfId="41480"/>
    <cellStyle name="SAPBEXHLevel0X 2 2 3 4" xfId="29278"/>
    <cellStyle name="SAPBEXHLevel0X 2 2 4" xfId="14955"/>
    <cellStyle name="SAPBEXHLevel0X 2 2 4 2" xfId="39252"/>
    <cellStyle name="SAPBEXHLevel0X 2 2 5" xfId="26943"/>
    <cellStyle name="SAPBEXHLevel0X 2 2 6" xfId="51351"/>
    <cellStyle name="SAPBEXHLevel0X 2 2 7" xfId="53163"/>
    <cellStyle name="SAPBEXHLevel0X 2 2 8" xfId="53380"/>
    <cellStyle name="SAPBEXHLevel0X 2 2 9" xfId="53594"/>
    <cellStyle name="SAPBEXHLevel0X 2 3" xfId="3171"/>
    <cellStyle name="SAPBEXHLevel0X 2 3 2" xfId="7209"/>
    <cellStyle name="SAPBEXHLevel0X 2 3 2 2" xfId="13735"/>
    <cellStyle name="SAPBEXHLevel0X 2 3 2 2 2" xfId="38032"/>
    <cellStyle name="SAPBEXHLevel0X 2 3 2 3" xfId="19411"/>
    <cellStyle name="SAPBEXHLevel0X 2 3 2 3 2" xfId="43708"/>
    <cellStyle name="SAPBEXHLevel0X 2 3 2 4" xfId="31506"/>
    <cellStyle name="SAPBEXHLevel0X 2 4" xfId="50713"/>
    <cellStyle name="SAPBEXHLevel0X 2 5" xfId="52525"/>
    <cellStyle name="SAPBEXHLevel0X 2 6" xfId="53273"/>
    <cellStyle name="SAPBEXHLevel0X 2 7" xfId="53487"/>
    <cellStyle name="SAPBEXHLevel0X 2 8" xfId="53701"/>
    <cellStyle name="SAPBEXHLevel0X 2 9" xfId="53915"/>
    <cellStyle name="SAPBEXHLevel0X 3" xfId="1548"/>
    <cellStyle name="SAPBEXHLevel0X 3 10" xfId="54130"/>
    <cellStyle name="SAPBEXHLevel0X 3 11" xfId="54344"/>
    <cellStyle name="SAPBEXHLevel0X 3 12" xfId="54558"/>
    <cellStyle name="SAPBEXHLevel0X 3 13" xfId="54772"/>
    <cellStyle name="SAPBEXHLevel0X 3 14" xfId="54986"/>
    <cellStyle name="SAPBEXHLevel0X 3 2" xfId="1674"/>
    <cellStyle name="SAPBEXHLevel0X 3 2 10" xfId="53809"/>
    <cellStyle name="SAPBEXHLevel0X 3 2 11" xfId="54023"/>
    <cellStyle name="SAPBEXHLevel0X 3 2 12" xfId="54237"/>
    <cellStyle name="SAPBEXHLevel0X 3 2 13" xfId="54451"/>
    <cellStyle name="SAPBEXHLevel0X 3 2 14" xfId="54665"/>
    <cellStyle name="SAPBEXHLevel0X 3 2 15" xfId="54879"/>
    <cellStyle name="SAPBEXHLevel0X 3 2 16" xfId="55093"/>
    <cellStyle name="SAPBEXHLevel0X 3 2 2" xfId="4339"/>
    <cellStyle name="SAPBEXHLevel0X 3 2 2 2" xfId="28638"/>
    <cellStyle name="SAPBEXHLevel0X 3 2 3" xfId="4982"/>
    <cellStyle name="SAPBEXHLevel0X 3 2 3 2" xfId="13736"/>
    <cellStyle name="SAPBEXHLevel0X 3 2 3 2 2" xfId="38033"/>
    <cellStyle name="SAPBEXHLevel0X 3 2 3 3" xfId="17184"/>
    <cellStyle name="SAPBEXHLevel0X 3 2 3 3 2" xfId="41481"/>
    <cellStyle name="SAPBEXHLevel0X 3 2 3 4" xfId="29279"/>
    <cellStyle name="SAPBEXHLevel0X 3 2 4" xfId="14956"/>
    <cellStyle name="SAPBEXHLevel0X 3 2 4 2" xfId="39253"/>
    <cellStyle name="SAPBEXHLevel0X 3 2 5" xfId="26944"/>
    <cellStyle name="SAPBEXHLevel0X 3 2 6" xfId="51352"/>
    <cellStyle name="SAPBEXHLevel0X 3 2 7" xfId="53164"/>
    <cellStyle name="SAPBEXHLevel0X 3 2 8" xfId="53381"/>
    <cellStyle name="SAPBEXHLevel0X 3 2 9" xfId="53595"/>
    <cellStyle name="SAPBEXHLevel0X 3 3" xfId="3172"/>
    <cellStyle name="SAPBEXHLevel0X 3 3 2" xfId="7210"/>
    <cellStyle name="SAPBEXHLevel0X 3 3 2 2" xfId="13737"/>
    <cellStyle name="SAPBEXHLevel0X 3 3 2 2 2" xfId="38034"/>
    <cellStyle name="SAPBEXHLevel0X 3 3 2 3" xfId="19412"/>
    <cellStyle name="SAPBEXHLevel0X 3 3 2 3 2" xfId="43709"/>
    <cellStyle name="SAPBEXHLevel0X 3 3 2 4" xfId="31507"/>
    <cellStyle name="SAPBEXHLevel0X 3 4" xfId="50714"/>
    <cellStyle name="SAPBEXHLevel0X 3 5" xfId="52526"/>
    <cellStyle name="SAPBEXHLevel0X 3 6" xfId="53274"/>
    <cellStyle name="SAPBEXHLevel0X 3 7" xfId="53488"/>
    <cellStyle name="SAPBEXHLevel0X 3 8" xfId="53702"/>
    <cellStyle name="SAPBEXHLevel0X 3 9" xfId="53916"/>
    <cellStyle name="SAPBEXHLevel0X 4" xfId="1672"/>
    <cellStyle name="SAPBEXHLevel0X 4 10" xfId="53807"/>
    <cellStyle name="SAPBEXHLevel0X 4 11" xfId="54021"/>
    <cellStyle name="SAPBEXHLevel0X 4 12" xfId="54235"/>
    <cellStyle name="SAPBEXHLevel0X 4 13" xfId="54449"/>
    <cellStyle name="SAPBEXHLevel0X 4 14" xfId="54663"/>
    <cellStyle name="SAPBEXHLevel0X 4 15" xfId="54877"/>
    <cellStyle name="SAPBEXHLevel0X 4 16" xfId="55091"/>
    <cellStyle name="SAPBEXHLevel0X 4 2" xfId="4337"/>
    <cellStyle name="SAPBEXHLevel0X 4 2 2" xfId="28636"/>
    <cellStyle name="SAPBEXHLevel0X 4 3" xfId="4980"/>
    <cellStyle name="SAPBEXHLevel0X 4 3 2" xfId="13738"/>
    <cellStyle name="SAPBEXHLevel0X 4 3 2 2" xfId="38035"/>
    <cellStyle name="SAPBEXHLevel0X 4 3 3" xfId="17182"/>
    <cellStyle name="SAPBEXHLevel0X 4 3 3 2" xfId="41479"/>
    <cellStyle name="SAPBEXHLevel0X 4 3 4" xfId="29277"/>
    <cellStyle name="SAPBEXHLevel0X 4 4" xfId="14954"/>
    <cellStyle name="SAPBEXHLevel0X 4 4 2" xfId="39251"/>
    <cellStyle name="SAPBEXHLevel0X 4 5" xfId="26942"/>
    <cellStyle name="SAPBEXHLevel0X 4 6" xfId="51350"/>
    <cellStyle name="SAPBEXHLevel0X 4 7" xfId="53162"/>
    <cellStyle name="SAPBEXHLevel0X 4 8" xfId="53379"/>
    <cellStyle name="SAPBEXHLevel0X 4 9" xfId="53593"/>
    <cellStyle name="SAPBEXHLevel0X 5" xfId="3170"/>
    <cellStyle name="SAPBEXHLevel0X 5 2" xfId="7208"/>
    <cellStyle name="SAPBEXHLevel0X 5 2 2" xfId="13739"/>
    <cellStyle name="SAPBEXHLevel0X 5 2 2 2" xfId="38036"/>
    <cellStyle name="SAPBEXHLevel0X 5 2 3" xfId="19410"/>
    <cellStyle name="SAPBEXHLevel0X 5 2 3 2" xfId="43707"/>
    <cellStyle name="SAPBEXHLevel0X 5 2 4" xfId="31505"/>
    <cellStyle name="SAPBEXHLevel0X 6" xfId="50712"/>
    <cellStyle name="SAPBEXHLevel0X 7" xfId="52524"/>
    <cellStyle name="SAPBEXHLevel0X 8" xfId="53272"/>
    <cellStyle name="SAPBEXHLevel0X 9" xfId="53486"/>
    <cellStyle name="SAPBEXHLevel1" xfId="1549"/>
    <cellStyle name="SAPBEXHLevel1 10" xfId="53703"/>
    <cellStyle name="SAPBEXHLevel1 11" xfId="53917"/>
    <cellStyle name="SAPBEXHLevel1 12" xfId="54131"/>
    <cellStyle name="SAPBEXHLevel1 13" xfId="54345"/>
    <cellStyle name="SAPBEXHLevel1 14" xfId="54559"/>
    <cellStyle name="SAPBEXHLevel1 15" xfId="54773"/>
    <cellStyle name="SAPBEXHLevel1 16" xfId="54987"/>
    <cellStyle name="SAPBEXHLevel1 2" xfId="1550"/>
    <cellStyle name="SAPBEXHLevel1 2 10" xfId="54132"/>
    <cellStyle name="SAPBEXHLevel1 2 11" xfId="54346"/>
    <cellStyle name="SAPBEXHLevel1 2 12" xfId="54560"/>
    <cellStyle name="SAPBEXHLevel1 2 13" xfId="54774"/>
    <cellStyle name="SAPBEXHLevel1 2 14" xfId="54988"/>
    <cellStyle name="SAPBEXHLevel1 2 2" xfId="1676"/>
    <cellStyle name="SAPBEXHLevel1 2 2 10" xfId="53811"/>
    <cellStyle name="SAPBEXHLevel1 2 2 11" xfId="54025"/>
    <cellStyle name="SAPBEXHLevel1 2 2 12" xfId="54239"/>
    <cellStyle name="SAPBEXHLevel1 2 2 13" xfId="54453"/>
    <cellStyle name="SAPBEXHLevel1 2 2 14" xfId="54667"/>
    <cellStyle name="SAPBEXHLevel1 2 2 15" xfId="54881"/>
    <cellStyle name="SAPBEXHLevel1 2 2 16" xfId="55095"/>
    <cellStyle name="SAPBEXHLevel1 2 2 2" xfId="4341"/>
    <cellStyle name="SAPBEXHLevel1 2 2 2 2" xfId="28640"/>
    <cellStyle name="SAPBEXHLevel1 2 2 3" xfId="4984"/>
    <cellStyle name="SAPBEXHLevel1 2 2 3 2" xfId="13740"/>
    <cellStyle name="SAPBEXHLevel1 2 2 3 2 2" xfId="38037"/>
    <cellStyle name="SAPBEXHLevel1 2 2 3 3" xfId="17186"/>
    <cellStyle name="SAPBEXHLevel1 2 2 3 3 2" xfId="41483"/>
    <cellStyle name="SAPBEXHLevel1 2 2 3 4" xfId="29281"/>
    <cellStyle name="SAPBEXHLevel1 2 2 4" xfId="14958"/>
    <cellStyle name="SAPBEXHLevel1 2 2 4 2" xfId="39255"/>
    <cellStyle name="SAPBEXHLevel1 2 2 5" xfId="26946"/>
    <cellStyle name="SAPBEXHLevel1 2 2 6" xfId="51354"/>
    <cellStyle name="SAPBEXHLevel1 2 2 7" xfId="53166"/>
    <cellStyle name="SAPBEXHLevel1 2 2 8" xfId="53383"/>
    <cellStyle name="SAPBEXHLevel1 2 2 9" xfId="53597"/>
    <cellStyle name="SAPBEXHLevel1 2 3" xfId="3174"/>
    <cellStyle name="SAPBEXHLevel1 2 3 2" xfId="7212"/>
    <cellStyle name="SAPBEXHLevel1 2 3 2 2" xfId="13741"/>
    <cellStyle name="SAPBEXHLevel1 2 3 2 2 2" xfId="38038"/>
    <cellStyle name="SAPBEXHLevel1 2 3 2 3" xfId="19414"/>
    <cellStyle name="SAPBEXHLevel1 2 3 2 3 2" xfId="43711"/>
    <cellStyle name="SAPBEXHLevel1 2 3 2 4" xfId="31509"/>
    <cellStyle name="SAPBEXHLevel1 2 4" xfId="50716"/>
    <cellStyle name="SAPBEXHLevel1 2 5" xfId="52528"/>
    <cellStyle name="SAPBEXHLevel1 2 6" xfId="53276"/>
    <cellStyle name="SAPBEXHLevel1 2 7" xfId="53490"/>
    <cellStyle name="SAPBEXHLevel1 2 8" xfId="53704"/>
    <cellStyle name="SAPBEXHLevel1 2 9" xfId="53918"/>
    <cellStyle name="SAPBEXHLevel1 3" xfId="1551"/>
    <cellStyle name="SAPBEXHLevel1 3 10" xfId="54133"/>
    <cellStyle name="SAPBEXHLevel1 3 11" xfId="54347"/>
    <cellStyle name="SAPBEXHLevel1 3 12" xfId="54561"/>
    <cellStyle name="SAPBEXHLevel1 3 13" xfId="54775"/>
    <cellStyle name="SAPBEXHLevel1 3 14" xfId="54989"/>
    <cellStyle name="SAPBEXHLevel1 3 2" xfId="1677"/>
    <cellStyle name="SAPBEXHLevel1 3 2 10" xfId="53812"/>
    <cellStyle name="SAPBEXHLevel1 3 2 11" xfId="54026"/>
    <cellStyle name="SAPBEXHLevel1 3 2 12" xfId="54240"/>
    <cellStyle name="SAPBEXHLevel1 3 2 13" xfId="54454"/>
    <cellStyle name="SAPBEXHLevel1 3 2 14" xfId="54668"/>
    <cellStyle name="SAPBEXHLevel1 3 2 15" xfId="54882"/>
    <cellStyle name="SAPBEXHLevel1 3 2 16" xfId="55096"/>
    <cellStyle name="SAPBEXHLevel1 3 2 2" xfId="4342"/>
    <cellStyle name="SAPBEXHLevel1 3 2 2 2" xfId="28641"/>
    <cellStyle name="SAPBEXHLevel1 3 2 3" xfId="4985"/>
    <cellStyle name="SAPBEXHLevel1 3 2 3 2" xfId="13742"/>
    <cellStyle name="SAPBEXHLevel1 3 2 3 2 2" xfId="38039"/>
    <cellStyle name="SAPBEXHLevel1 3 2 3 3" xfId="17187"/>
    <cellStyle name="SAPBEXHLevel1 3 2 3 3 2" xfId="41484"/>
    <cellStyle name="SAPBEXHLevel1 3 2 3 4" xfId="29282"/>
    <cellStyle name="SAPBEXHLevel1 3 2 4" xfId="14959"/>
    <cellStyle name="SAPBEXHLevel1 3 2 4 2" xfId="39256"/>
    <cellStyle name="SAPBEXHLevel1 3 2 5" xfId="26947"/>
    <cellStyle name="SAPBEXHLevel1 3 2 6" xfId="51355"/>
    <cellStyle name="SAPBEXHLevel1 3 2 7" xfId="53167"/>
    <cellStyle name="SAPBEXHLevel1 3 2 8" xfId="53384"/>
    <cellStyle name="SAPBEXHLevel1 3 2 9" xfId="53598"/>
    <cellStyle name="SAPBEXHLevel1 3 3" xfId="3175"/>
    <cellStyle name="SAPBEXHLevel1 3 3 2" xfId="7213"/>
    <cellStyle name="SAPBEXHLevel1 3 3 2 2" xfId="13743"/>
    <cellStyle name="SAPBEXHLevel1 3 3 2 2 2" xfId="38040"/>
    <cellStyle name="SAPBEXHLevel1 3 3 2 3" xfId="19415"/>
    <cellStyle name="SAPBEXHLevel1 3 3 2 3 2" xfId="43712"/>
    <cellStyle name="SAPBEXHLevel1 3 3 2 4" xfId="31510"/>
    <cellStyle name="SAPBEXHLevel1 3 4" xfId="50717"/>
    <cellStyle name="SAPBEXHLevel1 3 5" xfId="52529"/>
    <cellStyle name="SAPBEXHLevel1 3 6" xfId="53277"/>
    <cellStyle name="SAPBEXHLevel1 3 7" xfId="53491"/>
    <cellStyle name="SAPBEXHLevel1 3 8" xfId="53705"/>
    <cellStyle name="SAPBEXHLevel1 3 9" xfId="53919"/>
    <cellStyle name="SAPBEXHLevel1 4" xfId="1675"/>
    <cellStyle name="SAPBEXHLevel1 4 10" xfId="53810"/>
    <cellStyle name="SAPBEXHLevel1 4 11" xfId="54024"/>
    <cellStyle name="SAPBEXHLevel1 4 12" xfId="54238"/>
    <cellStyle name="SAPBEXHLevel1 4 13" xfId="54452"/>
    <cellStyle name="SAPBEXHLevel1 4 14" xfId="54666"/>
    <cellStyle name="SAPBEXHLevel1 4 15" xfId="54880"/>
    <cellStyle name="SAPBEXHLevel1 4 16" xfId="55094"/>
    <cellStyle name="SAPBEXHLevel1 4 2" xfId="4340"/>
    <cellStyle name="SAPBEXHLevel1 4 2 2" xfId="28639"/>
    <cellStyle name="SAPBEXHLevel1 4 3" xfId="4983"/>
    <cellStyle name="SAPBEXHLevel1 4 3 2" xfId="13744"/>
    <cellStyle name="SAPBEXHLevel1 4 3 2 2" xfId="38041"/>
    <cellStyle name="SAPBEXHLevel1 4 3 3" xfId="17185"/>
    <cellStyle name="SAPBEXHLevel1 4 3 3 2" xfId="41482"/>
    <cellStyle name="SAPBEXHLevel1 4 3 4" xfId="29280"/>
    <cellStyle name="SAPBEXHLevel1 4 4" xfId="14957"/>
    <cellStyle name="SAPBEXHLevel1 4 4 2" xfId="39254"/>
    <cellStyle name="SAPBEXHLevel1 4 5" xfId="26945"/>
    <cellStyle name="SAPBEXHLevel1 4 6" xfId="51353"/>
    <cellStyle name="SAPBEXHLevel1 4 7" xfId="53165"/>
    <cellStyle name="SAPBEXHLevel1 4 8" xfId="53382"/>
    <cellStyle name="SAPBEXHLevel1 4 9" xfId="53596"/>
    <cellStyle name="SAPBEXHLevel1 5" xfId="3173"/>
    <cellStyle name="SAPBEXHLevel1 5 2" xfId="7211"/>
    <cellStyle name="SAPBEXHLevel1 5 2 2" xfId="13745"/>
    <cellStyle name="SAPBEXHLevel1 5 2 2 2" xfId="38042"/>
    <cellStyle name="SAPBEXHLevel1 5 2 3" xfId="19413"/>
    <cellStyle name="SAPBEXHLevel1 5 2 3 2" xfId="43710"/>
    <cellStyle name="SAPBEXHLevel1 5 2 4" xfId="31508"/>
    <cellStyle name="SAPBEXHLevel1 6" xfId="50715"/>
    <cellStyle name="SAPBEXHLevel1 7" xfId="52527"/>
    <cellStyle name="SAPBEXHLevel1 8" xfId="53275"/>
    <cellStyle name="SAPBEXHLevel1 9" xfId="53489"/>
    <cellStyle name="SAPBEXHLevel1X" xfId="1552"/>
    <cellStyle name="SAPBEXHLevel1X 10" xfId="53706"/>
    <cellStyle name="SAPBEXHLevel1X 11" xfId="53920"/>
    <cellStyle name="SAPBEXHLevel1X 12" xfId="54134"/>
    <cellStyle name="SAPBEXHLevel1X 13" xfId="54348"/>
    <cellStyle name="SAPBEXHLevel1X 14" xfId="54562"/>
    <cellStyle name="SAPBEXHLevel1X 15" xfId="54776"/>
    <cellStyle name="SAPBEXHLevel1X 16" xfId="54990"/>
    <cellStyle name="SAPBEXHLevel1X 2" xfId="1553"/>
    <cellStyle name="SAPBEXHLevel1X 2 10" xfId="54135"/>
    <cellStyle name="SAPBEXHLevel1X 2 11" xfId="54349"/>
    <cellStyle name="SAPBEXHLevel1X 2 12" xfId="54563"/>
    <cellStyle name="SAPBEXHLevel1X 2 13" xfId="54777"/>
    <cellStyle name="SAPBEXHLevel1X 2 14" xfId="54991"/>
    <cellStyle name="SAPBEXHLevel1X 2 2" xfId="1679"/>
    <cellStyle name="SAPBEXHLevel1X 2 2 10" xfId="53814"/>
    <cellStyle name="SAPBEXHLevel1X 2 2 11" xfId="54028"/>
    <cellStyle name="SAPBEXHLevel1X 2 2 12" xfId="54242"/>
    <cellStyle name="SAPBEXHLevel1X 2 2 13" xfId="54456"/>
    <cellStyle name="SAPBEXHLevel1X 2 2 14" xfId="54670"/>
    <cellStyle name="SAPBEXHLevel1X 2 2 15" xfId="54884"/>
    <cellStyle name="SAPBEXHLevel1X 2 2 16" xfId="55098"/>
    <cellStyle name="SAPBEXHLevel1X 2 2 2" xfId="4344"/>
    <cellStyle name="SAPBEXHLevel1X 2 2 2 2" xfId="28643"/>
    <cellStyle name="SAPBEXHLevel1X 2 2 3" xfId="4987"/>
    <cellStyle name="SAPBEXHLevel1X 2 2 3 2" xfId="13746"/>
    <cellStyle name="SAPBEXHLevel1X 2 2 3 2 2" xfId="38043"/>
    <cellStyle name="SAPBEXHLevel1X 2 2 3 3" xfId="17189"/>
    <cellStyle name="SAPBEXHLevel1X 2 2 3 3 2" xfId="41486"/>
    <cellStyle name="SAPBEXHLevel1X 2 2 3 4" xfId="29284"/>
    <cellStyle name="SAPBEXHLevel1X 2 2 4" xfId="14961"/>
    <cellStyle name="SAPBEXHLevel1X 2 2 4 2" xfId="39258"/>
    <cellStyle name="SAPBEXHLevel1X 2 2 5" xfId="26949"/>
    <cellStyle name="SAPBEXHLevel1X 2 2 6" xfId="51357"/>
    <cellStyle name="SAPBEXHLevel1X 2 2 7" xfId="53169"/>
    <cellStyle name="SAPBEXHLevel1X 2 2 8" xfId="53386"/>
    <cellStyle name="SAPBEXHLevel1X 2 2 9" xfId="53600"/>
    <cellStyle name="SAPBEXHLevel1X 2 3" xfId="3177"/>
    <cellStyle name="SAPBEXHLevel1X 2 3 2" xfId="7215"/>
    <cellStyle name="SAPBEXHLevel1X 2 3 2 2" xfId="13747"/>
    <cellStyle name="SAPBEXHLevel1X 2 3 2 2 2" xfId="38044"/>
    <cellStyle name="SAPBEXHLevel1X 2 3 2 3" xfId="19417"/>
    <cellStyle name="SAPBEXHLevel1X 2 3 2 3 2" xfId="43714"/>
    <cellStyle name="SAPBEXHLevel1X 2 3 2 4" xfId="31512"/>
    <cellStyle name="SAPBEXHLevel1X 2 4" xfId="50719"/>
    <cellStyle name="SAPBEXHLevel1X 2 5" xfId="52531"/>
    <cellStyle name="SAPBEXHLevel1X 2 6" xfId="53279"/>
    <cellStyle name="SAPBEXHLevel1X 2 7" xfId="53493"/>
    <cellStyle name="SAPBEXHLevel1X 2 8" xfId="53707"/>
    <cellStyle name="SAPBEXHLevel1X 2 9" xfId="53921"/>
    <cellStyle name="SAPBEXHLevel1X 3" xfId="1554"/>
    <cellStyle name="SAPBEXHLevel1X 3 10" xfId="54136"/>
    <cellStyle name="SAPBEXHLevel1X 3 11" xfId="54350"/>
    <cellStyle name="SAPBEXHLevel1X 3 12" xfId="54564"/>
    <cellStyle name="SAPBEXHLevel1X 3 13" xfId="54778"/>
    <cellStyle name="SAPBEXHLevel1X 3 14" xfId="54992"/>
    <cellStyle name="SAPBEXHLevel1X 3 2" xfId="1680"/>
    <cellStyle name="SAPBEXHLevel1X 3 2 10" xfId="53815"/>
    <cellStyle name="SAPBEXHLevel1X 3 2 11" xfId="54029"/>
    <cellStyle name="SAPBEXHLevel1X 3 2 12" xfId="54243"/>
    <cellStyle name="SAPBEXHLevel1X 3 2 13" xfId="54457"/>
    <cellStyle name="SAPBEXHLevel1X 3 2 14" xfId="54671"/>
    <cellStyle name="SAPBEXHLevel1X 3 2 15" xfId="54885"/>
    <cellStyle name="SAPBEXHLevel1X 3 2 16" xfId="55099"/>
    <cellStyle name="SAPBEXHLevel1X 3 2 2" xfId="4345"/>
    <cellStyle name="SAPBEXHLevel1X 3 2 2 2" xfId="28644"/>
    <cellStyle name="SAPBEXHLevel1X 3 2 3" xfId="4988"/>
    <cellStyle name="SAPBEXHLevel1X 3 2 3 2" xfId="13748"/>
    <cellStyle name="SAPBEXHLevel1X 3 2 3 2 2" xfId="38045"/>
    <cellStyle name="SAPBEXHLevel1X 3 2 3 3" xfId="17190"/>
    <cellStyle name="SAPBEXHLevel1X 3 2 3 3 2" xfId="41487"/>
    <cellStyle name="SAPBEXHLevel1X 3 2 3 4" xfId="29285"/>
    <cellStyle name="SAPBEXHLevel1X 3 2 4" xfId="14962"/>
    <cellStyle name="SAPBEXHLevel1X 3 2 4 2" xfId="39259"/>
    <cellStyle name="SAPBEXHLevel1X 3 2 5" xfId="26950"/>
    <cellStyle name="SAPBEXHLevel1X 3 2 6" xfId="51358"/>
    <cellStyle name="SAPBEXHLevel1X 3 2 7" xfId="53170"/>
    <cellStyle name="SAPBEXHLevel1X 3 2 8" xfId="53387"/>
    <cellStyle name="SAPBEXHLevel1X 3 2 9" xfId="53601"/>
    <cellStyle name="SAPBEXHLevel1X 3 3" xfId="3178"/>
    <cellStyle name="SAPBEXHLevel1X 3 3 2" xfId="7216"/>
    <cellStyle name="SAPBEXHLevel1X 3 3 2 2" xfId="13749"/>
    <cellStyle name="SAPBEXHLevel1X 3 3 2 2 2" xfId="38046"/>
    <cellStyle name="SAPBEXHLevel1X 3 3 2 3" xfId="19418"/>
    <cellStyle name="SAPBEXHLevel1X 3 3 2 3 2" xfId="43715"/>
    <cellStyle name="SAPBEXHLevel1X 3 3 2 4" xfId="31513"/>
    <cellStyle name="SAPBEXHLevel1X 3 4" xfId="50720"/>
    <cellStyle name="SAPBEXHLevel1X 3 5" xfId="52532"/>
    <cellStyle name="SAPBEXHLevel1X 3 6" xfId="53280"/>
    <cellStyle name="SAPBEXHLevel1X 3 7" xfId="53494"/>
    <cellStyle name="SAPBEXHLevel1X 3 8" xfId="53708"/>
    <cellStyle name="SAPBEXHLevel1X 3 9" xfId="53922"/>
    <cellStyle name="SAPBEXHLevel1X 4" xfId="1678"/>
    <cellStyle name="SAPBEXHLevel1X 4 10" xfId="53813"/>
    <cellStyle name="SAPBEXHLevel1X 4 11" xfId="54027"/>
    <cellStyle name="SAPBEXHLevel1X 4 12" xfId="54241"/>
    <cellStyle name="SAPBEXHLevel1X 4 13" xfId="54455"/>
    <cellStyle name="SAPBEXHLevel1X 4 14" xfId="54669"/>
    <cellStyle name="SAPBEXHLevel1X 4 15" xfId="54883"/>
    <cellStyle name="SAPBEXHLevel1X 4 16" xfId="55097"/>
    <cellStyle name="SAPBEXHLevel1X 4 2" xfId="4343"/>
    <cellStyle name="SAPBEXHLevel1X 4 2 2" xfId="28642"/>
    <cellStyle name="SAPBEXHLevel1X 4 3" xfId="4986"/>
    <cellStyle name="SAPBEXHLevel1X 4 3 2" xfId="13750"/>
    <cellStyle name="SAPBEXHLevel1X 4 3 2 2" xfId="38047"/>
    <cellStyle name="SAPBEXHLevel1X 4 3 3" xfId="17188"/>
    <cellStyle name="SAPBEXHLevel1X 4 3 3 2" xfId="41485"/>
    <cellStyle name="SAPBEXHLevel1X 4 3 4" xfId="29283"/>
    <cellStyle name="SAPBEXHLevel1X 4 4" xfId="14960"/>
    <cellStyle name="SAPBEXHLevel1X 4 4 2" xfId="39257"/>
    <cellStyle name="SAPBEXHLevel1X 4 5" xfId="26948"/>
    <cellStyle name="SAPBEXHLevel1X 4 6" xfId="51356"/>
    <cellStyle name="SAPBEXHLevel1X 4 7" xfId="53168"/>
    <cellStyle name="SAPBEXHLevel1X 4 8" xfId="53385"/>
    <cellStyle name="SAPBEXHLevel1X 4 9" xfId="53599"/>
    <cellStyle name="SAPBEXHLevel1X 5" xfId="3176"/>
    <cellStyle name="SAPBEXHLevel1X 5 2" xfId="7214"/>
    <cellStyle name="SAPBEXHLevel1X 5 2 2" xfId="13751"/>
    <cellStyle name="SAPBEXHLevel1X 5 2 2 2" xfId="38048"/>
    <cellStyle name="SAPBEXHLevel1X 5 2 3" xfId="19416"/>
    <cellStyle name="SAPBEXHLevel1X 5 2 3 2" xfId="43713"/>
    <cellStyle name="SAPBEXHLevel1X 5 2 4" xfId="31511"/>
    <cellStyle name="SAPBEXHLevel1X 6" xfId="50718"/>
    <cellStyle name="SAPBEXHLevel1X 7" xfId="52530"/>
    <cellStyle name="SAPBEXHLevel1X 8" xfId="53278"/>
    <cellStyle name="SAPBEXHLevel1X 9" xfId="53492"/>
    <cellStyle name="SAPBEXHLevel2" xfId="1555"/>
    <cellStyle name="SAPBEXHLevel2 10" xfId="53709"/>
    <cellStyle name="SAPBEXHLevel2 11" xfId="53923"/>
    <cellStyle name="SAPBEXHLevel2 12" xfId="54137"/>
    <cellStyle name="SAPBEXHLevel2 13" xfId="54351"/>
    <cellStyle name="SAPBEXHLevel2 14" xfId="54565"/>
    <cellStyle name="SAPBEXHLevel2 15" xfId="54779"/>
    <cellStyle name="SAPBEXHLevel2 16" xfId="54993"/>
    <cellStyle name="SAPBEXHLevel2 2" xfId="1556"/>
    <cellStyle name="SAPBEXHLevel2 2 10" xfId="54138"/>
    <cellStyle name="SAPBEXHLevel2 2 11" xfId="54352"/>
    <cellStyle name="SAPBEXHLevel2 2 12" xfId="54566"/>
    <cellStyle name="SAPBEXHLevel2 2 13" xfId="54780"/>
    <cellStyle name="SAPBEXHLevel2 2 14" xfId="54994"/>
    <cellStyle name="SAPBEXHLevel2 2 2" xfId="1682"/>
    <cellStyle name="SAPBEXHLevel2 2 2 10" xfId="53817"/>
    <cellStyle name="SAPBEXHLevel2 2 2 11" xfId="54031"/>
    <cellStyle name="SAPBEXHLevel2 2 2 12" xfId="54245"/>
    <cellStyle name="SAPBEXHLevel2 2 2 13" xfId="54459"/>
    <cellStyle name="SAPBEXHLevel2 2 2 14" xfId="54673"/>
    <cellStyle name="SAPBEXHLevel2 2 2 15" xfId="54887"/>
    <cellStyle name="SAPBEXHLevel2 2 2 16" xfId="55101"/>
    <cellStyle name="SAPBEXHLevel2 2 2 2" xfId="4347"/>
    <cellStyle name="SAPBEXHLevel2 2 2 2 2" xfId="28646"/>
    <cellStyle name="SAPBEXHLevel2 2 2 3" xfId="4990"/>
    <cellStyle name="SAPBEXHLevel2 2 2 3 2" xfId="13752"/>
    <cellStyle name="SAPBEXHLevel2 2 2 3 2 2" xfId="38049"/>
    <cellStyle name="SAPBEXHLevel2 2 2 3 3" xfId="17192"/>
    <cellStyle name="SAPBEXHLevel2 2 2 3 3 2" xfId="41489"/>
    <cellStyle name="SAPBEXHLevel2 2 2 3 4" xfId="29287"/>
    <cellStyle name="SAPBEXHLevel2 2 2 4" xfId="14964"/>
    <cellStyle name="SAPBEXHLevel2 2 2 4 2" xfId="39261"/>
    <cellStyle name="SAPBEXHLevel2 2 2 5" xfId="26952"/>
    <cellStyle name="SAPBEXHLevel2 2 2 6" xfId="51360"/>
    <cellStyle name="SAPBEXHLevel2 2 2 7" xfId="53172"/>
    <cellStyle name="SAPBEXHLevel2 2 2 8" xfId="53389"/>
    <cellStyle name="SAPBEXHLevel2 2 2 9" xfId="53603"/>
    <cellStyle name="SAPBEXHLevel2 2 3" xfId="3180"/>
    <cellStyle name="SAPBEXHLevel2 2 3 2" xfId="7218"/>
    <cellStyle name="SAPBEXHLevel2 2 3 2 2" xfId="13753"/>
    <cellStyle name="SAPBEXHLevel2 2 3 2 2 2" xfId="38050"/>
    <cellStyle name="SAPBEXHLevel2 2 3 2 3" xfId="19420"/>
    <cellStyle name="SAPBEXHLevel2 2 3 2 3 2" xfId="43717"/>
    <cellStyle name="SAPBEXHLevel2 2 3 2 4" xfId="31515"/>
    <cellStyle name="SAPBEXHLevel2 2 4" xfId="50722"/>
    <cellStyle name="SAPBEXHLevel2 2 5" xfId="52534"/>
    <cellStyle name="SAPBEXHLevel2 2 6" xfId="53282"/>
    <cellStyle name="SAPBEXHLevel2 2 7" xfId="53496"/>
    <cellStyle name="SAPBEXHLevel2 2 8" xfId="53710"/>
    <cellStyle name="SAPBEXHLevel2 2 9" xfId="53924"/>
    <cellStyle name="SAPBEXHLevel2 3" xfId="1557"/>
    <cellStyle name="SAPBEXHLevel2 3 10" xfId="54139"/>
    <cellStyle name="SAPBEXHLevel2 3 11" xfId="54353"/>
    <cellStyle name="SAPBEXHLevel2 3 12" xfId="54567"/>
    <cellStyle name="SAPBEXHLevel2 3 13" xfId="54781"/>
    <cellStyle name="SAPBEXHLevel2 3 14" xfId="54995"/>
    <cellStyle name="SAPBEXHLevel2 3 2" xfId="1683"/>
    <cellStyle name="SAPBEXHLevel2 3 2 10" xfId="53818"/>
    <cellStyle name="SAPBEXHLevel2 3 2 11" xfId="54032"/>
    <cellStyle name="SAPBEXHLevel2 3 2 12" xfId="54246"/>
    <cellStyle name="SAPBEXHLevel2 3 2 13" xfId="54460"/>
    <cellStyle name="SAPBEXHLevel2 3 2 14" xfId="54674"/>
    <cellStyle name="SAPBEXHLevel2 3 2 15" xfId="54888"/>
    <cellStyle name="SAPBEXHLevel2 3 2 16" xfId="55102"/>
    <cellStyle name="SAPBEXHLevel2 3 2 2" xfId="4348"/>
    <cellStyle name="SAPBEXHLevel2 3 2 2 2" xfId="28647"/>
    <cellStyle name="SAPBEXHLevel2 3 2 3" xfId="4991"/>
    <cellStyle name="SAPBEXHLevel2 3 2 3 2" xfId="13754"/>
    <cellStyle name="SAPBEXHLevel2 3 2 3 2 2" xfId="38051"/>
    <cellStyle name="SAPBEXHLevel2 3 2 3 3" xfId="17193"/>
    <cellStyle name="SAPBEXHLevel2 3 2 3 3 2" xfId="41490"/>
    <cellStyle name="SAPBEXHLevel2 3 2 3 4" xfId="29288"/>
    <cellStyle name="SAPBEXHLevel2 3 2 4" xfId="14965"/>
    <cellStyle name="SAPBEXHLevel2 3 2 4 2" xfId="39262"/>
    <cellStyle name="SAPBEXHLevel2 3 2 5" xfId="26953"/>
    <cellStyle name="SAPBEXHLevel2 3 2 6" xfId="51361"/>
    <cellStyle name="SAPBEXHLevel2 3 2 7" xfId="53173"/>
    <cellStyle name="SAPBEXHLevel2 3 2 8" xfId="53390"/>
    <cellStyle name="SAPBEXHLevel2 3 2 9" xfId="53604"/>
    <cellStyle name="SAPBEXHLevel2 3 3" xfId="3181"/>
    <cellStyle name="SAPBEXHLevel2 3 3 2" xfId="7219"/>
    <cellStyle name="SAPBEXHLevel2 3 3 2 2" xfId="13755"/>
    <cellStyle name="SAPBEXHLevel2 3 3 2 2 2" xfId="38052"/>
    <cellStyle name="SAPBEXHLevel2 3 3 2 3" xfId="19421"/>
    <cellStyle name="SAPBEXHLevel2 3 3 2 3 2" xfId="43718"/>
    <cellStyle name="SAPBEXHLevel2 3 3 2 4" xfId="31516"/>
    <cellStyle name="SAPBEXHLevel2 3 4" xfId="50723"/>
    <cellStyle name="SAPBEXHLevel2 3 5" xfId="52535"/>
    <cellStyle name="SAPBEXHLevel2 3 6" xfId="53283"/>
    <cellStyle name="SAPBEXHLevel2 3 7" xfId="53497"/>
    <cellStyle name="SAPBEXHLevel2 3 8" xfId="53711"/>
    <cellStyle name="SAPBEXHLevel2 3 9" xfId="53925"/>
    <cellStyle name="SAPBEXHLevel2 4" xfId="1681"/>
    <cellStyle name="SAPBEXHLevel2 4 10" xfId="53816"/>
    <cellStyle name="SAPBEXHLevel2 4 11" xfId="54030"/>
    <cellStyle name="SAPBEXHLevel2 4 12" xfId="54244"/>
    <cellStyle name="SAPBEXHLevel2 4 13" xfId="54458"/>
    <cellStyle name="SAPBEXHLevel2 4 14" xfId="54672"/>
    <cellStyle name="SAPBEXHLevel2 4 15" xfId="54886"/>
    <cellStyle name="SAPBEXHLevel2 4 16" xfId="55100"/>
    <cellStyle name="SAPBEXHLevel2 4 2" xfId="4346"/>
    <cellStyle name="SAPBEXHLevel2 4 2 2" xfId="28645"/>
    <cellStyle name="SAPBEXHLevel2 4 3" xfId="4989"/>
    <cellStyle name="SAPBEXHLevel2 4 3 2" xfId="13756"/>
    <cellStyle name="SAPBEXHLevel2 4 3 2 2" xfId="38053"/>
    <cellStyle name="SAPBEXHLevel2 4 3 3" xfId="17191"/>
    <cellStyle name="SAPBEXHLevel2 4 3 3 2" xfId="41488"/>
    <cellStyle name="SAPBEXHLevel2 4 3 4" xfId="29286"/>
    <cellStyle name="SAPBEXHLevel2 4 4" xfId="14963"/>
    <cellStyle name="SAPBEXHLevel2 4 4 2" xfId="39260"/>
    <cellStyle name="SAPBEXHLevel2 4 5" xfId="26951"/>
    <cellStyle name="SAPBEXHLevel2 4 6" xfId="51359"/>
    <cellStyle name="SAPBEXHLevel2 4 7" xfId="53171"/>
    <cellStyle name="SAPBEXHLevel2 4 8" xfId="53388"/>
    <cellStyle name="SAPBEXHLevel2 4 9" xfId="53602"/>
    <cellStyle name="SAPBEXHLevel2 5" xfId="3179"/>
    <cellStyle name="SAPBEXHLevel2 5 2" xfId="7217"/>
    <cellStyle name="SAPBEXHLevel2 5 2 2" xfId="13757"/>
    <cellStyle name="SAPBEXHLevel2 5 2 2 2" xfId="38054"/>
    <cellStyle name="SAPBEXHLevel2 5 2 3" xfId="19419"/>
    <cellStyle name="SAPBEXHLevel2 5 2 3 2" xfId="43716"/>
    <cellStyle name="SAPBEXHLevel2 5 2 4" xfId="31514"/>
    <cellStyle name="SAPBEXHLevel2 6" xfId="50721"/>
    <cellStyle name="SAPBEXHLevel2 7" xfId="52533"/>
    <cellStyle name="SAPBEXHLevel2 8" xfId="53281"/>
    <cellStyle name="SAPBEXHLevel2 9" xfId="53495"/>
    <cellStyle name="SAPBEXHLevel2X" xfId="1558"/>
    <cellStyle name="SAPBEXHLevel2X 10" xfId="53712"/>
    <cellStyle name="SAPBEXHLevel2X 11" xfId="53926"/>
    <cellStyle name="SAPBEXHLevel2X 12" xfId="54140"/>
    <cellStyle name="SAPBEXHLevel2X 13" xfId="54354"/>
    <cellStyle name="SAPBEXHLevel2X 14" xfId="54568"/>
    <cellStyle name="SAPBEXHLevel2X 15" xfId="54782"/>
    <cellStyle name="SAPBEXHLevel2X 16" xfId="54996"/>
    <cellStyle name="SAPBEXHLevel2X 2" xfId="1559"/>
    <cellStyle name="SAPBEXHLevel2X 2 10" xfId="54141"/>
    <cellStyle name="SAPBEXHLevel2X 2 11" xfId="54355"/>
    <cellStyle name="SAPBEXHLevel2X 2 12" xfId="54569"/>
    <cellStyle name="SAPBEXHLevel2X 2 13" xfId="54783"/>
    <cellStyle name="SAPBEXHLevel2X 2 14" xfId="54997"/>
    <cellStyle name="SAPBEXHLevel2X 2 2" xfId="1685"/>
    <cellStyle name="SAPBEXHLevel2X 2 2 10" xfId="53820"/>
    <cellStyle name="SAPBEXHLevel2X 2 2 11" xfId="54034"/>
    <cellStyle name="SAPBEXHLevel2X 2 2 12" xfId="54248"/>
    <cellStyle name="SAPBEXHLevel2X 2 2 13" xfId="54462"/>
    <cellStyle name="SAPBEXHLevel2X 2 2 14" xfId="54676"/>
    <cellStyle name="SAPBEXHLevel2X 2 2 15" xfId="54890"/>
    <cellStyle name="SAPBEXHLevel2X 2 2 16" xfId="55104"/>
    <cellStyle name="SAPBEXHLevel2X 2 2 2" xfId="4350"/>
    <cellStyle name="SAPBEXHLevel2X 2 2 2 2" xfId="28649"/>
    <cellStyle name="SAPBEXHLevel2X 2 2 3" xfId="4993"/>
    <cellStyle name="SAPBEXHLevel2X 2 2 3 2" xfId="13758"/>
    <cellStyle name="SAPBEXHLevel2X 2 2 3 2 2" xfId="38055"/>
    <cellStyle name="SAPBEXHLevel2X 2 2 3 3" xfId="17195"/>
    <cellStyle name="SAPBEXHLevel2X 2 2 3 3 2" xfId="41492"/>
    <cellStyle name="SAPBEXHLevel2X 2 2 3 4" xfId="29290"/>
    <cellStyle name="SAPBEXHLevel2X 2 2 4" xfId="14967"/>
    <cellStyle name="SAPBEXHLevel2X 2 2 4 2" xfId="39264"/>
    <cellStyle name="SAPBEXHLevel2X 2 2 5" xfId="26955"/>
    <cellStyle name="SAPBEXHLevel2X 2 2 6" xfId="51363"/>
    <cellStyle name="SAPBEXHLevel2X 2 2 7" xfId="53175"/>
    <cellStyle name="SAPBEXHLevel2X 2 2 8" xfId="53392"/>
    <cellStyle name="SAPBEXHLevel2X 2 2 9" xfId="53606"/>
    <cellStyle name="SAPBEXHLevel2X 2 3" xfId="3183"/>
    <cellStyle name="SAPBEXHLevel2X 2 3 2" xfId="7221"/>
    <cellStyle name="SAPBEXHLevel2X 2 3 2 2" xfId="13759"/>
    <cellStyle name="SAPBEXHLevel2X 2 3 2 2 2" xfId="38056"/>
    <cellStyle name="SAPBEXHLevel2X 2 3 2 3" xfId="19423"/>
    <cellStyle name="SAPBEXHLevel2X 2 3 2 3 2" xfId="43720"/>
    <cellStyle name="SAPBEXHLevel2X 2 3 2 4" xfId="31518"/>
    <cellStyle name="SAPBEXHLevel2X 2 4" xfId="50725"/>
    <cellStyle name="SAPBEXHLevel2X 2 5" xfId="52537"/>
    <cellStyle name="SAPBEXHLevel2X 2 6" xfId="53285"/>
    <cellStyle name="SAPBEXHLevel2X 2 7" xfId="53499"/>
    <cellStyle name="SAPBEXHLevel2X 2 8" xfId="53713"/>
    <cellStyle name="SAPBEXHLevel2X 2 9" xfId="53927"/>
    <cellStyle name="SAPBEXHLevel2X 3" xfId="1560"/>
    <cellStyle name="SAPBEXHLevel2X 3 10" xfId="54142"/>
    <cellStyle name="SAPBEXHLevel2X 3 11" xfId="54356"/>
    <cellStyle name="SAPBEXHLevel2X 3 12" xfId="54570"/>
    <cellStyle name="SAPBEXHLevel2X 3 13" xfId="54784"/>
    <cellStyle name="SAPBEXHLevel2X 3 14" xfId="54998"/>
    <cellStyle name="SAPBEXHLevel2X 3 2" xfId="1686"/>
    <cellStyle name="SAPBEXHLevel2X 3 2 10" xfId="53821"/>
    <cellStyle name="SAPBEXHLevel2X 3 2 11" xfId="54035"/>
    <cellStyle name="SAPBEXHLevel2X 3 2 12" xfId="54249"/>
    <cellStyle name="SAPBEXHLevel2X 3 2 13" xfId="54463"/>
    <cellStyle name="SAPBEXHLevel2X 3 2 14" xfId="54677"/>
    <cellStyle name="SAPBEXHLevel2X 3 2 15" xfId="54891"/>
    <cellStyle name="SAPBEXHLevel2X 3 2 16" xfId="55105"/>
    <cellStyle name="SAPBEXHLevel2X 3 2 2" xfId="4351"/>
    <cellStyle name="SAPBEXHLevel2X 3 2 2 2" xfId="28650"/>
    <cellStyle name="SAPBEXHLevel2X 3 2 3" xfId="4994"/>
    <cellStyle name="SAPBEXHLevel2X 3 2 3 2" xfId="13760"/>
    <cellStyle name="SAPBEXHLevel2X 3 2 3 2 2" xfId="38057"/>
    <cellStyle name="SAPBEXHLevel2X 3 2 3 3" xfId="17196"/>
    <cellStyle name="SAPBEXHLevel2X 3 2 3 3 2" xfId="41493"/>
    <cellStyle name="SAPBEXHLevel2X 3 2 3 4" xfId="29291"/>
    <cellStyle name="SAPBEXHLevel2X 3 2 4" xfId="14968"/>
    <cellStyle name="SAPBEXHLevel2X 3 2 4 2" xfId="39265"/>
    <cellStyle name="SAPBEXHLevel2X 3 2 5" xfId="26956"/>
    <cellStyle name="SAPBEXHLevel2X 3 2 6" xfId="51364"/>
    <cellStyle name="SAPBEXHLevel2X 3 2 7" xfId="53176"/>
    <cellStyle name="SAPBEXHLevel2X 3 2 8" xfId="53393"/>
    <cellStyle name="SAPBEXHLevel2X 3 2 9" xfId="53607"/>
    <cellStyle name="SAPBEXHLevel2X 3 3" xfId="3184"/>
    <cellStyle name="SAPBEXHLevel2X 3 3 2" xfId="7222"/>
    <cellStyle name="SAPBEXHLevel2X 3 3 2 2" xfId="13761"/>
    <cellStyle name="SAPBEXHLevel2X 3 3 2 2 2" xfId="38058"/>
    <cellStyle name="SAPBEXHLevel2X 3 3 2 3" xfId="19424"/>
    <cellStyle name="SAPBEXHLevel2X 3 3 2 3 2" xfId="43721"/>
    <cellStyle name="SAPBEXHLevel2X 3 3 2 4" xfId="31519"/>
    <cellStyle name="SAPBEXHLevel2X 3 4" xfId="50726"/>
    <cellStyle name="SAPBEXHLevel2X 3 5" xfId="52538"/>
    <cellStyle name="SAPBEXHLevel2X 3 6" xfId="53286"/>
    <cellStyle name="SAPBEXHLevel2X 3 7" xfId="53500"/>
    <cellStyle name="SAPBEXHLevel2X 3 8" xfId="53714"/>
    <cellStyle name="SAPBEXHLevel2X 3 9" xfId="53928"/>
    <cellStyle name="SAPBEXHLevel2X 4" xfId="1684"/>
    <cellStyle name="SAPBEXHLevel2X 4 10" xfId="53819"/>
    <cellStyle name="SAPBEXHLevel2X 4 11" xfId="54033"/>
    <cellStyle name="SAPBEXHLevel2X 4 12" xfId="54247"/>
    <cellStyle name="SAPBEXHLevel2X 4 13" xfId="54461"/>
    <cellStyle name="SAPBEXHLevel2X 4 14" xfId="54675"/>
    <cellStyle name="SAPBEXHLevel2X 4 15" xfId="54889"/>
    <cellStyle name="SAPBEXHLevel2X 4 16" xfId="55103"/>
    <cellStyle name="SAPBEXHLevel2X 4 2" xfId="4349"/>
    <cellStyle name="SAPBEXHLevel2X 4 2 2" xfId="28648"/>
    <cellStyle name="SAPBEXHLevel2X 4 3" xfId="4992"/>
    <cellStyle name="SAPBEXHLevel2X 4 3 2" xfId="13762"/>
    <cellStyle name="SAPBEXHLevel2X 4 3 2 2" xfId="38059"/>
    <cellStyle name="SAPBEXHLevel2X 4 3 3" xfId="17194"/>
    <cellStyle name="SAPBEXHLevel2X 4 3 3 2" xfId="41491"/>
    <cellStyle name="SAPBEXHLevel2X 4 3 4" xfId="29289"/>
    <cellStyle name="SAPBEXHLevel2X 4 4" xfId="14966"/>
    <cellStyle name="SAPBEXHLevel2X 4 4 2" xfId="39263"/>
    <cellStyle name="SAPBEXHLevel2X 4 5" xfId="26954"/>
    <cellStyle name="SAPBEXHLevel2X 4 6" xfId="51362"/>
    <cellStyle name="SAPBEXHLevel2X 4 7" xfId="53174"/>
    <cellStyle name="SAPBEXHLevel2X 4 8" xfId="53391"/>
    <cellStyle name="SAPBEXHLevel2X 4 9" xfId="53605"/>
    <cellStyle name="SAPBEXHLevel2X 5" xfId="3182"/>
    <cellStyle name="SAPBEXHLevel2X 5 2" xfId="7220"/>
    <cellStyle name="SAPBEXHLevel2X 5 2 2" xfId="13763"/>
    <cellStyle name="SAPBEXHLevel2X 5 2 2 2" xfId="38060"/>
    <cellStyle name="SAPBEXHLevel2X 5 2 3" xfId="19422"/>
    <cellStyle name="SAPBEXHLevel2X 5 2 3 2" xfId="43719"/>
    <cellStyle name="SAPBEXHLevel2X 5 2 4" xfId="31517"/>
    <cellStyle name="SAPBEXHLevel2X 6" xfId="50724"/>
    <cellStyle name="SAPBEXHLevel2X 7" xfId="52536"/>
    <cellStyle name="SAPBEXHLevel2X 8" xfId="53284"/>
    <cellStyle name="SAPBEXHLevel2X 9" xfId="53498"/>
    <cellStyle name="SAPBEXHLevel3" xfId="1561"/>
    <cellStyle name="SAPBEXHLevel3 10" xfId="53715"/>
    <cellStyle name="SAPBEXHLevel3 11" xfId="53929"/>
    <cellStyle name="SAPBEXHLevel3 12" xfId="54143"/>
    <cellStyle name="SAPBEXHLevel3 13" xfId="54357"/>
    <cellStyle name="SAPBEXHLevel3 14" xfId="54571"/>
    <cellStyle name="SAPBEXHLevel3 15" xfId="54785"/>
    <cellStyle name="SAPBEXHLevel3 16" xfId="54999"/>
    <cellStyle name="SAPBEXHLevel3 2" xfId="1562"/>
    <cellStyle name="SAPBEXHLevel3 2 10" xfId="54144"/>
    <cellStyle name="SAPBEXHLevel3 2 11" xfId="54358"/>
    <cellStyle name="SAPBEXHLevel3 2 12" xfId="54572"/>
    <cellStyle name="SAPBEXHLevel3 2 13" xfId="54786"/>
    <cellStyle name="SAPBEXHLevel3 2 14" xfId="55000"/>
    <cellStyle name="SAPBEXHLevel3 2 2" xfId="1688"/>
    <cellStyle name="SAPBEXHLevel3 2 2 10" xfId="53823"/>
    <cellStyle name="SAPBEXHLevel3 2 2 11" xfId="54037"/>
    <cellStyle name="SAPBEXHLevel3 2 2 12" xfId="54251"/>
    <cellStyle name="SAPBEXHLevel3 2 2 13" xfId="54465"/>
    <cellStyle name="SAPBEXHLevel3 2 2 14" xfId="54679"/>
    <cellStyle name="SAPBEXHLevel3 2 2 15" xfId="54893"/>
    <cellStyle name="SAPBEXHLevel3 2 2 16" xfId="55107"/>
    <cellStyle name="SAPBEXHLevel3 2 2 2" xfId="4353"/>
    <cellStyle name="SAPBEXHLevel3 2 2 2 2" xfId="28652"/>
    <cellStyle name="SAPBEXHLevel3 2 2 3" xfId="4996"/>
    <cellStyle name="SAPBEXHLevel3 2 2 3 2" xfId="13764"/>
    <cellStyle name="SAPBEXHLevel3 2 2 3 2 2" xfId="38061"/>
    <cellStyle name="SAPBEXHLevel3 2 2 3 3" xfId="17198"/>
    <cellStyle name="SAPBEXHLevel3 2 2 3 3 2" xfId="41495"/>
    <cellStyle name="SAPBEXHLevel3 2 2 3 4" xfId="29293"/>
    <cellStyle name="SAPBEXHLevel3 2 2 4" xfId="14970"/>
    <cellStyle name="SAPBEXHLevel3 2 2 4 2" xfId="39267"/>
    <cellStyle name="SAPBEXHLevel3 2 2 5" xfId="26958"/>
    <cellStyle name="SAPBEXHLevel3 2 2 6" xfId="51366"/>
    <cellStyle name="SAPBEXHLevel3 2 2 7" xfId="53178"/>
    <cellStyle name="SAPBEXHLevel3 2 2 8" xfId="53395"/>
    <cellStyle name="SAPBEXHLevel3 2 2 9" xfId="53609"/>
    <cellStyle name="SAPBEXHLevel3 2 3" xfId="3186"/>
    <cellStyle name="SAPBEXHLevel3 2 3 2" xfId="7224"/>
    <cellStyle name="SAPBEXHLevel3 2 3 2 2" xfId="13765"/>
    <cellStyle name="SAPBEXHLevel3 2 3 2 2 2" xfId="38062"/>
    <cellStyle name="SAPBEXHLevel3 2 3 2 3" xfId="19426"/>
    <cellStyle name="SAPBEXHLevel3 2 3 2 3 2" xfId="43723"/>
    <cellStyle name="SAPBEXHLevel3 2 3 2 4" xfId="31521"/>
    <cellStyle name="SAPBEXHLevel3 2 4" xfId="50728"/>
    <cellStyle name="SAPBEXHLevel3 2 5" xfId="52540"/>
    <cellStyle name="SAPBEXHLevel3 2 6" xfId="53288"/>
    <cellStyle name="SAPBEXHLevel3 2 7" xfId="53502"/>
    <cellStyle name="SAPBEXHLevel3 2 8" xfId="53716"/>
    <cellStyle name="SAPBEXHLevel3 2 9" xfId="53930"/>
    <cellStyle name="SAPBEXHLevel3 3" xfId="1563"/>
    <cellStyle name="SAPBEXHLevel3 3 10" xfId="54145"/>
    <cellStyle name="SAPBEXHLevel3 3 11" xfId="54359"/>
    <cellStyle name="SAPBEXHLevel3 3 12" xfId="54573"/>
    <cellStyle name="SAPBEXHLevel3 3 13" xfId="54787"/>
    <cellStyle name="SAPBEXHLevel3 3 14" xfId="55001"/>
    <cellStyle name="SAPBEXHLevel3 3 2" xfId="1689"/>
    <cellStyle name="SAPBEXHLevel3 3 2 10" xfId="53824"/>
    <cellStyle name="SAPBEXHLevel3 3 2 11" xfId="54038"/>
    <cellStyle name="SAPBEXHLevel3 3 2 12" xfId="54252"/>
    <cellStyle name="SAPBEXHLevel3 3 2 13" xfId="54466"/>
    <cellStyle name="SAPBEXHLevel3 3 2 14" xfId="54680"/>
    <cellStyle name="SAPBEXHLevel3 3 2 15" xfId="54894"/>
    <cellStyle name="SAPBEXHLevel3 3 2 16" xfId="55108"/>
    <cellStyle name="SAPBEXHLevel3 3 2 2" xfId="4354"/>
    <cellStyle name="SAPBEXHLevel3 3 2 2 2" xfId="28653"/>
    <cellStyle name="SAPBEXHLevel3 3 2 3" xfId="4997"/>
    <cellStyle name="SAPBEXHLevel3 3 2 3 2" xfId="13766"/>
    <cellStyle name="SAPBEXHLevel3 3 2 3 2 2" xfId="38063"/>
    <cellStyle name="SAPBEXHLevel3 3 2 3 3" xfId="17199"/>
    <cellStyle name="SAPBEXHLevel3 3 2 3 3 2" xfId="41496"/>
    <cellStyle name="SAPBEXHLevel3 3 2 3 4" xfId="29294"/>
    <cellStyle name="SAPBEXHLevel3 3 2 4" xfId="14971"/>
    <cellStyle name="SAPBEXHLevel3 3 2 4 2" xfId="39268"/>
    <cellStyle name="SAPBEXHLevel3 3 2 5" xfId="26959"/>
    <cellStyle name="SAPBEXHLevel3 3 2 6" xfId="51367"/>
    <cellStyle name="SAPBEXHLevel3 3 2 7" xfId="53179"/>
    <cellStyle name="SAPBEXHLevel3 3 2 8" xfId="53396"/>
    <cellStyle name="SAPBEXHLevel3 3 2 9" xfId="53610"/>
    <cellStyle name="SAPBEXHLevel3 3 3" xfId="3187"/>
    <cellStyle name="SAPBEXHLevel3 3 3 2" xfId="7225"/>
    <cellStyle name="SAPBEXHLevel3 3 3 2 2" xfId="13767"/>
    <cellStyle name="SAPBEXHLevel3 3 3 2 2 2" xfId="38064"/>
    <cellStyle name="SAPBEXHLevel3 3 3 2 3" xfId="19427"/>
    <cellStyle name="SAPBEXHLevel3 3 3 2 3 2" xfId="43724"/>
    <cellStyle name="SAPBEXHLevel3 3 3 2 4" xfId="31522"/>
    <cellStyle name="SAPBEXHLevel3 3 4" xfId="50729"/>
    <cellStyle name="SAPBEXHLevel3 3 5" xfId="52541"/>
    <cellStyle name="SAPBEXHLevel3 3 6" xfId="53289"/>
    <cellStyle name="SAPBEXHLevel3 3 7" xfId="53503"/>
    <cellStyle name="SAPBEXHLevel3 3 8" xfId="53717"/>
    <cellStyle name="SAPBEXHLevel3 3 9" xfId="53931"/>
    <cellStyle name="SAPBEXHLevel3 4" xfId="1687"/>
    <cellStyle name="SAPBEXHLevel3 4 10" xfId="53822"/>
    <cellStyle name="SAPBEXHLevel3 4 11" xfId="54036"/>
    <cellStyle name="SAPBEXHLevel3 4 12" xfId="54250"/>
    <cellStyle name="SAPBEXHLevel3 4 13" xfId="54464"/>
    <cellStyle name="SAPBEXHLevel3 4 14" xfId="54678"/>
    <cellStyle name="SAPBEXHLevel3 4 15" xfId="54892"/>
    <cellStyle name="SAPBEXHLevel3 4 16" xfId="55106"/>
    <cellStyle name="SAPBEXHLevel3 4 2" xfId="4352"/>
    <cellStyle name="SAPBEXHLevel3 4 2 2" xfId="28651"/>
    <cellStyle name="SAPBEXHLevel3 4 3" xfId="4995"/>
    <cellStyle name="SAPBEXHLevel3 4 3 2" xfId="13768"/>
    <cellStyle name="SAPBEXHLevel3 4 3 2 2" xfId="38065"/>
    <cellStyle name="SAPBEXHLevel3 4 3 3" xfId="17197"/>
    <cellStyle name="SAPBEXHLevel3 4 3 3 2" xfId="41494"/>
    <cellStyle name="SAPBEXHLevel3 4 3 4" xfId="29292"/>
    <cellStyle name="SAPBEXHLevel3 4 4" xfId="14969"/>
    <cellStyle name="SAPBEXHLevel3 4 4 2" xfId="39266"/>
    <cellStyle name="SAPBEXHLevel3 4 5" xfId="26957"/>
    <cellStyle name="SAPBEXHLevel3 4 6" xfId="51365"/>
    <cellStyle name="SAPBEXHLevel3 4 7" xfId="53177"/>
    <cellStyle name="SAPBEXHLevel3 4 8" xfId="53394"/>
    <cellStyle name="SAPBEXHLevel3 4 9" xfId="53608"/>
    <cellStyle name="SAPBEXHLevel3 5" xfId="3185"/>
    <cellStyle name="SAPBEXHLevel3 5 2" xfId="7223"/>
    <cellStyle name="SAPBEXHLevel3 5 2 2" xfId="13769"/>
    <cellStyle name="SAPBEXHLevel3 5 2 2 2" xfId="38066"/>
    <cellStyle name="SAPBEXHLevel3 5 2 3" xfId="19425"/>
    <cellStyle name="SAPBEXHLevel3 5 2 3 2" xfId="43722"/>
    <cellStyle name="SAPBEXHLevel3 5 2 4" xfId="31520"/>
    <cellStyle name="SAPBEXHLevel3 6" xfId="50727"/>
    <cellStyle name="SAPBEXHLevel3 7" xfId="52539"/>
    <cellStyle name="SAPBEXHLevel3 8" xfId="53287"/>
    <cellStyle name="SAPBEXHLevel3 9" xfId="53501"/>
    <cellStyle name="SAPBEXHLevel3X" xfId="1564"/>
    <cellStyle name="SAPBEXHLevel3X 10" xfId="53718"/>
    <cellStyle name="SAPBEXHLevel3X 11" xfId="53932"/>
    <cellStyle name="SAPBEXHLevel3X 12" xfId="54146"/>
    <cellStyle name="SAPBEXHLevel3X 13" xfId="54360"/>
    <cellStyle name="SAPBEXHLevel3X 14" xfId="54574"/>
    <cellStyle name="SAPBEXHLevel3X 15" xfId="54788"/>
    <cellStyle name="SAPBEXHLevel3X 16" xfId="55002"/>
    <cellStyle name="SAPBEXHLevel3X 2" xfId="1565"/>
    <cellStyle name="SAPBEXHLevel3X 2 10" xfId="54147"/>
    <cellStyle name="SAPBEXHLevel3X 2 11" xfId="54361"/>
    <cellStyle name="SAPBEXHLevel3X 2 12" xfId="54575"/>
    <cellStyle name="SAPBEXHLevel3X 2 13" xfId="54789"/>
    <cellStyle name="SAPBEXHLevel3X 2 14" xfId="55003"/>
    <cellStyle name="SAPBEXHLevel3X 2 2" xfId="1691"/>
    <cellStyle name="SAPBEXHLevel3X 2 2 10" xfId="53826"/>
    <cellStyle name="SAPBEXHLevel3X 2 2 11" xfId="54040"/>
    <cellStyle name="SAPBEXHLevel3X 2 2 12" xfId="54254"/>
    <cellStyle name="SAPBEXHLevel3X 2 2 13" xfId="54468"/>
    <cellStyle name="SAPBEXHLevel3X 2 2 14" xfId="54682"/>
    <cellStyle name="SAPBEXHLevel3X 2 2 15" xfId="54896"/>
    <cellStyle name="SAPBEXHLevel3X 2 2 16" xfId="55110"/>
    <cellStyle name="SAPBEXHLevel3X 2 2 2" xfId="4356"/>
    <cellStyle name="SAPBEXHLevel3X 2 2 2 2" xfId="28655"/>
    <cellStyle name="SAPBEXHLevel3X 2 2 3" xfId="4999"/>
    <cellStyle name="SAPBEXHLevel3X 2 2 3 2" xfId="13770"/>
    <cellStyle name="SAPBEXHLevel3X 2 2 3 2 2" xfId="38067"/>
    <cellStyle name="SAPBEXHLevel3X 2 2 3 3" xfId="17201"/>
    <cellStyle name="SAPBEXHLevel3X 2 2 3 3 2" xfId="41498"/>
    <cellStyle name="SAPBEXHLevel3X 2 2 3 4" xfId="29296"/>
    <cellStyle name="SAPBEXHLevel3X 2 2 4" xfId="14973"/>
    <cellStyle name="SAPBEXHLevel3X 2 2 4 2" xfId="39270"/>
    <cellStyle name="SAPBEXHLevel3X 2 2 5" xfId="26961"/>
    <cellStyle name="SAPBEXHLevel3X 2 2 6" xfId="51369"/>
    <cellStyle name="SAPBEXHLevel3X 2 2 7" xfId="53181"/>
    <cellStyle name="SAPBEXHLevel3X 2 2 8" xfId="53398"/>
    <cellStyle name="SAPBEXHLevel3X 2 2 9" xfId="53612"/>
    <cellStyle name="SAPBEXHLevel3X 2 3" xfId="3189"/>
    <cellStyle name="SAPBEXHLevel3X 2 3 2" xfId="7227"/>
    <cellStyle name="SAPBEXHLevel3X 2 3 2 2" xfId="13771"/>
    <cellStyle name="SAPBEXHLevel3X 2 3 2 2 2" xfId="38068"/>
    <cellStyle name="SAPBEXHLevel3X 2 3 2 3" xfId="19429"/>
    <cellStyle name="SAPBEXHLevel3X 2 3 2 3 2" xfId="43726"/>
    <cellStyle name="SAPBEXHLevel3X 2 3 2 4" xfId="31524"/>
    <cellStyle name="SAPBEXHLevel3X 2 4" xfId="50731"/>
    <cellStyle name="SAPBEXHLevel3X 2 5" xfId="52543"/>
    <cellStyle name="SAPBEXHLevel3X 2 6" xfId="53291"/>
    <cellStyle name="SAPBEXHLevel3X 2 7" xfId="53505"/>
    <cellStyle name="SAPBEXHLevel3X 2 8" xfId="53719"/>
    <cellStyle name="SAPBEXHLevel3X 2 9" xfId="53933"/>
    <cellStyle name="SAPBEXHLevel3X 3" xfId="1566"/>
    <cellStyle name="SAPBEXHLevel3X 3 10" xfId="54148"/>
    <cellStyle name="SAPBEXHLevel3X 3 11" xfId="54362"/>
    <cellStyle name="SAPBEXHLevel3X 3 12" xfId="54576"/>
    <cellStyle name="SAPBEXHLevel3X 3 13" xfId="54790"/>
    <cellStyle name="SAPBEXHLevel3X 3 14" xfId="55004"/>
    <cellStyle name="SAPBEXHLevel3X 3 2" xfId="1692"/>
    <cellStyle name="SAPBEXHLevel3X 3 2 10" xfId="53827"/>
    <cellStyle name="SAPBEXHLevel3X 3 2 11" xfId="54041"/>
    <cellStyle name="SAPBEXHLevel3X 3 2 12" xfId="54255"/>
    <cellStyle name="SAPBEXHLevel3X 3 2 13" xfId="54469"/>
    <cellStyle name="SAPBEXHLevel3X 3 2 14" xfId="54683"/>
    <cellStyle name="SAPBEXHLevel3X 3 2 15" xfId="54897"/>
    <cellStyle name="SAPBEXHLevel3X 3 2 16" xfId="55111"/>
    <cellStyle name="SAPBEXHLevel3X 3 2 2" xfId="4357"/>
    <cellStyle name="SAPBEXHLevel3X 3 2 2 2" xfId="28656"/>
    <cellStyle name="SAPBEXHLevel3X 3 2 3" xfId="5000"/>
    <cellStyle name="SAPBEXHLevel3X 3 2 3 2" xfId="13772"/>
    <cellStyle name="SAPBEXHLevel3X 3 2 3 2 2" xfId="38069"/>
    <cellStyle name="SAPBEXHLevel3X 3 2 3 3" xfId="17202"/>
    <cellStyle name="SAPBEXHLevel3X 3 2 3 3 2" xfId="41499"/>
    <cellStyle name="SAPBEXHLevel3X 3 2 3 4" xfId="29297"/>
    <cellStyle name="SAPBEXHLevel3X 3 2 4" xfId="14974"/>
    <cellStyle name="SAPBEXHLevel3X 3 2 4 2" xfId="39271"/>
    <cellStyle name="SAPBEXHLevel3X 3 2 5" xfId="26962"/>
    <cellStyle name="SAPBEXHLevel3X 3 2 6" xfId="51370"/>
    <cellStyle name="SAPBEXHLevel3X 3 2 7" xfId="53182"/>
    <cellStyle name="SAPBEXHLevel3X 3 2 8" xfId="53399"/>
    <cellStyle name="SAPBEXHLevel3X 3 2 9" xfId="53613"/>
    <cellStyle name="SAPBEXHLevel3X 3 3" xfId="3190"/>
    <cellStyle name="SAPBEXHLevel3X 3 3 2" xfId="7228"/>
    <cellStyle name="SAPBEXHLevel3X 3 3 2 2" xfId="13773"/>
    <cellStyle name="SAPBEXHLevel3X 3 3 2 2 2" xfId="38070"/>
    <cellStyle name="SAPBEXHLevel3X 3 3 2 3" xfId="19430"/>
    <cellStyle name="SAPBEXHLevel3X 3 3 2 3 2" xfId="43727"/>
    <cellStyle name="SAPBEXHLevel3X 3 3 2 4" xfId="31525"/>
    <cellStyle name="SAPBEXHLevel3X 3 4" xfId="50732"/>
    <cellStyle name="SAPBEXHLevel3X 3 5" xfId="52544"/>
    <cellStyle name="SAPBEXHLevel3X 3 6" xfId="53292"/>
    <cellStyle name="SAPBEXHLevel3X 3 7" xfId="53506"/>
    <cellStyle name="SAPBEXHLevel3X 3 8" xfId="53720"/>
    <cellStyle name="SAPBEXHLevel3X 3 9" xfId="53934"/>
    <cellStyle name="SAPBEXHLevel3X 4" xfId="1690"/>
    <cellStyle name="SAPBEXHLevel3X 4 10" xfId="53825"/>
    <cellStyle name="SAPBEXHLevel3X 4 11" xfId="54039"/>
    <cellStyle name="SAPBEXHLevel3X 4 12" xfId="54253"/>
    <cellStyle name="SAPBEXHLevel3X 4 13" xfId="54467"/>
    <cellStyle name="SAPBEXHLevel3X 4 14" xfId="54681"/>
    <cellStyle name="SAPBEXHLevel3X 4 15" xfId="54895"/>
    <cellStyle name="SAPBEXHLevel3X 4 16" xfId="55109"/>
    <cellStyle name="SAPBEXHLevel3X 4 2" xfId="4355"/>
    <cellStyle name="SAPBEXHLevel3X 4 2 2" xfId="28654"/>
    <cellStyle name="SAPBEXHLevel3X 4 3" xfId="4998"/>
    <cellStyle name="SAPBEXHLevel3X 4 3 2" xfId="13774"/>
    <cellStyle name="SAPBEXHLevel3X 4 3 2 2" xfId="38071"/>
    <cellStyle name="SAPBEXHLevel3X 4 3 3" xfId="17200"/>
    <cellStyle name="SAPBEXHLevel3X 4 3 3 2" xfId="41497"/>
    <cellStyle name="SAPBEXHLevel3X 4 3 4" xfId="29295"/>
    <cellStyle name="SAPBEXHLevel3X 4 4" xfId="14972"/>
    <cellStyle name="SAPBEXHLevel3X 4 4 2" xfId="39269"/>
    <cellStyle name="SAPBEXHLevel3X 4 5" xfId="26960"/>
    <cellStyle name="SAPBEXHLevel3X 4 6" xfId="51368"/>
    <cellStyle name="SAPBEXHLevel3X 4 7" xfId="53180"/>
    <cellStyle name="SAPBEXHLevel3X 4 8" xfId="53397"/>
    <cellStyle name="SAPBEXHLevel3X 4 9" xfId="53611"/>
    <cellStyle name="SAPBEXHLevel3X 5" xfId="3188"/>
    <cellStyle name="SAPBEXHLevel3X 5 2" xfId="7226"/>
    <cellStyle name="SAPBEXHLevel3X 5 2 2" xfId="13775"/>
    <cellStyle name="SAPBEXHLevel3X 5 2 2 2" xfId="38072"/>
    <cellStyle name="SAPBEXHLevel3X 5 2 3" xfId="19428"/>
    <cellStyle name="SAPBEXHLevel3X 5 2 3 2" xfId="43725"/>
    <cellStyle name="SAPBEXHLevel3X 5 2 4" xfId="31523"/>
    <cellStyle name="SAPBEXHLevel3X 6" xfId="50730"/>
    <cellStyle name="SAPBEXHLevel3X 7" xfId="52542"/>
    <cellStyle name="SAPBEXHLevel3X 8" xfId="53290"/>
    <cellStyle name="SAPBEXHLevel3X 9" xfId="53504"/>
    <cellStyle name="SAPBEXresData" xfId="1567"/>
    <cellStyle name="SAPBEXresData 10" xfId="53721"/>
    <cellStyle name="SAPBEXresData 11" xfId="53935"/>
    <cellStyle name="SAPBEXresData 12" xfId="54149"/>
    <cellStyle name="SAPBEXresData 13" xfId="54363"/>
    <cellStyle name="SAPBEXresData 14" xfId="54577"/>
    <cellStyle name="SAPBEXresData 15" xfId="54791"/>
    <cellStyle name="SAPBEXresData 16" xfId="55005"/>
    <cellStyle name="SAPBEXresData 2" xfId="1568"/>
    <cellStyle name="SAPBEXresData 2 10" xfId="54150"/>
    <cellStyle name="SAPBEXresData 2 11" xfId="54364"/>
    <cellStyle name="SAPBEXresData 2 12" xfId="54578"/>
    <cellStyle name="SAPBEXresData 2 13" xfId="54792"/>
    <cellStyle name="SAPBEXresData 2 14" xfId="55006"/>
    <cellStyle name="SAPBEXresData 2 2" xfId="1694"/>
    <cellStyle name="SAPBEXresData 2 2 10" xfId="53829"/>
    <cellStyle name="SAPBEXresData 2 2 11" xfId="54043"/>
    <cellStyle name="SAPBEXresData 2 2 12" xfId="54257"/>
    <cellStyle name="SAPBEXresData 2 2 13" xfId="54471"/>
    <cellStyle name="SAPBEXresData 2 2 14" xfId="54685"/>
    <cellStyle name="SAPBEXresData 2 2 15" xfId="54899"/>
    <cellStyle name="SAPBEXresData 2 2 16" xfId="55113"/>
    <cellStyle name="SAPBEXresData 2 2 2" xfId="4359"/>
    <cellStyle name="SAPBEXresData 2 2 2 2" xfId="28658"/>
    <cellStyle name="SAPBEXresData 2 2 3" xfId="5002"/>
    <cellStyle name="SAPBEXresData 2 2 3 2" xfId="13776"/>
    <cellStyle name="SAPBEXresData 2 2 3 2 2" xfId="38073"/>
    <cellStyle name="SAPBEXresData 2 2 3 3" xfId="17204"/>
    <cellStyle name="SAPBEXresData 2 2 3 3 2" xfId="41501"/>
    <cellStyle name="SAPBEXresData 2 2 3 4" xfId="29299"/>
    <cellStyle name="SAPBEXresData 2 2 4" xfId="14976"/>
    <cellStyle name="SAPBEXresData 2 2 4 2" xfId="39273"/>
    <cellStyle name="SAPBEXresData 2 2 5" xfId="26964"/>
    <cellStyle name="SAPBEXresData 2 2 6" xfId="51372"/>
    <cellStyle name="SAPBEXresData 2 2 7" xfId="53184"/>
    <cellStyle name="SAPBEXresData 2 2 8" xfId="53401"/>
    <cellStyle name="SAPBEXresData 2 2 9" xfId="53615"/>
    <cellStyle name="SAPBEXresData 2 3" xfId="3192"/>
    <cellStyle name="SAPBEXresData 2 3 2" xfId="7230"/>
    <cellStyle name="SAPBEXresData 2 3 2 2" xfId="13777"/>
    <cellStyle name="SAPBEXresData 2 3 2 2 2" xfId="38074"/>
    <cellStyle name="SAPBEXresData 2 3 2 3" xfId="19432"/>
    <cellStyle name="SAPBEXresData 2 3 2 3 2" xfId="43729"/>
    <cellStyle name="SAPBEXresData 2 3 2 4" xfId="31527"/>
    <cellStyle name="SAPBEXresData 2 4" xfId="50734"/>
    <cellStyle name="SAPBEXresData 2 5" xfId="52546"/>
    <cellStyle name="SAPBEXresData 2 6" xfId="53294"/>
    <cellStyle name="SAPBEXresData 2 7" xfId="53508"/>
    <cellStyle name="SAPBEXresData 2 8" xfId="53722"/>
    <cellStyle name="SAPBEXresData 2 9" xfId="53936"/>
    <cellStyle name="SAPBEXresData 3" xfId="1569"/>
    <cellStyle name="SAPBEXresData 3 10" xfId="54151"/>
    <cellStyle name="SAPBEXresData 3 11" xfId="54365"/>
    <cellStyle name="SAPBEXresData 3 12" xfId="54579"/>
    <cellStyle name="SAPBEXresData 3 13" xfId="54793"/>
    <cellStyle name="SAPBEXresData 3 14" xfId="55007"/>
    <cellStyle name="SAPBEXresData 3 2" xfId="1695"/>
    <cellStyle name="SAPBEXresData 3 2 10" xfId="53830"/>
    <cellStyle name="SAPBEXresData 3 2 11" xfId="54044"/>
    <cellStyle name="SAPBEXresData 3 2 12" xfId="54258"/>
    <cellStyle name="SAPBEXresData 3 2 13" xfId="54472"/>
    <cellStyle name="SAPBEXresData 3 2 14" xfId="54686"/>
    <cellStyle name="SAPBEXresData 3 2 15" xfId="54900"/>
    <cellStyle name="SAPBEXresData 3 2 16" xfId="55114"/>
    <cellStyle name="SAPBEXresData 3 2 2" xfId="4360"/>
    <cellStyle name="SAPBEXresData 3 2 2 2" xfId="28659"/>
    <cellStyle name="SAPBEXresData 3 2 3" xfId="5003"/>
    <cellStyle name="SAPBEXresData 3 2 3 2" xfId="13778"/>
    <cellStyle name="SAPBEXresData 3 2 3 2 2" xfId="38075"/>
    <cellStyle name="SAPBEXresData 3 2 3 3" xfId="17205"/>
    <cellStyle name="SAPBEXresData 3 2 3 3 2" xfId="41502"/>
    <cellStyle name="SAPBEXresData 3 2 3 4" xfId="29300"/>
    <cellStyle name="SAPBEXresData 3 2 4" xfId="14977"/>
    <cellStyle name="SAPBEXresData 3 2 4 2" xfId="39274"/>
    <cellStyle name="SAPBEXresData 3 2 5" xfId="26965"/>
    <cellStyle name="SAPBEXresData 3 2 6" xfId="51373"/>
    <cellStyle name="SAPBEXresData 3 2 7" xfId="53185"/>
    <cellStyle name="SAPBEXresData 3 2 8" xfId="53402"/>
    <cellStyle name="SAPBEXresData 3 2 9" xfId="53616"/>
    <cellStyle name="SAPBEXresData 3 3" xfId="3193"/>
    <cellStyle name="SAPBEXresData 3 3 2" xfId="7231"/>
    <cellStyle name="SAPBEXresData 3 3 2 2" xfId="13779"/>
    <cellStyle name="SAPBEXresData 3 3 2 2 2" xfId="38076"/>
    <cellStyle name="SAPBEXresData 3 3 2 3" xfId="19433"/>
    <cellStyle name="SAPBEXresData 3 3 2 3 2" xfId="43730"/>
    <cellStyle name="SAPBEXresData 3 3 2 4" xfId="31528"/>
    <cellStyle name="SAPBEXresData 3 4" xfId="50735"/>
    <cellStyle name="SAPBEXresData 3 5" xfId="52547"/>
    <cellStyle name="SAPBEXresData 3 6" xfId="53295"/>
    <cellStyle name="SAPBEXresData 3 7" xfId="53509"/>
    <cellStyle name="SAPBEXresData 3 8" xfId="53723"/>
    <cellStyle name="SAPBEXresData 3 9" xfId="53937"/>
    <cellStyle name="SAPBEXresData 4" xfId="1693"/>
    <cellStyle name="SAPBEXresData 4 10" xfId="53828"/>
    <cellStyle name="SAPBEXresData 4 11" xfId="54042"/>
    <cellStyle name="SAPBEXresData 4 12" xfId="54256"/>
    <cellStyle name="SAPBEXresData 4 13" xfId="54470"/>
    <cellStyle name="SAPBEXresData 4 14" xfId="54684"/>
    <cellStyle name="SAPBEXresData 4 15" xfId="54898"/>
    <cellStyle name="SAPBEXresData 4 16" xfId="55112"/>
    <cellStyle name="SAPBEXresData 4 2" xfId="4358"/>
    <cellStyle name="SAPBEXresData 4 2 2" xfId="28657"/>
    <cellStyle name="SAPBEXresData 4 3" xfId="5001"/>
    <cellStyle name="SAPBEXresData 4 3 2" xfId="13780"/>
    <cellStyle name="SAPBEXresData 4 3 2 2" xfId="38077"/>
    <cellStyle name="SAPBEXresData 4 3 3" xfId="17203"/>
    <cellStyle name="SAPBEXresData 4 3 3 2" xfId="41500"/>
    <cellStyle name="SAPBEXresData 4 3 4" xfId="29298"/>
    <cellStyle name="SAPBEXresData 4 4" xfId="14975"/>
    <cellStyle name="SAPBEXresData 4 4 2" xfId="39272"/>
    <cellStyle name="SAPBEXresData 4 5" xfId="26963"/>
    <cellStyle name="SAPBEXresData 4 6" xfId="51371"/>
    <cellStyle name="SAPBEXresData 4 7" xfId="53183"/>
    <cellStyle name="SAPBEXresData 4 8" xfId="53400"/>
    <cellStyle name="SAPBEXresData 4 9" xfId="53614"/>
    <cellStyle name="SAPBEXresData 5" xfId="3191"/>
    <cellStyle name="SAPBEXresData 5 2" xfId="7229"/>
    <cellStyle name="SAPBEXresData 5 2 2" xfId="13781"/>
    <cellStyle name="SAPBEXresData 5 2 2 2" xfId="38078"/>
    <cellStyle name="SAPBEXresData 5 2 3" xfId="19431"/>
    <cellStyle name="SAPBEXresData 5 2 3 2" xfId="43728"/>
    <cellStyle name="SAPBEXresData 5 2 4" xfId="31526"/>
    <cellStyle name="SAPBEXresData 6" xfId="50733"/>
    <cellStyle name="SAPBEXresData 7" xfId="52545"/>
    <cellStyle name="SAPBEXresData 8" xfId="53293"/>
    <cellStyle name="SAPBEXresData 9" xfId="53507"/>
    <cellStyle name="SAPBEXresDataEmph" xfId="1570"/>
    <cellStyle name="SAPBEXresDataEmph 10" xfId="53724"/>
    <cellStyle name="SAPBEXresDataEmph 11" xfId="53938"/>
    <cellStyle name="SAPBEXresDataEmph 12" xfId="54152"/>
    <cellStyle name="SAPBEXresDataEmph 13" xfId="54366"/>
    <cellStyle name="SAPBEXresDataEmph 14" xfId="54580"/>
    <cellStyle name="SAPBEXresDataEmph 15" xfId="54794"/>
    <cellStyle name="SAPBEXresDataEmph 16" xfId="55008"/>
    <cellStyle name="SAPBEXresDataEmph 2" xfId="1571"/>
    <cellStyle name="SAPBEXresDataEmph 2 10" xfId="54153"/>
    <cellStyle name="SAPBEXresDataEmph 2 11" xfId="54367"/>
    <cellStyle name="SAPBEXresDataEmph 2 12" xfId="54581"/>
    <cellStyle name="SAPBEXresDataEmph 2 13" xfId="54795"/>
    <cellStyle name="SAPBEXresDataEmph 2 14" xfId="55009"/>
    <cellStyle name="SAPBEXresDataEmph 2 2" xfId="1697"/>
    <cellStyle name="SAPBEXresDataEmph 2 2 10" xfId="53832"/>
    <cellStyle name="SAPBEXresDataEmph 2 2 11" xfId="54046"/>
    <cellStyle name="SAPBEXresDataEmph 2 2 12" xfId="54260"/>
    <cellStyle name="SAPBEXresDataEmph 2 2 13" xfId="54474"/>
    <cellStyle name="SAPBEXresDataEmph 2 2 14" xfId="54688"/>
    <cellStyle name="SAPBEXresDataEmph 2 2 15" xfId="54902"/>
    <cellStyle name="SAPBEXresDataEmph 2 2 16" xfId="55116"/>
    <cellStyle name="SAPBEXresDataEmph 2 2 2" xfId="4362"/>
    <cellStyle name="SAPBEXresDataEmph 2 2 2 2" xfId="28661"/>
    <cellStyle name="SAPBEXresDataEmph 2 2 3" xfId="5005"/>
    <cellStyle name="SAPBEXresDataEmph 2 2 3 2" xfId="13782"/>
    <cellStyle name="SAPBEXresDataEmph 2 2 3 2 2" xfId="38079"/>
    <cellStyle name="SAPBEXresDataEmph 2 2 3 3" xfId="17207"/>
    <cellStyle name="SAPBEXresDataEmph 2 2 3 3 2" xfId="41504"/>
    <cellStyle name="SAPBEXresDataEmph 2 2 3 4" xfId="29302"/>
    <cellStyle name="SAPBEXresDataEmph 2 2 4" xfId="14979"/>
    <cellStyle name="SAPBEXresDataEmph 2 2 4 2" xfId="39276"/>
    <cellStyle name="SAPBEXresDataEmph 2 2 5" xfId="26967"/>
    <cellStyle name="SAPBEXresDataEmph 2 2 6" xfId="51375"/>
    <cellStyle name="SAPBEXresDataEmph 2 2 7" xfId="53187"/>
    <cellStyle name="SAPBEXresDataEmph 2 2 8" xfId="53404"/>
    <cellStyle name="SAPBEXresDataEmph 2 2 9" xfId="53618"/>
    <cellStyle name="SAPBEXresDataEmph 2 3" xfId="3195"/>
    <cellStyle name="SAPBEXresDataEmph 2 3 2" xfId="7233"/>
    <cellStyle name="SAPBEXresDataEmph 2 3 2 2" xfId="13783"/>
    <cellStyle name="SAPBEXresDataEmph 2 3 2 2 2" xfId="38080"/>
    <cellStyle name="SAPBEXresDataEmph 2 3 2 3" xfId="19435"/>
    <cellStyle name="SAPBEXresDataEmph 2 3 2 3 2" xfId="43732"/>
    <cellStyle name="SAPBEXresDataEmph 2 3 2 4" xfId="31530"/>
    <cellStyle name="SAPBEXresDataEmph 2 4" xfId="50737"/>
    <cellStyle name="SAPBEXresDataEmph 2 5" xfId="52549"/>
    <cellStyle name="SAPBEXresDataEmph 2 6" xfId="53297"/>
    <cellStyle name="SAPBEXresDataEmph 2 7" xfId="53511"/>
    <cellStyle name="SAPBEXresDataEmph 2 8" xfId="53725"/>
    <cellStyle name="SAPBEXresDataEmph 2 9" xfId="53939"/>
    <cellStyle name="SAPBEXresDataEmph 3" xfId="1572"/>
    <cellStyle name="SAPBEXresDataEmph 3 10" xfId="54154"/>
    <cellStyle name="SAPBEXresDataEmph 3 11" xfId="54368"/>
    <cellStyle name="SAPBEXresDataEmph 3 12" xfId="54582"/>
    <cellStyle name="SAPBEXresDataEmph 3 13" xfId="54796"/>
    <cellStyle name="SAPBEXresDataEmph 3 14" xfId="55010"/>
    <cellStyle name="SAPBEXresDataEmph 3 2" xfId="1698"/>
    <cellStyle name="SAPBEXresDataEmph 3 2 10" xfId="53833"/>
    <cellStyle name="SAPBEXresDataEmph 3 2 11" xfId="54047"/>
    <cellStyle name="SAPBEXresDataEmph 3 2 12" xfId="54261"/>
    <cellStyle name="SAPBEXresDataEmph 3 2 13" xfId="54475"/>
    <cellStyle name="SAPBEXresDataEmph 3 2 14" xfId="54689"/>
    <cellStyle name="SAPBEXresDataEmph 3 2 15" xfId="54903"/>
    <cellStyle name="SAPBEXresDataEmph 3 2 16" xfId="55117"/>
    <cellStyle name="SAPBEXresDataEmph 3 2 2" xfId="4363"/>
    <cellStyle name="SAPBEXresDataEmph 3 2 2 2" xfId="28662"/>
    <cellStyle name="SAPBEXresDataEmph 3 2 3" xfId="5006"/>
    <cellStyle name="SAPBEXresDataEmph 3 2 3 2" xfId="13784"/>
    <cellStyle name="SAPBEXresDataEmph 3 2 3 2 2" xfId="38081"/>
    <cellStyle name="SAPBEXresDataEmph 3 2 3 3" xfId="17208"/>
    <cellStyle name="SAPBEXresDataEmph 3 2 3 3 2" xfId="41505"/>
    <cellStyle name="SAPBEXresDataEmph 3 2 3 4" xfId="29303"/>
    <cellStyle name="SAPBEXresDataEmph 3 2 4" xfId="14980"/>
    <cellStyle name="SAPBEXresDataEmph 3 2 4 2" xfId="39277"/>
    <cellStyle name="SAPBEXresDataEmph 3 2 5" xfId="26968"/>
    <cellStyle name="SAPBEXresDataEmph 3 2 6" xfId="51376"/>
    <cellStyle name="SAPBEXresDataEmph 3 2 7" xfId="53188"/>
    <cellStyle name="SAPBEXresDataEmph 3 2 8" xfId="53405"/>
    <cellStyle name="SAPBEXresDataEmph 3 2 9" xfId="53619"/>
    <cellStyle name="SAPBEXresDataEmph 3 3" xfId="3196"/>
    <cellStyle name="SAPBEXresDataEmph 3 3 2" xfId="7234"/>
    <cellStyle name="SAPBEXresDataEmph 3 3 2 2" xfId="13785"/>
    <cellStyle name="SAPBEXresDataEmph 3 3 2 2 2" xfId="38082"/>
    <cellStyle name="SAPBEXresDataEmph 3 3 2 3" xfId="19436"/>
    <cellStyle name="SAPBEXresDataEmph 3 3 2 3 2" xfId="43733"/>
    <cellStyle name="SAPBEXresDataEmph 3 3 2 4" xfId="31531"/>
    <cellStyle name="SAPBEXresDataEmph 3 4" xfId="50738"/>
    <cellStyle name="SAPBEXresDataEmph 3 5" xfId="52550"/>
    <cellStyle name="SAPBEXresDataEmph 3 6" xfId="53298"/>
    <cellStyle name="SAPBEXresDataEmph 3 7" xfId="53512"/>
    <cellStyle name="SAPBEXresDataEmph 3 8" xfId="53726"/>
    <cellStyle name="SAPBEXresDataEmph 3 9" xfId="53940"/>
    <cellStyle name="SAPBEXresDataEmph 4" xfId="1696"/>
    <cellStyle name="SAPBEXresDataEmph 4 10" xfId="53831"/>
    <cellStyle name="SAPBEXresDataEmph 4 11" xfId="54045"/>
    <cellStyle name="SAPBEXresDataEmph 4 12" xfId="54259"/>
    <cellStyle name="SAPBEXresDataEmph 4 13" xfId="54473"/>
    <cellStyle name="SAPBEXresDataEmph 4 14" xfId="54687"/>
    <cellStyle name="SAPBEXresDataEmph 4 15" xfId="54901"/>
    <cellStyle name="SAPBEXresDataEmph 4 16" xfId="55115"/>
    <cellStyle name="SAPBEXresDataEmph 4 2" xfId="4361"/>
    <cellStyle name="SAPBEXresDataEmph 4 2 2" xfId="28660"/>
    <cellStyle name="SAPBEXresDataEmph 4 3" xfId="5004"/>
    <cellStyle name="SAPBEXresDataEmph 4 3 2" xfId="13786"/>
    <cellStyle name="SAPBEXresDataEmph 4 3 2 2" xfId="38083"/>
    <cellStyle name="SAPBEXresDataEmph 4 3 3" xfId="17206"/>
    <cellStyle name="SAPBEXresDataEmph 4 3 3 2" xfId="41503"/>
    <cellStyle name="SAPBEXresDataEmph 4 3 4" xfId="29301"/>
    <cellStyle name="SAPBEXresDataEmph 4 4" xfId="14978"/>
    <cellStyle name="SAPBEXresDataEmph 4 4 2" xfId="39275"/>
    <cellStyle name="SAPBEXresDataEmph 4 5" xfId="26966"/>
    <cellStyle name="SAPBEXresDataEmph 4 6" xfId="51374"/>
    <cellStyle name="SAPBEXresDataEmph 4 7" xfId="53186"/>
    <cellStyle name="SAPBEXresDataEmph 4 8" xfId="53403"/>
    <cellStyle name="SAPBEXresDataEmph 4 9" xfId="53617"/>
    <cellStyle name="SAPBEXresDataEmph 5" xfId="3194"/>
    <cellStyle name="SAPBEXresDataEmph 5 2" xfId="7232"/>
    <cellStyle name="SAPBEXresDataEmph 5 2 2" xfId="13787"/>
    <cellStyle name="SAPBEXresDataEmph 5 2 2 2" xfId="38084"/>
    <cellStyle name="SAPBEXresDataEmph 5 2 3" xfId="19434"/>
    <cellStyle name="SAPBEXresDataEmph 5 2 3 2" xfId="43731"/>
    <cellStyle name="SAPBEXresDataEmph 5 2 4" xfId="31529"/>
    <cellStyle name="SAPBEXresDataEmph 6" xfId="50736"/>
    <cellStyle name="SAPBEXresDataEmph 7" xfId="52548"/>
    <cellStyle name="SAPBEXresDataEmph 8" xfId="53296"/>
    <cellStyle name="SAPBEXresDataEmph 9" xfId="53510"/>
    <cellStyle name="SAPBEXresItem" xfId="1573"/>
    <cellStyle name="SAPBEXresItem 10" xfId="53727"/>
    <cellStyle name="SAPBEXresItem 11" xfId="53941"/>
    <cellStyle name="SAPBEXresItem 12" xfId="54155"/>
    <cellStyle name="SAPBEXresItem 13" xfId="54369"/>
    <cellStyle name="SAPBEXresItem 14" xfId="54583"/>
    <cellStyle name="SAPBEXresItem 15" xfId="54797"/>
    <cellStyle name="SAPBEXresItem 16" xfId="55011"/>
    <cellStyle name="SAPBEXresItem 2" xfId="1574"/>
    <cellStyle name="SAPBEXresItem 2 10" xfId="54156"/>
    <cellStyle name="SAPBEXresItem 2 11" xfId="54370"/>
    <cellStyle name="SAPBEXresItem 2 12" xfId="54584"/>
    <cellStyle name="SAPBEXresItem 2 13" xfId="54798"/>
    <cellStyle name="SAPBEXresItem 2 14" xfId="55012"/>
    <cellStyle name="SAPBEXresItem 2 2" xfId="1700"/>
    <cellStyle name="SAPBEXresItem 2 2 10" xfId="53835"/>
    <cellStyle name="SAPBEXresItem 2 2 11" xfId="54049"/>
    <cellStyle name="SAPBEXresItem 2 2 12" xfId="54263"/>
    <cellStyle name="SAPBEXresItem 2 2 13" xfId="54477"/>
    <cellStyle name="SAPBEXresItem 2 2 14" xfId="54691"/>
    <cellStyle name="SAPBEXresItem 2 2 15" xfId="54905"/>
    <cellStyle name="SAPBEXresItem 2 2 16" xfId="55119"/>
    <cellStyle name="SAPBEXresItem 2 2 2" xfId="4365"/>
    <cellStyle name="SAPBEXresItem 2 2 2 2" xfId="28664"/>
    <cellStyle name="SAPBEXresItem 2 2 3" xfId="5008"/>
    <cellStyle name="SAPBEXresItem 2 2 3 2" xfId="13788"/>
    <cellStyle name="SAPBEXresItem 2 2 3 2 2" xfId="38085"/>
    <cellStyle name="SAPBEXresItem 2 2 3 3" xfId="17210"/>
    <cellStyle name="SAPBEXresItem 2 2 3 3 2" xfId="41507"/>
    <cellStyle name="SAPBEXresItem 2 2 3 4" xfId="29305"/>
    <cellStyle name="SAPBEXresItem 2 2 4" xfId="14982"/>
    <cellStyle name="SAPBEXresItem 2 2 4 2" xfId="39279"/>
    <cellStyle name="SAPBEXresItem 2 2 5" xfId="26970"/>
    <cellStyle name="SAPBEXresItem 2 2 6" xfId="51378"/>
    <cellStyle name="SAPBEXresItem 2 2 7" xfId="53190"/>
    <cellStyle name="SAPBEXresItem 2 2 8" xfId="53407"/>
    <cellStyle name="SAPBEXresItem 2 2 9" xfId="53621"/>
    <cellStyle name="SAPBEXresItem 2 3" xfId="3198"/>
    <cellStyle name="SAPBEXresItem 2 3 2" xfId="7236"/>
    <cellStyle name="SAPBEXresItem 2 3 2 2" xfId="13789"/>
    <cellStyle name="SAPBEXresItem 2 3 2 2 2" xfId="38086"/>
    <cellStyle name="SAPBEXresItem 2 3 2 3" xfId="19438"/>
    <cellStyle name="SAPBEXresItem 2 3 2 3 2" xfId="43735"/>
    <cellStyle name="SAPBEXresItem 2 3 2 4" xfId="31533"/>
    <cellStyle name="SAPBEXresItem 2 4" xfId="50740"/>
    <cellStyle name="SAPBEXresItem 2 5" xfId="52552"/>
    <cellStyle name="SAPBEXresItem 2 6" xfId="53300"/>
    <cellStyle name="SAPBEXresItem 2 7" xfId="53514"/>
    <cellStyle name="SAPBEXresItem 2 8" xfId="53728"/>
    <cellStyle name="SAPBEXresItem 2 9" xfId="53942"/>
    <cellStyle name="SAPBEXresItem 3" xfId="1575"/>
    <cellStyle name="SAPBEXresItem 3 10" xfId="54157"/>
    <cellStyle name="SAPBEXresItem 3 11" xfId="54371"/>
    <cellStyle name="SAPBEXresItem 3 12" xfId="54585"/>
    <cellStyle name="SAPBEXresItem 3 13" xfId="54799"/>
    <cellStyle name="SAPBEXresItem 3 14" xfId="55013"/>
    <cellStyle name="SAPBEXresItem 3 2" xfId="1701"/>
    <cellStyle name="SAPBEXresItem 3 2 10" xfId="53836"/>
    <cellStyle name="SAPBEXresItem 3 2 11" xfId="54050"/>
    <cellStyle name="SAPBEXresItem 3 2 12" xfId="54264"/>
    <cellStyle name="SAPBEXresItem 3 2 13" xfId="54478"/>
    <cellStyle name="SAPBEXresItem 3 2 14" xfId="54692"/>
    <cellStyle name="SAPBEXresItem 3 2 15" xfId="54906"/>
    <cellStyle name="SAPBEXresItem 3 2 16" xfId="55120"/>
    <cellStyle name="SAPBEXresItem 3 2 2" xfId="4366"/>
    <cellStyle name="SAPBEXresItem 3 2 2 2" xfId="28665"/>
    <cellStyle name="SAPBEXresItem 3 2 3" xfId="5009"/>
    <cellStyle name="SAPBEXresItem 3 2 3 2" xfId="13790"/>
    <cellStyle name="SAPBEXresItem 3 2 3 2 2" xfId="38087"/>
    <cellStyle name="SAPBEXresItem 3 2 3 3" xfId="17211"/>
    <cellStyle name="SAPBEXresItem 3 2 3 3 2" xfId="41508"/>
    <cellStyle name="SAPBEXresItem 3 2 3 4" xfId="29306"/>
    <cellStyle name="SAPBEXresItem 3 2 4" xfId="14983"/>
    <cellStyle name="SAPBEXresItem 3 2 4 2" xfId="39280"/>
    <cellStyle name="SAPBEXresItem 3 2 5" xfId="26971"/>
    <cellStyle name="SAPBEXresItem 3 2 6" xfId="51379"/>
    <cellStyle name="SAPBEXresItem 3 2 7" xfId="53191"/>
    <cellStyle name="SAPBEXresItem 3 2 8" xfId="53408"/>
    <cellStyle name="SAPBEXresItem 3 2 9" xfId="53622"/>
    <cellStyle name="SAPBEXresItem 3 3" xfId="3199"/>
    <cellStyle name="SAPBEXresItem 3 3 2" xfId="7237"/>
    <cellStyle name="SAPBEXresItem 3 3 2 2" xfId="13791"/>
    <cellStyle name="SAPBEXresItem 3 3 2 2 2" xfId="38088"/>
    <cellStyle name="SAPBEXresItem 3 3 2 3" xfId="19439"/>
    <cellStyle name="SAPBEXresItem 3 3 2 3 2" xfId="43736"/>
    <cellStyle name="SAPBEXresItem 3 3 2 4" xfId="31534"/>
    <cellStyle name="SAPBEXresItem 3 4" xfId="50741"/>
    <cellStyle name="SAPBEXresItem 3 5" xfId="52553"/>
    <cellStyle name="SAPBEXresItem 3 6" xfId="53301"/>
    <cellStyle name="SAPBEXresItem 3 7" xfId="53515"/>
    <cellStyle name="SAPBEXresItem 3 8" xfId="53729"/>
    <cellStyle name="SAPBEXresItem 3 9" xfId="53943"/>
    <cellStyle name="SAPBEXresItem 4" xfId="1699"/>
    <cellStyle name="SAPBEXresItem 4 10" xfId="53834"/>
    <cellStyle name="SAPBEXresItem 4 11" xfId="54048"/>
    <cellStyle name="SAPBEXresItem 4 12" xfId="54262"/>
    <cellStyle name="SAPBEXresItem 4 13" xfId="54476"/>
    <cellStyle name="SAPBEXresItem 4 14" xfId="54690"/>
    <cellStyle name="SAPBEXresItem 4 15" xfId="54904"/>
    <cellStyle name="SAPBEXresItem 4 16" xfId="55118"/>
    <cellStyle name="SAPBEXresItem 4 2" xfId="4364"/>
    <cellStyle name="SAPBEXresItem 4 2 2" xfId="28663"/>
    <cellStyle name="SAPBEXresItem 4 3" xfId="5007"/>
    <cellStyle name="SAPBEXresItem 4 3 2" xfId="13792"/>
    <cellStyle name="SAPBEXresItem 4 3 2 2" xfId="38089"/>
    <cellStyle name="SAPBEXresItem 4 3 3" xfId="17209"/>
    <cellStyle name="SAPBEXresItem 4 3 3 2" xfId="41506"/>
    <cellStyle name="SAPBEXresItem 4 3 4" xfId="29304"/>
    <cellStyle name="SAPBEXresItem 4 4" xfId="14981"/>
    <cellStyle name="SAPBEXresItem 4 4 2" xfId="39278"/>
    <cellStyle name="SAPBEXresItem 4 5" xfId="26969"/>
    <cellStyle name="SAPBEXresItem 4 6" xfId="51377"/>
    <cellStyle name="SAPBEXresItem 4 7" xfId="53189"/>
    <cellStyle name="SAPBEXresItem 4 8" xfId="53406"/>
    <cellStyle name="SAPBEXresItem 4 9" xfId="53620"/>
    <cellStyle name="SAPBEXresItem 5" xfId="3197"/>
    <cellStyle name="SAPBEXresItem 5 2" xfId="7235"/>
    <cellStyle name="SAPBEXresItem 5 2 2" xfId="13793"/>
    <cellStyle name="SAPBEXresItem 5 2 2 2" xfId="38090"/>
    <cellStyle name="SAPBEXresItem 5 2 3" xfId="19437"/>
    <cellStyle name="SAPBEXresItem 5 2 3 2" xfId="43734"/>
    <cellStyle name="SAPBEXresItem 5 2 4" xfId="31532"/>
    <cellStyle name="SAPBEXresItem 6" xfId="50739"/>
    <cellStyle name="SAPBEXresItem 7" xfId="52551"/>
    <cellStyle name="SAPBEXresItem 8" xfId="53299"/>
    <cellStyle name="SAPBEXresItem 9" xfId="53513"/>
    <cellStyle name="SAPBEXresItemX" xfId="1576"/>
    <cellStyle name="SAPBEXresItemX 10" xfId="53730"/>
    <cellStyle name="SAPBEXresItemX 11" xfId="53944"/>
    <cellStyle name="SAPBEXresItemX 12" xfId="54158"/>
    <cellStyle name="SAPBEXresItemX 13" xfId="54372"/>
    <cellStyle name="SAPBEXresItemX 14" xfId="54586"/>
    <cellStyle name="SAPBEXresItemX 15" xfId="54800"/>
    <cellStyle name="SAPBEXresItemX 16" xfId="55014"/>
    <cellStyle name="SAPBEXresItemX 2" xfId="1577"/>
    <cellStyle name="SAPBEXresItemX 2 10" xfId="54159"/>
    <cellStyle name="SAPBEXresItemX 2 11" xfId="54373"/>
    <cellStyle name="SAPBEXresItemX 2 12" xfId="54587"/>
    <cellStyle name="SAPBEXresItemX 2 13" xfId="54801"/>
    <cellStyle name="SAPBEXresItemX 2 14" xfId="55015"/>
    <cellStyle name="SAPBEXresItemX 2 2" xfId="1703"/>
    <cellStyle name="SAPBEXresItemX 2 2 10" xfId="53838"/>
    <cellStyle name="SAPBEXresItemX 2 2 11" xfId="54052"/>
    <cellStyle name="SAPBEXresItemX 2 2 12" xfId="54266"/>
    <cellStyle name="SAPBEXresItemX 2 2 13" xfId="54480"/>
    <cellStyle name="SAPBEXresItemX 2 2 14" xfId="54694"/>
    <cellStyle name="SAPBEXresItemX 2 2 15" xfId="54908"/>
    <cellStyle name="SAPBEXresItemX 2 2 16" xfId="55122"/>
    <cellStyle name="SAPBEXresItemX 2 2 2" xfId="4368"/>
    <cellStyle name="SAPBEXresItemX 2 2 2 2" xfId="28667"/>
    <cellStyle name="SAPBEXresItemX 2 2 3" xfId="5011"/>
    <cellStyle name="SAPBEXresItemX 2 2 3 2" xfId="13794"/>
    <cellStyle name="SAPBEXresItemX 2 2 3 2 2" xfId="38091"/>
    <cellStyle name="SAPBEXresItemX 2 2 3 3" xfId="17213"/>
    <cellStyle name="SAPBEXresItemX 2 2 3 3 2" xfId="41510"/>
    <cellStyle name="SAPBEXresItemX 2 2 3 4" xfId="29308"/>
    <cellStyle name="SAPBEXresItemX 2 2 4" xfId="14985"/>
    <cellStyle name="SAPBEXresItemX 2 2 4 2" xfId="39282"/>
    <cellStyle name="SAPBEXresItemX 2 2 5" xfId="26973"/>
    <cellStyle name="SAPBEXresItemX 2 2 6" xfId="51381"/>
    <cellStyle name="SAPBEXresItemX 2 2 7" xfId="53193"/>
    <cellStyle name="SAPBEXresItemX 2 2 8" xfId="53410"/>
    <cellStyle name="SAPBEXresItemX 2 2 9" xfId="53624"/>
    <cellStyle name="SAPBEXresItemX 2 3" xfId="3201"/>
    <cellStyle name="SAPBEXresItemX 2 3 2" xfId="7239"/>
    <cellStyle name="SAPBEXresItemX 2 3 2 2" xfId="13795"/>
    <cellStyle name="SAPBEXresItemX 2 3 2 2 2" xfId="38092"/>
    <cellStyle name="SAPBEXresItemX 2 3 2 3" xfId="19441"/>
    <cellStyle name="SAPBEXresItemX 2 3 2 3 2" xfId="43738"/>
    <cellStyle name="SAPBEXresItemX 2 3 2 4" xfId="31536"/>
    <cellStyle name="SAPBEXresItemX 2 4" xfId="50743"/>
    <cellStyle name="SAPBEXresItemX 2 5" xfId="52555"/>
    <cellStyle name="SAPBEXresItemX 2 6" xfId="53303"/>
    <cellStyle name="SAPBEXresItemX 2 7" xfId="53517"/>
    <cellStyle name="SAPBEXresItemX 2 8" xfId="53731"/>
    <cellStyle name="SAPBEXresItemX 2 9" xfId="53945"/>
    <cellStyle name="SAPBEXresItemX 3" xfId="1578"/>
    <cellStyle name="SAPBEXresItemX 3 10" xfId="54160"/>
    <cellStyle name="SAPBEXresItemX 3 11" xfId="54374"/>
    <cellStyle name="SAPBEXresItemX 3 12" xfId="54588"/>
    <cellStyle name="SAPBEXresItemX 3 13" xfId="54802"/>
    <cellStyle name="SAPBEXresItemX 3 14" xfId="55016"/>
    <cellStyle name="SAPBEXresItemX 3 2" xfId="1704"/>
    <cellStyle name="SAPBEXresItemX 3 2 10" xfId="53839"/>
    <cellStyle name="SAPBEXresItemX 3 2 11" xfId="54053"/>
    <cellStyle name="SAPBEXresItemX 3 2 12" xfId="54267"/>
    <cellStyle name="SAPBEXresItemX 3 2 13" xfId="54481"/>
    <cellStyle name="SAPBEXresItemX 3 2 14" xfId="54695"/>
    <cellStyle name="SAPBEXresItemX 3 2 15" xfId="54909"/>
    <cellStyle name="SAPBEXresItemX 3 2 16" xfId="55123"/>
    <cellStyle name="SAPBEXresItemX 3 2 2" xfId="4369"/>
    <cellStyle name="SAPBEXresItemX 3 2 2 2" xfId="28668"/>
    <cellStyle name="SAPBEXresItemX 3 2 3" xfId="5012"/>
    <cellStyle name="SAPBEXresItemX 3 2 3 2" xfId="13796"/>
    <cellStyle name="SAPBEXresItemX 3 2 3 2 2" xfId="38093"/>
    <cellStyle name="SAPBEXresItemX 3 2 3 3" xfId="17214"/>
    <cellStyle name="SAPBEXresItemX 3 2 3 3 2" xfId="41511"/>
    <cellStyle name="SAPBEXresItemX 3 2 3 4" xfId="29309"/>
    <cellStyle name="SAPBEXresItemX 3 2 4" xfId="14986"/>
    <cellStyle name="SAPBEXresItemX 3 2 4 2" xfId="39283"/>
    <cellStyle name="SAPBEXresItemX 3 2 5" xfId="26974"/>
    <cellStyle name="SAPBEXresItemX 3 2 6" xfId="51382"/>
    <cellStyle name="SAPBEXresItemX 3 2 7" xfId="53194"/>
    <cellStyle name="SAPBEXresItemX 3 2 8" xfId="53411"/>
    <cellStyle name="SAPBEXresItemX 3 2 9" xfId="53625"/>
    <cellStyle name="SAPBEXresItemX 3 3" xfId="3202"/>
    <cellStyle name="SAPBEXresItemX 3 3 2" xfId="7240"/>
    <cellStyle name="SAPBEXresItemX 3 3 2 2" xfId="13797"/>
    <cellStyle name="SAPBEXresItemX 3 3 2 2 2" xfId="38094"/>
    <cellStyle name="SAPBEXresItemX 3 3 2 3" xfId="19442"/>
    <cellStyle name="SAPBEXresItemX 3 3 2 3 2" xfId="43739"/>
    <cellStyle name="SAPBEXresItemX 3 3 2 4" xfId="31537"/>
    <cellStyle name="SAPBEXresItemX 3 4" xfId="50744"/>
    <cellStyle name="SAPBEXresItemX 3 5" xfId="52556"/>
    <cellStyle name="SAPBEXresItemX 3 6" xfId="53304"/>
    <cellStyle name="SAPBEXresItemX 3 7" xfId="53518"/>
    <cellStyle name="SAPBEXresItemX 3 8" xfId="53732"/>
    <cellStyle name="SAPBEXresItemX 3 9" xfId="53946"/>
    <cellStyle name="SAPBEXresItemX 4" xfId="1702"/>
    <cellStyle name="SAPBEXresItemX 4 10" xfId="53837"/>
    <cellStyle name="SAPBEXresItemX 4 11" xfId="54051"/>
    <cellStyle name="SAPBEXresItemX 4 12" xfId="54265"/>
    <cellStyle name="SAPBEXresItemX 4 13" xfId="54479"/>
    <cellStyle name="SAPBEXresItemX 4 14" xfId="54693"/>
    <cellStyle name="SAPBEXresItemX 4 15" xfId="54907"/>
    <cellStyle name="SAPBEXresItemX 4 16" xfId="55121"/>
    <cellStyle name="SAPBEXresItemX 4 2" xfId="4367"/>
    <cellStyle name="SAPBEXresItemX 4 2 2" xfId="28666"/>
    <cellStyle name="SAPBEXresItemX 4 3" xfId="5010"/>
    <cellStyle name="SAPBEXresItemX 4 3 2" xfId="13798"/>
    <cellStyle name="SAPBEXresItemX 4 3 2 2" xfId="38095"/>
    <cellStyle name="SAPBEXresItemX 4 3 3" xfId="17212"/>
    <cellStyle name="SAPBEXresItemX 4 3 3 2" xfId="41509"/>
    <cellStyle name="SAPBEXresItemX 4 3 4" xfId="29307"/>
    <cellStyle name="SAPBEXresItemX 4 4" xfId="14984"/>
    <cellStyle name="SAPBEXresItemX 4 4 2" xfId="39281"/>
    <cellStyle name="SAPBEXresItemX 4 5" xfId="26972"/>
    <cellStyle name="SAPBEXresItemX 4 6" xfId="51380"/>
    <cellStyle name="SAPBEXresItemX 4 7" xfId="53192"/>
    <cellStyle name="SAPBEXresItemX 4 8" xfId="53409"/>
    <cellStyle name="SAPBEXresItemX 4 9" xfId="53623"/>
    <cellStyle name="SAPBEXresItemX 5" xfId="3200"/>
    <cellStyle name="SAPBEXresItemX 5 2" xfId="7238"/>
    <cellStyle name="SAPBEXresItemX 5 2 2" xfId="13799"/>
    <cellStyle name="SAPBEXresItemX 5 2 2 2" xfId="38096"/>
    <cellStyle name="SAPBEXresItemX 5 2 3" xfId="19440"/>
    <cellStyle name="SAPBEXresItemX 5 2 3 2" xfId="43737"/>
    <cellStyle name="SAPBEXresItemX 5 2 4" xfId="31535"/>
    <cellStyle name="SAPBEXresItemX 6" xfId="50742"/>
    <cellStyle name="SAPBEXresItemX 7" xfId="52554"/>
    <cellStyle name="SAPBEXresItemX 8" xfId="53302"/>
    <cellStyle name="SAPBEXresItemX 9" xfId="53516"/>
    <cellStyle name="SAPBEXstdData" xfId="1579"/>
    <cellStyle name="SAPBEXstdData 10" xfId="53733"/>
    <cellStyle name="SAPBEXstdData 11" xfId="53947"/>
    <cellStyle name="SAPBEXstdData 12" xfId="54161"/>
    <cellStyle name="SAPBEXstdData 13" xfId="54375"/>
    <cellStyle name="SAPBEXstdData 14" xfId="54589"/>
    <cellStyle name="SAPBEXstdData 15" xfId="54803"/>
    <cellStyle name="SAPBEXstdData 16" xfId="55017"/>
    <cellStyle name="SAPBEXstdData 2" xfId="1580"/>
    <cellStyle name="SAPBEXstdData 2 10" xfId="54162"/>
    <cellStyle name="SAPBEXstdData 2 11" xfId="54376"/>
    <cellStyle name="SAPBEXstdData 2 12" xfId="54590"/>
    <cellStyle name="SAPBEXstdData 2 13" xfId="54804"/>
    <cellStyle name="SAPBEXstdData 2 14" xfId="55018"/>
    <cellStyle name="SAPBEXstdData 2 2" xfId="1706"/>
    <cellStyle name="SAPBEXstdData 2 2 10" xfId="53841"/>
    <cellStyle name="SAPBEXstdData 2 2 11" xfId="54055"/>
    <cellStyle name="SAPBEXstdData 2 2 12" xfId="54269"/>
    <cellStyle name="SAPBEXstdData 2 2 13" xfId="54483"/>
    <cellStyle name="SAPBEXstdData 2 2 14" xfId="54697"/>
    <cellStyle name="SAPBEXstdData 2 2 15" xfId="54911"/>
    <cellStyle name="SAPBEXstdData 2 2 16" xfId="55125"/>
    <cellStyle name="SAPBEXstdData 2 2 2" xfId="4371"/>
    <cellStyle name="SAPBEXstdData 2 2 2 2" xfId="28670"/>
    <cellStyle name="SAPBEXstdData 2 2 3" xfId="5014"/>
    <cellStyle name="SAPBEXstdData 2 2 3 2" xfId="13800"/>
    <cellStyle name="SAPBEXstdData 2 2 3 2 2" xfId="38097"/>
    <cellStyle name="SAPBEXstdData 2 2 3 3" xfId="17216"/>
    <cellStyle name="SAPBEXstdData 2 2 3 3 2" xfId="41513"/>
    <cellStyle name="SAPBEXstdData 2 2 3 4" xfId="29311"/>
    <cellStyle name="SAPBEXstdData 2 2 4" xfId="14988"/>
    <cellStyle name="SAPBEXstdData 2 2 4 2" xfId="39285"/>
    <cellStyle name="SAPBEXstdData 2 2 5" xfId="26976"/>
    <cellStyle name="SAPBEXstdData 2 2 6" xfId="51384"/>
    <cellStyle name="SAPBEXstdData 2 2 7" xfId="53196"/>
    <cellStyle name="SAPBEXstdData 2 2 8" xfId="53413"/>
    <cellStyle name="SAPBEXstdData 2 2 9" xfId="53627"/>
    <cellStyle name="SAPBEXstdData 2 3" xfId="3204"/>
    <cellStyle name="SAPBEXstdData 2 3 2" xfId="7242"/>
    <cellStyle name="SAPBEXstdData 2 3 2 2" xfId="13801"/>
    <cellStyle name="SAPBEXstdData 2 3 2 2 2" xfId="38098"/>
    <cellStyle name="SAPBEXstdData 2 3 2 3" xfId="19444"/>
    <cellStyle name="SAPBEXstdData 2 3 2 3 2" xfId="43741"/>
    <cellStyle name="SAPBEXstdData 2 3 2 4" xfId="31539"/>
    <cellStyle name="SAPBEXstdData 2 4" xfId="50746"/>
    <cellStyle name="SAPBEXstdData 2 5" xfId="52558"/>
    <cellStyle name="SAPBEXstdData 2 6" xfId="53306"/>
    <cellStyle name="SAPBEXstdData 2 7" xfId="53520"/>
    <cellStyle name="SAPBEXstdData 2 8" xfId="53734"/>
    <cellStyle name="SAPBEXstdData 2 9" xfId="53948"/>
    <cellStyle name="SAPBEXstdData 3" xfId="1581"/>
    <cellStyle name="SAPBEXstdData 3 10" xfId="54163"/>
    <cellStyle name="SAPBEXstdData 3 11" xfId="54377"/>
    <cellStyle name="SAPBEXstdData 3 12" xfId="54591"/>
    <cellStyle name="SAPBEXstdData 3 13" xfId="54805"/>
    <cellStyle name="SAPBEXstdData 3 14" xfId="55019"/>
    <cellStyle name="SAPBEXstdData 3 2" xfId="1707"/>
    <cellStyle name="SAPBEXstdData 3 2 10" xfId="53842"/>
    <cellStyle name="SAPBEXstdData 3 2 11" xfId="54056"/>
    <cellStyle name="SAPBEXstdData 3 2 12" xfId="54270"/>
    <cellStyle name="SAPBEXstdData 3 2 13" xfId="54484"/>
    <cellStyle name="SAPBEXstdData 3 2 14" xfId="54698"/>
    <cellStyle name="SAPBEXstdData 3 2 15" xfId="54912"/>
    <cellStyle name="SAPBEXstdData 3 2 16" xfId="55126"/>
    <cellStyle name="SAPBEXstdData 3 2 2" xfId="4372"/>
    <cellStyle name="SAPBEXstdData 3 2 2 2" xfId="28671"/>
    <cellStyle name="SAPBEXstdData 3 2 3" xfId="5015"/>
    <cellStyle name="SAPBEXstdData 3 2 3 2" xfId="13802"/>
    <cellStyle name="SAPBEXstdData 3 2 3 2 2" xfId="38099"/>
    <cellStyle name="SAPBEXstdData 3 2 3 3" xfId="17217"/>
    <cellStyle name="SAPBEXstdData 3 2 3 3 2" xfId="41514"/>
    <cellStyle name="SAPBEXstdData 3 2 3 4" xfId="29312"/>
    <cellStyle name="SAPBEXstdData 3 2 4" xfId="14989"/>
    <cellStyle name="SAPBEXstdData 3 2 4 2" xfId="39286"/>
    <cellStyle name="SAPBEXstdData 3 2 5" xfId="26977"/>
    <cellStyle name="SAPBEXstdData 3 2 6" xfId="51385"/>
    <cellStyle name="SAPBEXstdData 3 2 7" xfId="53197"/>
    <cellStyle name="SAPBEXstdData 3 2 8" xfId="53414"/>
    <cellStyle name="SAPBEXstdData 3 2 9" xfId="53628"/>
    <cellStyle name="SAPBEXstdData 3 3" xfId="3205"/>
    <cellStyle name="SAPBEXstdData 3 3 2" xfId="7243"/>
    <cellStyle name="SAPBEXstdData 3 3 2 2" xfId="13803"/>
    <cellStyle name="SAPBEXstdData 3 3 2 2 2" xfId="38100"/>
    <cellStyle name="SAPBEXstdData 3 3 2 3" xfId="19445"/>
    <cellStyle name="SAPBEXstdData 3 3 2 3 2" xfId="43742"/>
    <cellStyle name="SAPBEXstdData 3 3 2 4" xfId="31540"/>
    <cellStyle name="SAPBEXstdData 3 4" xfId="50747"/>
    <cellStyle name="SAPBEXstdData 3 5" xfId="52559"/>
    <cellStyle name="SAPBEXstdData 3 6" xfId="53307"/>
    <cellStyle name="SAPBEXstdData 3 7" xfId="53521"/>
    <cellStyle name="SAPBEXstdData 3 8" xfId="53735"/>
    <cellStyle name="SAPBEXstdData 3 9" xfId="53949"/>
    <cellStyle name="SAPBEXstdData 4" xfId="1705"/>
    <cellStyle name="SAPBEXstdData 4 10" xfId="53840"/>
    <cellStyle name="SAPBEXstdData 4 11" xfId="54054"/>
    <cellStyle name="SAPBEXstdData 4 12" xfId="54268"/>
    <cellStyle name="SAPBEXstdData 4 13" xfId="54482"/>
    <cellStyle name="SAPBEXstdData 4 14" xfId="54696"/>
    <cellStyle name="SAPBEXstdData 4 15" xfId="54910"/>
    <cellStyle name="SAPBEXstdData 4 16" xfId="55124"/>
    <cellStyle name="SAPBEXstdData 4 2" xfId="4370"/>
    <cellStyle name="SAPBEXstdData 4 2 2" xfId="28669"/>
    <cellStyle name="SAPBEXstdData 4 3" xfId="5013"/>
    <cellStyle name="SAPBEXstdData 4 3 2" xfId="13804"/>
    <cellStyle name="SAPBEXstdData 4 3 2 2" xfId="38101"/>
    <cellStyle name="SAPBEXstdData 4 3 3" xfId="17215"/>
    <cellStyle name="SAPBEXstdData 4 3 3 2" xfId="41512"/>
    <cellStyle name="SAPBEXstdData 4 3 4" xfId="29310"/>
    <cellStyle name="SAPBEXstdData 4 4" xfId="14987"/>
    <cellStyle name="SAPBEXstdData 4 4 2" xfId="39284"/>
    <cellStyle name="SAPBEXstdData 4 5" xfId="26975"/>
    <cellStyle name="SAPBEXstdData 4 6" xfId="51383"/>
    <cellStyle name="SAPBEXstdData 4 7" xfId="53195"/>
    <cellStyle name="SAPBEXstdData 4 8" xfId="53412"/>
    <cellStyle name="SAPBEXstdData 4 9" xfId="53626"/>
    <cellStyle name="SAPBEXstdData 5" xfId="3203"/>
    <cellStyle name="SAPBEXstdData 5 2" xfId="7241"/>
    <cellStyle name="SAPBEXstdData 5 2 2" xfId="13805"/>
    <cellStyle name="SAPBEXstdData 5 2 2 2" xfId="38102"/>
    <cellStyle name="SAPBEXstdData 5 2 3" xfId="19443"/>
    <cellStyle name="SAPBEXstdData 5 2 3 2" xfId="43740"/>
    <cellStyle name="SAPBEXstdData 5 2 4" xfId="31538"/>
    <cellStyle name="SAPBEXstdData 6" xfId="50745"/>
    <cellStyle name="SAPBEXstdData 7" xfId="52557"/>
    <cellStyle name="SAPBEXstdData 8" xfId="53305"/>
    <cellStyle name="SAPBEXstdData 9" xfId="53519"/>
    <cellStyle name="SAPBEXstdDataEmph" xfId="1582"/>
    <cellStyle name="SAPBEXstdDataEmph 10" xfId="53736"/>
    <cellStyle name="SAPBEXstdDataEmph 11" xfId="53950"/>
    <cellStyle name="SAPBEXstdDataEmph 12" xfId="54164"/>
    <cellStyle name="SAPBEXstdDataEmph 13" xfId="54378"/>
    <cellStyle name="SAPBEXstdDataEmph 14" xfId="54592"/>
    <cellStyle name="SAPBEXstdDataEmph 15" xfId="54806"/>
    <cellStyle name="SAPBEXstdDataEmph 16" xfId="55020"/>
    <cellStyle name="SAPBEXstdDataEmph 2" xfId="1583"/>
    <cellStyle name="SAPBEXstdDataEmph 2 10" xfId="54165"/>
    <cellStyle name="SAPBEXstdDataEmph 2 11" xfId="54379"/>
    <cellStyle name="SAPBEXstdDataEmph 2 12" xfId="54593"/>
    <cellStyle name="SAPBEXstdDataEmph 2 13" xfId="54807"/>
    <cellStyle name="SAPBEXstdDataEmph 2 14" xfId="55021"/>
    <cellStyle name="SAPBEXstdDataEmph 2 2" xfId="1709"/>
    <cellStyle name="SAPBEXstdDataEmph 2 2 10" xfId="53844"/>
    <cellStyle name="SAPBEXstdDataEmph 2 2 11" xfId="54058"/>
    <cellStyle name="SAPBEXstdDataEmph 2 2 12" xfId="54272"/>
    <cellStyle name="SAPBEXstdDataEmph 2 2 13" xfId="54486"/>
    <cellStyle name="SAPBEXstdDataEmph 2 2 14" xfId="54700"/>
    <cellStyle name="SAPBEXstdDataEmph 2 2 15" xfId="54914"/>
    <cellStyle name="SAPBEXstdDataEmph 2 2 16" xfId="55128"/>
    <cellStyle name="SAPBEXstdDataEmph 2 2 2" xfId="4374"/>
    <cellStyle name="SAPBEXstdDataEmph 2 2 2 2" xfId="28673"/>
    <cellStyle name="SAPBEXstdDataEmph 2 2 3" xfId="5017"/>
    <cellStyle name="SAPBEXstdDataEmph 2 2 3 2" xfId="13806"/>
    <cellStyle name="SAPBEXstdDataEmph 2 2 3 2 2" xfId="38103"/>
    <cellStyle name="SAPBEXstdDataEmph 2 2 3 3" xfId="17219"/>
    <cellStyle name="SAPBEXstdDataEmph 2 2 3 3 2" xfId="41516"/>
    <cellStyle name="SAPBEXstdDataEmph 2 2 3 4" xfId="29314"/>
    <cellStyle name="SAPBEXstdDataEmph 2 2 4" xfId="14991"/>
    <cellStyle name="SAPBEXstdDataEmph 2 2 4 2" xfId="39288"/>
    <cellStyle name="SAPBEXstdDataEmph 2 2 5" xfId="26979"/>
    <cellStyle name="SAPBEXstdDataEmph 2 2 6" xfId="51387"/>
    <cellStyle name="SAPBEXstdDataEmph 2 2 7" xfId="53199"/>
    <cellStyle name="SAPBEXstdDataEmph 2 2 8" xfId="53416"/>
    <cellStyle name="SAPBEXstdDataEmph 2 2 9" xfId="53630"/>
    <cellStyle name="SAPBEXstdDataEmph 2 3" xfId="3207"/>
    <cellStyle name="SAPBEXstdDataEmph 2 3 2" xfId="7245"/>
    <cellStyle name="SAPBEXstdDataEmph 2 3 2 2" xfId="13807"/>
    <cellStyle name="SAPBEXstdDataEmph 2 3 2 2 2" xfId="38104"/>
    <cellStyle name="SAPBEXstdDataEmph 2 3 2 3" xfId="19447"/>
    <cellStyle name="SAPBEXstdDataEmph 2 3 2 3 2" xfId="43744"/>
    <cellStyle name="SAPBEXstdDataEmph 2 3 2 4" xfId="31542"/>
    <cellStyle name="SAPBEXstdDataEmph 2 4" xfId="50749"/>
    <cellStyle name="SAPBEXstdDataEmph 2 5" xfId="52561"/>
    <cellStyle name="SAPBEXstdDataEmph 2 6" xfId="53309"/>
    <cellStyle name="SAPBEXstdDataEmph 2 7" xfId="53523"/>
    <cellStyle name="SAPBEXstdDataEmph 2 8" xfId="53737"/>
    <cellStyle name="SAPBEXstdDataEmph 2 9" xfId="53951"/>
    <cellStyle name="SAPBEXstdDataEmph 3" xfId="1584"/>
    <cellStyle name="SAPBEXstdDataEmph 3 10" xfId="54166"/>
    <cellStyle name="SAPBEXstdDataEmph 3 11" xfId="54380"/>
    <cellStyle name="SAPBEXstdDataEmph 3 12" xfId="54594"/>
    <cellStyle name="SAPBEXstdDataEmph 3 13" xfId="54808"/>
    <cellStyle name="SAPBEXstdDataEmph 3 14" xfId="55022"/>
    <cellStyle name="SAPBEXstdDataEmph 3 2" xfId="1710"/>
    <cellStyle name="SAPBEXstdDataEmph 3 2 10" xfId="53845"/>
    <cellStyle name="SAPBEXstdDataEmph 3 2 11" xfId="54059"/>
    <cellStyle name="SAPBEXstdDataEmph 3 2 12" xfId="54273"/>
    <cellStyle name="SAPBEXstdDataEmph 3 2 13" xfId="54487"/>
    <cellStyle name="SAPBEXstdDataEmph 3 2 14" xfId="54701"/>
    <cellStyle name="SAPBEXstdDataEmph 3 2 15" xfId="54915"/>
    <cellStyle name="SAPBEXstdDataEmph 3 2 16" xfId="55129"/>
    <cellStyle name="SAPBEXstdDataEmph 3 2 2" xfId="4375"/>
    <cellStyle name="SAPBEXstdDataEmph 3 2 2 2" xfId="28674"/>
    <cellStyle name="SAPBEXstdDataEmph 3 2 3" xfId="5018"/>
    <cellStyle name="SAPBEXstdDataEmph 3 2 3 2" xfId="13808"/>
    <cellStyle name="SAPBEXstdDataEmph 3 2 3 2 2" xfId="38105"/>
    <cellStyle name="SAPBEXstdDataEmph 3 2 3 3" xfId="17220"/>
    <cellStyle name="SAPBEXstdDataEmph 3 2 3 3 2" xfId="41517"/>
    <cellStyle name="SAPBEXstdDataEmph 3 2 3 4" xfId="29315"/>
    <cellStyle name="SAPBEXstdDataEmph 3 2 4" xfId="14992"/>
    <cellStyle name="SAPBEXstdDataEmph 3 2 4 2" xfId="39289"/>
    <cellStyle name="SAPBEXstdDataEmph 3 2 5" xfId="26980"/>
    <cellStyle name="SAPBEXstdDataEmph 3 2 6" xfId="51388"/>
    <cellStyle name="SAPBEXstdDataEmph 3 2 7" xfId="53200"/>
    <cellStyle name="SAPBEXstdDataEmph 3 2 8" xfId="53417"/>
    <cellStyle name="SAPBEXstdDataEmph 3 2 9" xfId="53631"/>
    <cellStyle name="SAPBEXstdDataEmph 3 3" xfId="3208"/>
    <cellStyle name="SAPBEXstdDataEmph 3 3 2" xfId="7246"/>
    <cellStyle name="SAPBEXstdDataEmph 3 3 2 2" xfId="13809"/>
    <cellStyle name="SAPBEXstdDataEmph 3 3 2 2 2" xfId="38106"/>
    <cellStyle name="SAPBEXstdDataEmph 3 3 2 3" xfId="19448"/>
    <cellStyle name="SAPBEXstdDataEmph 3 3 2 3 2" xfId="43745"/>
    <cellStyle name="SAPBEXstdDataEmph 3 3 2 4" xfId="31543"/>
    <cellStyle name="SAPBEXstdDataEmph 3 4" xfId="50750"/>
    <cellStyle name="SAPBEXstdDataEmph 3 5" xfId="52562"/>
    <cellStyle name="SAPBEXstdDataEmph 3 6" xfId="53310"/>
    <cellStyle name="SAPBEXstdDataEmph 3 7" xfId="53524"/>
    <cellStyle name="SAPBEXstdDataEmph 3 8" xfId="53738"/>
    <cellStyle name="SAPBEXstdDataEmph 3 9" xfId="53952"/>
    <cellStyle name="SAPBEXstdDataEmph 4" xfId="1708"/>
    <cellStyle name="SAPBEXstdDataEmph 4 10" xfId="53843"/>
    <cellStyle name="SAPBEXstdDataEmph 4 11" xfId="54057"/>
    <cellStyle name="SAPBEXstdDataEmph 4 12" xfId="54271"/>
    <cellStyle name="SAPBEXstdDataEmph 4 13" xfId="54485"/>
    <cellStyle name="SAPBEXstdDataEmph 4 14" xfId="54699"/>
    <cellStyle name="SAPBEXstdDataEmph 4 15" xfId="54913"/>
    <cellStyle name="SAPBEXstdDataEmph 4 16" xfId="55127"/>
    <cellStyle name="SAPBEXstdDataEmph 4 2" xfId="4373"/>
    <cellStyle name="SAPBEXstdDataEmph 4 2 2" xfId="28672"/>
    <cellStyle name="SAPBEXstdDataEmph 4 3" xfId="5016"/>
    <cellStyle name="SAPBEXstdDataEmph 4 3 2" xfId="13810"/>
    <cellStyle name="SAPBEXstdDataEmph 4 3 2 2" xfId="38107"/>
    <cellStyle name="SAPBEXstdDataEmph 4 3 3" xfId="17218"/>
    <cellStyle name="SAPBEXstdDataEmph 4 3 3 2" xfId="41515"/>
    <cellStyle name="SAPBEXstdDataEmph 4 3 4" xfId="29313"/>
    <cellStyle name="SAPBEXstdDataEmph 4 4" xfId="14990"/>
    <cellStyle name="SAPBEXstdDataEmph 4 4 2" xfId="39287"/>
    <cellStyle name="SAPBEXstdDataEmph 4 5" xfId="26978"/>
    <cellStyle name="SAPBEXstdDataEmph 4 6" xfId="51386"/>
    <cellStyle name="SAPBEXstdDataEmph 4 7" xfId="53198"/>
    <cellStyle name="SAPBEXstdDataEmph 4 8" xfId="53415"/>
    <cellStyle name="SAPBEXstdDataEmph 4 9" xfId="53629"/>
    <cellStyle name="SAPBEXstdDataEmph 5" xfId="3206"/>
    <cellStyle name="SAPBEXstdDataEmph 5 2" xfId="7244"/>
    <cellStyle name="SAPBEXstdDataEmph 5 2 2" xfId="13811"/>
    <cellStyle name="SAPBEXstdDataEmph 5 2 2 2" xfId="38108"/>
    <cellStyle name="SAPBEXstdDataEmph 5 2 3" xfId="19446"/>
    <cellStyle name="SAPBEXstdDataEmph 5 2 3 2" xfId="43743"/>
    <cellStyle name="SAPBEXstdDataEmph 5 2 4" xfId="31541"/>
    <cellStyle name="SAPBEXstdDataEmph 6" xfId="50748"/>
    <cellStyle name="SAPBEXstdDataEmph 7" xfId="52560"/>
    <cellStyle name="SAPBEXstdDataEmph 8" xfId="53308"/>
    <cellStyle name="SAPBEXstdDataEmph 9" xfId="53522"/>
    <cellStyle name="SAPBEXstdItem" xfId="1585"/>
    <cellStyle name="SAPBEXstdItem 10" xfId="53739"/>
    <cellStyle name="SAPBEXstdItem 11" xfId="53953"/>
    <cellStyle name="SAPBEXstdItem 12" xfId="54167"/>
    <cellStyle name="SAPBEXstdItem 13" xfId="54381"/>
    <cellStyle name="SAPBEXstdItem 14" xfId="54595"/>
    <cellStyle name="SAPBEXstdItem 15" xfId="54809"/>
    <cellStyle name="SAPBEXstdItem 16" xfId="55023"/>
    <cellStyle name="SAPBEXstdItem 2" xfId="1586"/>
    <cellStyle name="SAPBEXstdItem 2 10" xfId="54168"/>
    <cellStyle name="SAPBEXstdItem 2 11" xfId="54382"/>
    <cellStyle name="SAPBEXstdItem 2 12" xfId="54596"/>
    <cellStyle name="SAPBEXstdItem 2 13" xfId="54810"/>
    <cellStyle name="SAPBEXstdItem 2 14" xfId="55024"/>
    <cellStyle name="SAPBEXstdItem 2 2" xfId="1712"/>
    <cellStyle name="SAPBEXstdItem 2 2 10" xfId="53847"/>
    <cellStyle name="SAPBEXstdItem 2 2 11" xfId="54061"/>
    <cellStyle name="SAPBEXstdItem 2 2 12" xfId="54275"/>
    <cellStyle name="SAPBEXstdItem 2 2 13" xfId="54489"/>
    <cellStyle name="SAPBEXstdItem 2 2 14" xfId="54703"/>
    <cellStyle name="SAPBEXstdItem 2 2 15" xfId="54917"/>
    <cellStyle name="SAPBEXstdItem 2 2 16" xfId="55131"/>
    <cellStyle name="SAPBEXstdItem 2 2 2" xfId="4377"/>
    <cellStyle name="SAPBEXstdItem 2 2 2 2" xfId="28676"/>
    <cellStyle name="SAPBEXstdItem 2 2 3" xfId="5020"/>
    <cellStyle name="SAPBEXstdItem 2 2 3 2" xfId="13812"/>
    <cellStyle name="SAPBEXstdItem 2 2 3 2 2" xfId="38109"/>
    <cellStyle name="SAPBEXstdItem 2 2 3 3" xfId="17222"/>
    <cellStyle name="SAPBEXstdItem 2 2 3 3 2" xfId="41519"/>
    <cellStyle name="SAPBEXstdItem 2 2 3 4" xfId="29317"/>
    <cellStyle name="SAPBEXstdItem 2 2 4" xfId="14994"/>
    <cellStyle name="SAPBEXstdItem 2 2 4 2" xfId="39291"/>
    <cellStyle name="SAPBEXstdItem 2 2 5" xfId="26982"/>
    <cellStyle name="SAPBEXstdItem 2 2 6" xfId="51390"/>
    <cellStyle name="SAPBEXstdItem 2 2 7" xfId="53202"/>
    <cellStyle name="SAPBEXstdItem 2 2 8" xfId="53419"/>
    <cellStyle name="SAPBEXstdItem 2 2 9" xfId="53633"/>
    <cellStyle name="SAPBEXstdItem 2 3" xfId="3210"/>
    <cellStyle name="SAPBEXstdItem 2 3 2" xfId="7248"/>
    <cellStyle name="SAPBEXstdItem 2 3 2 2" xfId="13813"/>
    <cellStyle name="SAPBEXstdItem 2 3 2 2 2" xfId="38110"/>
    <cellStyle name="SAPBEXstdItem 2 3 2 3" xfId="19450"/>
    <cellStyle name="SAPBEXstdItem 2 3 2 3 2" xfId="43747"/>
    <cellStyle name="SAPBEXstdItem 2 3 2 4" xfId="31545"/>
    <cellStyle name="SAPBEXstdItem 2 4" xfId="50752"/>
    <cellStyle name="SAPBEXstdItem 2 5" xfId="52564"/>
    <cellStyle name="SAPBEXstdItem 2 6" xfId="53312"/>
    <cellStyle name="SAPBEXstdItem 2 7" xfId="53526"/>
    <cellStyle name="SAPBEXstdItem 2 8" xfId="53740"/>
    <cellStyle name="SAPBEXstdItem 2 9" xfId="53954"/>
    <cellStyle name="SAPBEXstdItem 3" xfId="1587"/>
    <cellStyle name="SAPBEXstdItem 3 10" xfId="54169"/>
    <cellStyle name="SAPBEXstdItem 3 11" xfId="54383"/>
    <cellStyle name="SAPBEXstdItem 3 12" xfId="54597"/>
    <cellStyle name="SAPBEXstdItem 3 13" xfId="54811"/>
    <cellStyle name="SAPBEXstdItem 3 14" xfId="55025"/>
    <cellStyle name="SAPBEXstdItem 3 2" xfId="1713"/>
    <cellStyle name="SAPBEXstdItem 3 2 10" xfId="53848"/>
    <cellStyle name="SAPBEXstdItem 3 2 11" xfId="54062"/>
    <cellStyle name="SAPBEXstdItem 3 2 12" xfId="54276"/>
    <cellStyle name="SAPBEXstdItem 3 2 13" xfId="54490"/>
    <cellStyle name="SAPBEXstdItem 3 2 14" xfId="54704"/>
    <cellStyle name="SAPBEXstdItem 3 2 15" xfId="54918"/>
    <cellStyle name="SAPBEXstdItem 3 2 16" xfId="55132"/>
    <cellStyle name="SAPBEXstdItem 3 2 2" xfId="4378"/>
    <cellStyle name="SAPBEXstdItem 3 2 2 2" xfId="28677"/>
    <cellStyle name="SAPBEXstdItem 3 2 3" xfId="5021"/>
    <cellStyle name="SAPBEXstdItem 3 2 3 2" xfId="13814"/>
    <cellStyle name="SAPBEXstdItem 3 2 3 2 2" xfId="38111"/>
    <cellStyle name="SAPBEXstdItem 3 2 3 3" xfId="17223"/>
    <cellStyle name="SAPBEXstdItem 3 2 3 3 2" xfId="41520"/>
    <cellStyle name="SAPBEXstdItem 3 2 3 4" xfId="29318"/>
    <cellStyle name="SAPBEXstdItem 3 2 4" xfId="14995"/>
    <cellStyle name="SAPBEXstdItem 3 2 4 2" xfId="39292"/>
    <cellStyle name="SAPBEXstdItem 3 2 5" xfId="26983"/>
    <cellStyle name="SAPBEXstdItem 3 2 6" xfId="51391"/>
    <cellStyle name="SAPBEXstdItem 3 2 7" xfId="53203"/>
    <cellStyle name="SAPBEXstdItem 3 2 8" xfId="53420"/>
    <cellStyle name="SAPBEXstdItem 3 2 9" xfId="53634"/>
    <cellStyle name="SAPBEXstdItem 3 3" xfId="3211"/>
    <cellStyle name="SAPBEXstdItem 3 3 2" xfId="7249"/>
    <cellStyle name="SAPBEXstdItem 3 3 2 2" xfId="13815"/>
    <cellStyle name="SAPBEXstdItem 3 3 2 2 2" xfId="38112"/>
    <cellStyle name="SAPBEXstdItem 3 3 2 3" xfId="19451"/>
    <cellStyle name="SAPBEXstdItem 3 3 2 3 2" xfId="43748"/>
    <cellStyle name="SAPBEXstdItem 3 3 2 4" xfId="31546"/>
    <cellStyle name="SAPBEXstdItem 3 4" xfId="50753"/>
    <cellStyle name="SAPBEXstdItem 3 5" xfId="52565"/>
    <cellStyle name="SAPBEXstdItem 3 6" xfId="53313"/>
    <cellStyle name="SAPBEXstdItem 3 7" xfId="53527"/>
    <cellStyle name="SAPBEXstdItem 3 8" xfId="53741"/>
    <cellStyle name="SAPBEXstdItem 3 9" xfId="53955"/>
    <cellStyle name="SAPBEXstdItem 4" xfId="1711"/>
    <cellStyle name="SAPBEXstdItem 4 10" xfId="53846"/>
    <cellStyle name="SAPBEXstdItem 4 11" xfId="54060"/>
    <cellStyle name="SAPBEXstdItem 4 12" xfId="54274"/>
    <cellStyle name="SAPBEXstdItem 4 13" xfId="54488"/>
    <cellStyle name="SAPBEXstdItem 4 14" xfId="54702"/>
    <cellStyle name="SAPBEXstdItem 4 15" xfId="54916"/>
    <cellStyle name="SAPBEXstdItem 4 16" xfId="55130"/>
    <cellStyle name="SAPBEXstdItem 4 2" xfId="4376"/>
    <cellStyle name="SAPBEXstdItem 4 2 2" xfId="28675"/>
    <cellStyle name="SAPBEXstdItem 4 3" xfId="5019"/>
    <cellStyle name="SAPBEXstdItem 4 3 2" xfId="13816"/>
    <cellStyle name="SAPBEXstdItem 4 3 2 2" xfId="38113"/>
    <cellStyle name="SAPBEXstdItem 4 3 3" xfId="17221"/>
    <cellStyle name="SAPBEXstdItem 4 3 3 2" xfId="41518"/>
    <cellStyle name="SAPBEXstdItem 4 3 4" xfId="29316"/>
    <cellStyle name="SAPBEXstdItem 4 4" xfId="14993"/>
    <cellStyle name="SAPBEXstdItem 4 4 2" xfId="39290"/>
    <cellStyle name="SAPBEXstdItem 4 5" xfId="26981"/>
    <cellStyle name="SAPBEXstdItem 4 6" xfId="51389"/>
    <cellStyle name="SAPBEXstdItem 4 7" xfId="53201"/>
    <cellStyle name="SAPBEXstdItem 4 8" xfId="53418"/>
    <cellStyle name="SAPBEXstdItem 4 9" xfId="53632"/>
    <cellStyle name="SAPBEXstdItem 5" xfId="3209"/>
    <cellStyle name="SAPBEXstdItem 5 2" xfId="7247"/>
    <cellStyle name="SAPBEXstdItem 5 2 2" xfId="13817"/>
    <cellStyle name="SAPBEXstdItem 5 2 2 2" xfId="38114"/>
    <cellStyle name="SAPBEXstdItem 5 2 3" xfId="19449"/>
    <cellStyle name="SAPBEXstdItem 5 2 3 2" xfId="43746"/>
    <cellStyle name="SAPBEXstdItem 5 2 4" xfId="31544"/>
    <cellStyle name="SAPBEXstdItem 6" xfId="50751"/>
    <cellStyle name="SAPBEXstdItem 7" xfId="52563"/>
    <cellStyle name="SAPBEXstdItem 8" xfId="53311"/>
    <cellStyle name="SAPBEXstdItem 9" xfId="53525"/>
    <cellStyle name="SAPBEXstdItemX" xfId="1588"/>
    <cellStyle name="SAPBEXstdItemX 10" xfId="53742"/>
    <cellStyle name="SAPBEXstdItemX 11" xfId="53956"/>
    <cellStyle name="SAPBEXstdItemX 12" xfId="54170"/>
    <cellStyle name="SAPBEXstdItemX 13" xfId="54384"/>
    <cellStyle name="SAPBEXstdItemX 14" xfId="54598"/>
    <cellStyle name="SAPBEXstdItemX 15" xfId="54812"/>
    <cellStyle name="SAPBEXstdItemX 16" xfId="55026"/>
    <cellStyle name="SAPBEXstdItemX 2" xfId="1589"/>
    <cellStyle name="SAPBEXstdItemX 2 10" xfId="54171"/>
    <cellStyle name="SAPBEXstdItemX 2 11" xfId="54385"/>
    <cellStyle name="SAPBEXstdItemX 2 12" xfId="54599"/>
    <cellStyle name="SAPBEXstdItemX 2 13" xfId="54813"/>
    <cellStyle name="SAPBEXstdItemX 2 14" xfId="55027"/>
    <cellStyle name="SAPBEXstdItemX 2 2" xfId="1715"/>
    <cellStyle name="SAPBEXstdItemX 2 2 10" xfId="53850"/>
    <cellStyle name="SAPBEXstdItemX 2 2 11" xfId="54064"/>
    <cellStyle name="SAPBEXstdItemX 2 2 12" xfId="54278"/>
    <cellStyle name="SAPBEXstdItemX 2 2 13" xfId="54492"/>
    <cellStyle name="SAPBEXstdItemX 2 2 14" xfId="54706"/>
    <cellStyle name="SAPBEXstdItemX 2 2 15" xfId="54920"/>
    <cellStyle name="SAPBEXstdItemX 2 2 16" xfId="55134"/>
    <cellStyle name="SAPBEXstdItemX 2 2 2" xfId="4380"/>
    <cellStyle name="SAPBEXstdItemX 2 2 2 2" xfId="28679"/>
    <cellStyle name="SAPBEXstdItemX 2 2 3" xfId="5023"/>
    <cellStyle name="SAPBEXstdItemX 2 2 3 2" xfId="13818"/>
    <cellStyle name="SAPBEXstdItemX 2 2 3 2 2" xfId="38115"/>
    <cellStyle name="SAPBEXstdItemX 2 2 3 3" xfId="17225"/>
    <cellStyle name="SAPBEXstdItemX 2 2 3 3 2" xfId="41522"/>
    <cellStyle name="SAPBEXstdItemX 2 2 3 4" xfId="29320"/>
    <cellStyle name="SAPBEXstdItemX 2 2 4" xfId="14997"/>
    <cellStyle name="SAPBEXstdItemX 2 2 4 2" xfId="39294"/>
    <cellStyle name="SAPBEXstdItemX 2 2 5" xfId="26985"/>
    <cellStyle name="SAPBEXstdItemX 2 2 6" xfId="51393"/>
    <cellStyle name="SAPBEXstdItemX 2 2 7" xfId="53205"/>
    <cellStyle name="SAPBEXstdItemX 2 2 8" xfId="53422"/>
    <cellStyle name="SAPBEXstdItemX 2 2 9" xfId="53636"/>
    <cellStyle name="SAPBEXstdItemX 2 3" xfId="3213"/>
    <cellStyle name="SAPBEXstdItemX 2 3 2" xfId="7251"/>
    <cellStyle name="SAPBEXstdItemX 2 3 2 2" xfId="13819"/>
    <cellStyle name="SAPBEXstdItemX 2 3 2 2 2" xfId="38116"/>
    <cellStyle name="SAPBEXstdItemX 2 3 2 3" xfId="19453"/>
    <cellStyle name="SAPBEXstdItemX 2 3 2 3 2" xfId="43750"/>
    <cellStyle name="SAPBEXstdItemX 2 3 2 4" xfId="31548"/>
    <cellStyle name="SAPBEXstdItemX 2 4" xfId="50755"/>
    <cellStyle name="SAPBEXstdItemX 2 5" xfId="52567"/>
    <cellStyle name="SAPBEXstdItemX 2 6" xfId="53315"/>
    <cellStyle name="SAPBEXstdItemX 2 7" xfId="53529"/>
    <cellStyle name="SAPBEXstdItemX 2 8" xfId="53743"/>
    <cellStyle name="SAPBEXstdItemX 2 9" xfId="53957"/>
    <cellStyle name="SAPBEXstdItemX 3" xfId="1590"/>
    <cellStyle name="SAPBEXstdItemX 3 10" xfId="54172"/>
    <cellStyle name="SAPBEXstdItemX 3 11" xfId="54386"/>
    <cellStyle name="SAPBEXstdItemX 3 12" xfId="54600"/>
    <cellStyle name="SAPBEXstdItemX 3 13" xfId="54814"/>
    <cellStyle name="SAPBEXstdItemX 3 14" xfId="55028"/>
    <cellStyle name="SAPBEXstdItemX 3 2" xfId="1716"/>
    <cellStyle name="SAPBEXstdItemX 3 2 10" xfId="53851"/>
    <cellStyle name="SAPBEXstdItemX 3 2 11" xfId="54065"/>
    <cellStyle name="SAPBEXstdItemX 3 2 12" xfId="54279"/>
    <cellStyle name="SAPBEXstdItemX 3 2 13" xfId="54493"/>
    <cellStyle name="SAPBEXstdItemX 3 2 14" xfId="54707"/>
    <cellStyle name="SAPBEXstdItemX 3 2 15" xfId="54921"/>
    <cellStyle name="SAPBEXstdItemX 3 2 16" xfId="55135"/>
    <cellStyle name="SAPBEXstdItemX 3 2 2" xfId="4381"/>
    <cellStyle name="SAPBEXstdItemX 3 2 2 2" xfId="28680"/>
    <cellStyle name="SAPBEXstdItemX 3 2 3" xfId="5024"/>
    <cellStyle name="SAPBEXstdItemX 3 2 3 2" xfId="13820"/>
    <cellStyle name="SAPBEXstdItemX 3 2 3 2 2" xfId="38117"/>
    <cellStyle name="SAPBEXstdItemX 3 2 3 3" xfId="17226"/>
    <cellStyle name="SAPBEXstdItemX 3 2 3 3 2" xfId="41523"/>
    <cellStyle name="SAPBEXstdItemX 3 2 3 4" xfId="29321"/>
    <cellStyle name="SAPBEXstdItemX 3 2 4" xfId="14998"/>
    <cellStyle name="SAPBEXstdItemX 3 2 4 2" xfId="39295"/>
    <cellStyle name="SAPBEXstdItemX 3 2 5" xfId="26986"/>
    <cellStyle name="SAPBEXstdItemX 3 2 6" xfId="51394"/>
    <cellStyle name="SAPBEXstdItemX 3 2 7" xfId="53206"/>
    <cellStyle name="SAPBEXstdItemX 3 2 8" xfId="53423"/>
    <cellStyle name="SAPBEXstdItemX 3 2 9" xfId="53637"/>
    <cellStyle name="SAPBEXstdItemX 3 3" xfId="3214"/>
    <cellStyle name="SAPBEXstdItemX 3 3 2" xfId="7252"/>
    <cellStyle name="SAPBEXstdItemX 3 3 2 2" xfId="13821"/>
    <cellStyle name="SAPBEXstdItemX 3 3 2 2 2" xfId="38118"/>
    <cellStyle name="SAPBEXstdItemX 3 3 2 3" xfId="19454"/>
    <cellStyle name="SAPBEXstdItemX 3 3 2 3 2" xfId="43751"/>
    <cellStyle name="SAPBEXstdItemX 3 3 2 4" xfId="31549"/>
    <cellStyle name="SAPBEXstdItemX 3 4" xfId="50756"/>
    <cellStyle name="SAPBEXstdItemX 3 5" xfId="52568"/>
    <cellStyle name="SAPBEXstdItemX 3 6" xfId="53316"/>
    <cellStyle name="SAPBEXstdItemX 3 7" xfId="53530"/>
    <cellStyle name="SAPBEXstdItemX 3 8" xfId="53744"/>
    <cellStyle name="SAPBEXstdItemX 3 9" xfId="53958"/>
    <cellStyle name="SAPBEXstdItemX 4" xfId="1714"/>
    <cellStyle name="SAPBEXstdItemX 4 10" xfId="53849"/>
    <cellStyle name="SAPBEXstdItemX 4 11" xfId="54063"/>
    <cellStyle name="SAPBEXstdItemX 4 12" xfId="54277"/>
    <cellStyle name="SAPBEXstdItemX 4 13" xfId="54491"/>
    <cellStyle name="SAPBEXstdItemX 4 14" xfId="54705"/>
    <cellStyle name="SAPBEXstdItemX 4 15" xfId="54919"/>
    <cellStyle name="SAPBEXstdItemX 4 16" xfId="55133"/>
    <cellStyle name="SAPBEXstdItemX 4 2" xfId="4379"/>
    <cellStyle name="SAPBEXstdItemX 4 2 2" xfId="28678"/>
    <cellStyle name="SAPBEXstdItemX 4 3" xfId="5022"/>
    <cellStyle name="SAPBEXstdItemX 4 3 2" xfId="13822"/>
    <cellStyle name="SAPBEXstdItemX 4 3 2 2" xfId="38119"/>
    <cellStyle name="SAPBEXstdItemX 4 3 3" xfId="17224"/>
    <cellStyle name="SAPBEXstdItemX 4 3 3 2" xfId="41521"/>
    <cellStyle name="SAPBEXstdItemX 4 3 4" xfId="29319"/>
    <cellStyle name="SAPBEXstdItemX 4 4" xfId="14996"/>
    <cellStyle name="SAPBEXstdItemX 4 4 2" xfId="39293"/>
    <cellStyle name="SAPBEXstdItemX 4 5" xfId="26984"/>
    <cellStyle name="SAPBEXstdItemX 4 6" xfId="51392"/>
    <cellStyle name="SAPBEXstdItemX 4 7" xfId="53204"/>
    <cellStyle name="SAPBEXstdItemX 4 8" xfId="53421"/>
    <cellStyle name="SAPBEXstdItemX 4 9" xfId="53635"/>
    <cellStyle name="SAPBEXstdItemX 5" xfId="3212"/>
    <cellStyle name="SAPBEXstdItemX 5 2" xfId="7250"/>
    <cellStyle name="SAPBEXstdItemX 5 2 2" xfId="13823"/>
    <cellStyle name="SAPBEXstdItemX 5 2 2 2" xfId="38120"/>
    <cellStyle name="SAPBEXstdItemX 5 2 3" xfId="19452"/>
    <cellStyle name="SAPBEXstdItemX 5 2 3 2" xfId="43749"/>
    <cellStyle name="SAPBEXstdItemX 5 2 4" xfId="31547"/>
    <cellStyle name="SAPBEXstdItemX 6" xfId="50754"/>
    <cellStyle name="SAPBEXstdItemX 7" xfId="52566"/>
    <cellStyle name="SAPBEXstdItemX 8" xfId="53314"/>
    <cellStyle name="SAPBEXstdItemX 9" xfId="53528"/>
    <cellStyle name="SAPBEXtitle" xfId="1591"/>
    <cellStyle name="SAPBEXundefined" xfId="1592"/>
    <cellStyle name="SAPBEXundefined 10" xfId="53745"/>
    <cellStyle name="SAPBEXundefined 11" xfId="53959"/>
    <cellStyle name="SAPBEXundefined 12" xfId="54173"/>
    <cellStyle name="SAPBEXundefined 13" xfId="54387"/>
    <cellStyle name="SAPBEXundefined 14" xfId="54601"/>
    <cellStyle name="SAPBEXundefined 15" xfId="54815"/>
    <cellStyle name="SAPBEXundefined 16" xfId="55029"/>
    <cellStyle name="SAPBEXundefined 2" xfId="1593"/>
    <cellStyle name="SAPBEXundefined 2 10" xfId="54174"/>
    <cellStyle name="SAPBEXundefined 2 11" xfId="54388"/>
    <cellStyle name="SAPBEXundefined 2 12" xfId="54602"/>
    <cellStyle name="SAPBEXundefined 2 13" xfId="54816"/>
    <cellStyle name="SAPBEXundefined 2 14" xfId="55030"/>
    <cellStyle name="SAPBEXundefined 2 2" xfId="1718"/>
    <cellStyle name="SAPBEXundefined 2 2 10" xfId="53853"/>
    <cellStyle name="SAPBEXundefined 2 2 11" xfId="54067"/>
    <cellStyle name="SAPBEXundefined 2 2 12" xfId="54281"/>
    <cellStyle name="SAPBEXundefined 2 2 13" xfId="54495"/>
    <cellStyle name="SAPBEXundefined 2 2 14" xfId="54709"/>
    <cellStyle name="SAPBEXundefined 2 2 15" xfId="54923"/>
    <cellStyle name="SAPBEXundefined 2 2 16" xfId="55137"/>
    <cellStyle name="SAPBEXundefined 2 2 2" xfId="4383"/>
    <cellStyle name="SAPBEXundefined 2 2 2 2" xfId="28682"/>
    <cellStyle name="SAPBEXundefined 2 2 3" xfId="5026"/>
    <cellStyle name="SAPBEXundefined 2 2 3 2" xfId="13824"/>
    <cellStyle name="SAPBEXundefined 2 2 3 2 2" xfId="38121"/>
    <cellStyle name="SAPBEXundefined 2 2 3 3" xfId="17228"/>
    <cellStyle name="SAPBEXundefined 2 2 3 3 2" xfId="41525"/>
    <cellStyle name="SAPBEXundefined 2 2 3 4" xfId="29323"/>
    <cellStyle name="SAPBEXundefined 2 2 4" xfId="15000"/>
    <cellStyle name="SAPBEXundefined 2 2 4 2" xfId="39297"/>
    <cellStyle name="SAPBEXundefined 2 2 5" xfId="26988"/>
    <cellStyle name="SAPBEXundefined 2 2 6" xfId="51396"/>
    <cellStyle name="SAPBEXundefined 2 2 7" xfId="53208"/>
    <cellStyle name="SAPBEXundefined 2 2 8" xfId="53425"/>
    <cellStyle name="SAPBEXundefined 2 2 9" xfId="53639"/>
    <cellStyle name="SAPBEXundefined 2 3" xfId="3216"/>
    <cellStyle name="SAPBEXundefined 2 3 2" xfId="7254"/>
    <cellStyle name="SAPBEXundefined 2 3 2 2" xfId="13825"/>
    <cellStyle name="SAPBEXundefined 2 3 2 2 2" xfId="38122"/>
    <cellStyle name="SAPBEXundefined 2 3 2 3" xfId="19456"/>
    <cellStyle name="SAPBEXundefined 2 3 2 3 2" xfId="43753"/>
    <cellStyle name="SAPBEXundefined 2 3 2 4" xfId="31551"/>
    <cellStyle name="SAPBEXundefined 2 4" xfId="50758"/>
    <cellStyle name="SAPBEXundefined 2 5" xfId="52570"/>
    <cellStyle name="SAPBEXundefined 2 6" xfId="53318"/>
    <cellStyle name="SAPBEXundefined 2 7" xfId="53532"/>
    <cellStyle name="SAPBEXundefined 2 8" xfId="53746"/>
    <cellStyle name="SAPBEXundefined 2 9" xfId="53960"/>
    <cellStyle name="SAPBEXundefined 3" xfId="1594"/>
    <cellStyle name="SAPBEXundefined 3 10" xfId="54175"/>
    <cellStyle name="SAPBEXundefined 3 11" xfId="54389"/>
    <cellStyle name="SAPBEXundefined 3 12" xfId="54603"/>
    <cellStyle name="SAPBEXundefined 3 13" xfId="54817"/>
    <cellStyle name="SAPBEXundefined 3 14" xfId="55031"/>
    <cellStyle name="SAPBEXundefined 3 2" xfId="1719"/>
    <cellStyle name="SAPBEXundefined 3 2 10" xfId="53854"/>
    <cellStyle name="SAPBEXundefined 3 2 11" xfId="54068"/>
    <cellStyle name="SAPBEXundefined 3 2 12" xfId="54282"/>
    <cellStyle name="SAPBEXundefined 3 2 13" xfId="54496"/>
    <cellStyle name="SAPBEXundefined 3 2 14" xfId="54710"/>
    <cellStyle name="SAPBEXundefined 3 2 15" xfId="54924"/>
    <cellStyle name="SAPBEXundefined 3 2 16" xfId="55138"/>
    <cellStyle name="SAPBEXundefined 3 2 2" xfId="4384"/>
    <cellStyle name="SAPBEXundefined 3 2 2 2" xfId="28683"/>
    <cellStyle name="SAPBEXundefined 3 2 3" xfId="5027"/>
    <cellStyle name="SAPBEXundefined 3 2 3 2" xfId="13826"/>
    <cellStyle name="SAPBEXundefined 3 2 3 2 2" xfId="38123"/>
    <cellStyle name="SAPBEXundefined 3 2 3 3" xfId="17229"/>
    <cellStyle name="SAPBEXundefined 3 2 3 3 2" xfId="41526"/>
    <cellStyle name="SAPBEXundefined 3 2 3 4" xfId="29324"/>
    <cellStyle name="SAPBEXundefined 3 2 4" xfId="15001"/>
    <cellStyle name="SAPBEXundefined 3 2 4 2" xfId="39298"/>
    <cellStyle name="SAPBEXundefined 3 2 5" xfId="26989"/>
    <cellStyle name="SAPBEXundefined 3 2 6" xfId="51397"/>
    <cellStyle name="SAPBEXundefined 3 2 7" xfId="53209"/>
    <cellStyle name="SAPBEXundefined 3 2 8" xfId="53426"/>
    <cellStyle name="SAPBEXundefined 3 2 9" xfId="53640"/>
    <cellStyle name="SAPBEXundefined 3 3" xfId="3217"/>
    <cellStyle name="SAPBEXundefined 3 3 2" xfId="7255"/>
    <cellStyle name="SAPBEXundefined 3 3 2 2" xfId="13827"/>
    <cellStyle name="SAPBEXundefined 3 3 2 2 2" xfId="38124"/>
    <cellStyle name="SAPBEXundefined 3 3 2 3" xfId="19457"/>
    <cellStyle name="SAPBEXundefined 3 3 2 3 2" xfId="43754"/>
    <cellStyle name="SAPBEXundefined 3 3 2 4" xfId="31552"/>
    <cellStyle name="SAPBEXundefined 3 4" xfId="50759"/>
    <cellStyle name="SAPBEXundefined 3 5" xfId="52571"/>
    <cellStyle name="SAPBEXundefined 3 6" xfId="53319"/>
    <cellStyle name="SAPBEXundefined 3 7" xfId="53533"/>
    <cellStyle name="SAPBEXundefined 3 8" xfId="53747"/>
    <cellStyle name="SAPBEXundefined 3 9" xfId="53961"/>
    <cellStyle name="SAPBEXundefined 4" xfId="1717"/>
    <cellStyle name="SAPBEXundefined 4 10" xfId="53852"/>
    <cellStyle name="SAPBEXundefined 4 11" xfId="54066"/>
    <cellStyle name="SAPBEXundefined 4 12" xfId="54280"/>
    <cellStyle name="SAPBEXundefined 4 13" xfId="54494"/>
    <cellStyle name="SAPBEXundefined 4 14" xfId="54708"/>
    <cellStyle name="SAPBEXundefined 4 15" xfId="54922"/>
    <cellStyle name="SAPBEXundefined 4 16" xfId="55136"/>
    <cellStyle name="SAPBEXundefined 4 2" xfId="4382"/>
    <cellStyle name="SAPBEXundefined 4 2 2" xfId="28681"/>
    <cellStyle name="SAPBEXundefined 4 3" xfId="5025"/>
    <cellStyle name="SAPBEXundefined 4 3 2" xfId="13828"/>
    <cellStyle name="SAPBEXundefined 4 3 2 2" xfId="38125"/>
    <cellStyle name="SAPBEXundefined 4 3 3" xfId="17227"/>
    <cellStyle name="SAPBEXundefined 4 3 3 2" xfId="41524"/>
    <cellStyle name="SAPBEXundefined 4 3 4" xfId="29322"/>
    <cellStyle name="SAPBEXundefined 4 4" xfId="14999"/>
    <cellStyle name="SAPBEXundefined 4 4 2" xfId="39296"/>
    <cellStyle name="SAPBEXundefined 4 5" xfId="26987"/>
    <cellStyle name="SAPBEXundefined 4 6" xfId="51395"/>
    <cellStyle name="SAPBEXundefined 4 7" xfId="53207"/>
    <cellStyle name="SAPBEXundefined 4 8" xfId="53424"/>
    <cellStyle name="SAPBEXundefined 4 9" xfId="53638"/>
    <cellStyle name="SAPBEXundefined 5" xfId="3215"/>
    <cellStyle name="SAPBEXundefined 5 2" xfId="7253"/>
    <cellStyle name="SAPBEXundefined 5 2 2" xfId="13829"/>
    <cellStyle name="SAPBEXundefined 5 2 2 2" xfId="38126"/>
    <cellStyle name="SAPBEXundefined 5 2 3" xfId="19455"/>
    <cellStyle name="SAPBEXundefined 5 2 3 2" xfId="43752"/>
    <cellStyle name="SAPBEXundefined 5 2 4" xfId="31550"/>
    <cellStyle name="SAPBEXundefined 6" xfId="50757"/>
    <cellStyle name="SAPBEXundefined 7" xfId="52569"/>
    <cellStyle name="SAPBEXundefined 8" xfId="53317"/>
    <cellStyle name="SAPBEXundefined 9" xfId="53531"/>
    <cellStyle name="Title" xfId="2" builtinId="15" customBuiltin="1"/>
    <cellStyle name="Title 2" xfId="1853"/>
    <cellStyle name="Total" xfId="18" builtinId="25" customBuiltin="1"/>
    <cellStyle name="Total 2" xfId="100"/>
    <cellStyle name="UnitMargin" xfId="1595"/>
    <cellStyle name="UnitMargin 10" xfId="1596"/>
    <cellStyle name="UnitMargin 11" xfId="1597"/>
    <cellStyle name="UnitMargin 12" xfId="1598"/>
    <cellStyle name="UnitMargin 13" xfId="1599"/>
    <cellStyle name="UnitMargin 14" xfId="1600"/>
    <cellStyle name="UnitMargin 2" xfId="1601"/>
    <cellStyle name="UnitMargin 2 2" xfId="1602"/>
    <cellStyle name="UnitMargin 3" xfId="1603"/>
    <cellStyle name="UnitMargin 4" xfId="1604"/>
    <cellStyle name="UnitMargin 5" xfId="1605"/>
    <cellStyle name="UnitMargin 6" xfId="1606"/>
    <cellStyle name="UnitMargin 7" xfId="1607"/>
    <cellStyle name="UnitMargin 8" xfId="1608"/>
    <cellStyle name="UnitMargin 9" xfId="1609"/>
    <cellStyle name="Warning Text" xfId="15" builtinId="11" customBuiltin="1"/>
    <cellStyle name="Warning Text 2" xfId="97"/>
  </cellStyles>
  <dxfs count="7">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border>
        <vertical style="hair">
          <color auto="1"/>
        </vertical>
        <horizontal style="hair">
          <color auto="1"/>
        </horizontal>
      </border>
    </dxf>
  </dxfs>
  <tableStyles count="3" defaultTableStyle="TableStyleMedium2" defaultPivotStyle="PivotStyleLight16">
    <tableStyle name="Table Style 1" pivot="0" count="1">
      <tableStyleElement type="wholeTable" dxfId="6"/>
    </tableStyle>
    <tableStyle name="TableStyleQueryPreview" pivot="0" count="3">
      <tableStyleElement type="wholeTable" dxfId="5"/>
      <tableStyleElement type="headerRow" dxfId="4"/>
      <tableStyleElement type="firstRowStripe" dxfId="3"/>
    </tableStyle>
    <tableStyle name="TableStyleQueryResult" pivot="0" count="3">
      <tableStyleElement type="wholeTable" dxfId="2"/>
      <tableStyleElement type="headerRow" dxfId="1"/>
      <tableStyleElement type="firstRowStripe" dxfId="0"/>
    </tableStyle>
  </tableStyles>
  <colors>
    <mruColors>
      <color rgb="FF808000"/>
      <color rgb="FFFF6600"/>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1</xdr:col>
      <xdr:colOff>786992</xdr:colOff>
      <xdr:row>0</xdr:row>
      <xdr:rowOff>600075</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7150"/>
          <a:ext cx="1436052"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1</xdr:col>
      <xdr:colOff>678285</xdr:colOff>
      <xdr:row>0</xdr:row>
      <xdr:rowOff>590550</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7625"/>
          <a:ext cx="1436052"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upply%20Management\General\16.%20SM%20Com.%20Operations%20Monthly%20Report%20+%20LOG\2018\CENTRAL%20Cost%20Saving%20and%20Avoidance\USE%20THIS%20VERSION%20Central%20Cost%20Savings%20and%20Avoidance%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pply%20Management/General/16.%20SM%20Com.%20Operations%20Monthly%20Report%20+%20LOG/2019/CENTRAL%20Cost%20Savings%20and%20Avoidance/USE%20THIS%20VERSION%20Central%20Cost%20Savings%20and%20Avoidanc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izon"/>
      <sheetName val="Albian"/>
      <sheetName val="Shell - IG"/>
      <sheetName val="Insitu - MP"/>
      <sheetName val="Conventional"/>
      <sheetName val="Albian procurement"/>
      <sheetName val="Horizon procurement"/>
      <sheetName val="DownStream MP"/>
      <sheetName val="UpStream MP"/>
      <sheetName val="Conventional MP"/>
      <sheetName val="Instructions"/>
      <sheetName val="Business Rhythm"/>
      <sheetName val="References"/>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W3" t="str">
            <v>Wk 1</v>
          </cell>
          <cell r="X3" t="str">
            <v>January</v>
          </cell>
          <cell r="Y3">
            <v>2018</v>
          </cell>
        </row>
        <row r="4">
          <cell r="W4" t="str">
            <v>Wk 2</v>
          </cell>
          <cell r="X4" t="str">
            <v>February</v>
          </cell>
        </row>
        <row r="5">
          <cell r="W5" t="str">
            <v>Wk 3</v>
          </cell>
          <cell r="X5" t="str">
            <v>March</v>
          </cell>
        </row>
        <row r="6">
          <cell r="W6" t="str">
            <v>Wk 4</v>
          </cell>
          <cell r="X6" t="str">
            <v>April</v>
          </cell>
        </row>
        <row r="7">
          <cell r="W7" t="str">
            <v>Wk 14</v>
          </cell>
          <cell r="X7" t="str">
            <v>February</v>
          </cell>
        </row>
        <row r="8">
          <cell r="W8" t="str">
            <v>Wk 5</v>
          </cell>
          <cell r="X8" t="str">
            <v>May</v>
          </cell>
        </row>
        <row r="9">
          <cell r="W9" t="str">
            <v>Wk 13</v>
          </cell>
          <cell r="X9" t="str">
            <v>January</v>
          </cell>
        </row>
        <row r="10">
          <cell r="W10" t="str">
            <v>Wk 6</v>
          </cell>
          <cell r="X10" t="str">
            <v>June</v>
          </cell>
        </row>
        <row r="11">
          <cell r="W11" t="str">
            <v>Wk 7</v>
          </cell>
          <cell r="X11" t="str">
            <v>July</v>
          </cell>
        </row>
        <row r="12">
          <cell r="W12" t="str">
            <v>Wk 17</v>
          </cell>
          <cell r="X12" t="str">
            <v>May</v>
          </cell>
        </row>
        <row r="13">
          <cell r="W13" t="str">
            <v>Wk 8</v>
          </cell>
          <cell r="X13" t="str">
            <v>August</v>
          </cell>
        </row>
        <row r="14">
          <cell r="W14" t="str">
            <v>Wk 11</v>
          </cell>
          <cell r="X14" t="str">
            <v>November</v>
          </cell>
        </row>
        <row r="15">
          <cell r="W15" t="str">
            <v>Wk 16</v>
          </cell>
          <cell r="X15" t="str">
            <v>April</v>
          </cell>
        </row>
        <row r="16">
          <cell r="W16" t="str">
            <v>Wk 10</v>
          </cell>
          <cell r="X16" t="str">
            <v>October</v>
          </cell>
        </row>
        <row r="17">
          <cell r="W17" t="str">
            <v>Wk 12</v>
          </cell>
          <cell r="X17" t="str">
            <v>December</v>
          </cell>
        </row>
        <row r="18">
          <cell r="W18" t="str">
            <v>Wk 9</v>
          </cell>
          <cell r="X18" t="str">
            <v>September</v>
          </cell>
        </row>
        <row r="19">
          <cell r="W19" t="str">
            <v>Wk 15</v>
          </cell>
          <cell r="X19" t="str">
            <v>March</v>
          </cell>
        </row>
        <row r="20">
          <cell r="W20" t="str">
            <v>Wk 18</v>
          </cell>
          <cell r="X20" t="str">
            <v>June</v>
          </cell>
        </row>
        <row r="21">
          <cell r="W21" t="str">
            <v>Wk 19</v>
          </cell>
          <cell r="X21" t="str">
            <v>July</v>
          </cell>
        </row>
        <row r="22">
          <cell r="W22" t="str">
            <v>Wk 20</v>
          </cell>
          <cell r="X22" t="str">
            <v>August</v>
          </cell>
        </row>
        <row r="23">
          <cell r="W23" t="str">
            <v>Wk 21</v>
          </cell>
          <cell r="X23" t="str">
            <v>September</v>
          </cell>
        </row>
        <row r="24">
          <cell r="W24" t="str">
            <v>Wk 22</v>
          </cell>
          <cell r="X24" t="str">
            <v>October</v>
          </cell>
        </row>
        <row r="25">
          <cell r="W25" t="str">
            <v>Wk 23</v>
          </cell>
          <cell r="X25" t="str">
            <v>November</v>
          </cell>
        </row>
        <row r="26">
          <cell r="W26" t="str">
            <v>Wk 24</v>
          </cell>
          <cell r="X26" t="str">
            <v>December</v>
          </cell>
        </row>
        <row r="27">
          <cell r="W27" t="str">
            <v>Wk 25</v>
          </cell>
        </row>
        <row r="28">
          <cell r="W28" t="str">
            <v>Wk 26</v>
          </cell>
        </row>
        <row r="29">
          <cell r="W29" t="str">
            <v>Wk 27</v>
          </cell>
        </row>
        <row r="30">
          <cell r="W30" t="str">
            <v>Wk 28</v>
          </cell>
        </row>
        <row r="31">
          <cell r="W31" t="str">
            <v>Wk 29</v>
          </cell>
        </row>
        <row r="32">
          <cell r="W32" t="str">
            <v>Wk 30</v>
          </cell>
        </row>
        <row r="33">
          <cell r="W33" t="str">
            <v>Wk 31</v>
          </cell>
        </row>
        <row r="34">
          <cell r="W34" t="str">
            <v>Wk 32</v>
          </cell>
        </row>
        <row r="35">
          <cell r="W35" t="str">
            <v>Wk 33</v>
          </cell>
        </row>
        <row r="36">
          <cell r="W36" t="str">
            <v>Wk 34</v>
          </cell>
        </row>
        <row r="37">
          <cell r="W37" t="str">
            <v>Wk 35</v>
          </cell>
        </row>
        <row r="38">
          <cell r="W38" t="str">
            <v>Wk 36</v>
          </cell>
        </row>
        <row r="39">
          <cell r="W39" t="str">
            <v>Wk 37</v>
          </cell>
        </row>
        <row r="40">
          <cell r="W40" t="str">
            <v>Wk 38</v>
          </cell>
        </row>
        <row r="41">
          <cell r="W41" t="str">
            <v>Wk 39</v>
          </cell>
        </row>
        <row r="42">
          <cell r="W42" t="str">
            <v>Wk 40</v>
          </cell>
        </row>
        <row r="43">
          <cell r="W43" t="str">
            <v>Wk 41</v>
          </cell>
        </row>
        <row r="44">
          <cell r="W44" t="str">
            <v>Wk 42</v>
          </cell>
        </row>
        <row r="45">
          <cell r="W45" t="str">
            <v>Wk 43</v>
          </cell>
        </row>
        <row r="46">
          <cell r="W46" t="str">
            <v>Wk 44</v>
          </cell>
        </row>
        <row r="47">
          <cell r="W47" t="str">
            <v>Wk 45</v>
          </cell>
        </row>
        <row r="48">
          <cell r="W48" t="str">
            <v>Wk 46</v>
          </cell>
        </row>
        <row r="49">
          <cell r="W49" t="str">
            <v>Wk 47</v>
          </cell>
        </row>
        <row r="50">
          <cell r="W50" t="str">
            <v>Wk 48</v>
          </cell>
        </row>
        <row r="51">
          <cell r="W51" t="str">
            <v>Wk 49</v>
          </cell>
        </row>
        <row r="52">
          <cell r="W52" t="str">
            <v>Wk 50</v>
          </cell>
        </row>
        <row r="53">
          <cell r="W53" t="str">
            <v>Wk 51</v>
          </cell>
        </row>
        <row r="54">
          <cell r="W54" t="str">
            <v>Wk 52</v>
          </cell>
        </row>
      </sheetData>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izon"/>
      <sheetName val="Albian"/>
      <sheetName val="Conventional"/>
      <sheetName val="Albian procurement"/>
      <sheetName val="Horizon procurement"/>
      <sheetName val="DownStream MP"/>
      <sheetName val="UpStream MP"/>
      <sheetName val="Conventional MP"/>
      <sheetName val="Instructions"/>
      <sheetName val="Business Rhythm"/>
      <sheetName val="Referenc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18" Type="http://schemas.openxmlformats.org/officeDocument/2006/relationships/printerSettings" Target="../printerSettings/printerSettings4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printerSettings" Target="../printerSettings/printerSettings44.bin"/><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10" Type="http://schemas.openxmlformats.org/officeDocument/2006/relationships/printerSettings" Target="../printerSettings/printerSettings37.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3.bin"/><Relationship Id="rId13" Type="http://schemas.openxmlformats.org/officeDocument/2006/relationships/printerSettings" Target="../printerSettings/printerSettings58.bin"/><Relationship Id="rId18" Type="http://schemas.openxmlformats.org/officeDocument/2006/relationships/printerSettings" Target="../printerSettings/printerSettings63.bin"/><Relationship Id="rId26" Type="http://schemas.openxmlformats.org/officeDocument/2006/relationships/printerSettings" Target="../printerSettings/printerSettings71.bin"/><Relationship Id="rId3" Type="http://schemas.openxmlformats.org/officeDocument/2006/relationships/printerSettings" Target="../printerSettings/printerSettings48.bin"/><Relationship Id="rId21" Type="http://schemas.openxmlformats.org/officeDocument/2006/relationships/printerSettings" Target="../printerSettings/printerSettings66.bin"/><Relationship Id="rId7" Type="http://schemas.openxmlformats.org/officeDocument/2006/relationships/printerSettings" Target="../printerSettings/printerSettings52.bin"/><Relationship Id="rId12" Type="http://schemas.openxmlformats.org/officeDocument/2006/relationships/printerSettings" Target="../printerSettings/printerSettings57.bin"/><Relationship Id="rId17" Type="http://schemas.openxmlformats.org/officeDocument/2006/relationships/printerSettings" Target="../printerSettings/printerSettings62.bin"/><Relationship Id="rId25" Type="http://schemas.openxmlformats.org/officeDocument/2006/relationships/printerSettings" Target="../printerSettings/printerSettings70.bin"/><Relationship Id="rId2" Type="http://schemas.openxmlformats.org/officeDocument/2006/relationships/printerSettings" Target="../printerSettings/printerSettings47.bin"/><Relationship Id="rId16" Type="http://schemas.openxmlformats.org/officeDocument/2006/relationships/printerSettings" Target="../printerSettings/printerSettings61.bin"/><Relationship Id="rId20" Type="http://schemas.openxmlformats.org/officeDocument/2006/relationships/printerSettings" Target="../printerSettings/printerSettings65.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printerSettings" Target="../printerSettings/printerSettings56.bin"/><Relationship Id="rId24" Type="http://schemas.openxmlformats.org/officeDocument/2006/relationships/printerSettings" Target="../printerSettings/printerSettings69.bin"/><Relationship Id="rId5" Type="http://schemas.openxmlformats.org/officeDocument/2006/relationships/printerSettings" Target="../printerSettings/printerSettings50.bin"/><Relationship Id="rId15" Type="http://schemas.openxmlformats.org/officeDocument/2006/relationships/printerSettings" Target="../printerSettings/printerSettings60.bin"/><Relationship Id="rId23" Type="http://schemas.openxmlformats.org/officeDocument/2006/relationships/printerSettings" Target="../printerSettings/printerSettings68.bin"/><Relationship Id="rId10" Type="http://schemas.openxmlformats.org/officeDocument/2006/relationships/printerSettings" Target="../printerSettings/printerSettings55.bin"/><Relationship Id="rId19" Type="http://schemas.openxmlformats.org/officeDocument/2006/relationships/printerSettings" Target="../printerSettings/printerSettings64.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 Id="rId14" Type="http://schemas.openxmlformats.org/officeDocument/2006/relationships/printerSettings" Target="../printerSettings/printerSettings59.bin"/><Relationship Id="rId22" Type="http://schemas.openxmlformats.org/officeDocument/2006/relationships/printerSettings" Target="../printerSettings/printerSettings67.bin"/><Relationship Id="rId27" Type="http://schemas.openxmlformats.org/officeDocument/2006/relationships/printerSettings" Target="../printerSettings/printerSettings7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26" Type="http://schemas.openxmlformats.org/officeDocument/2006/relationships/printerSettings" Target="../printerSettings/printerSettings98.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5" Type="http://schemas.openxmlformats.org/officeDocument/2006/relationships/printerSettings" Target="../printerSettings/printerSettings97.bin"/><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 Id="rId27"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drawing" Target="../drawings/drawing1.xml"/><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26" Type="http://schemas.openxmlformats.org/officeDocument/2006/relationships/printerSettings" Target="../printerSettings/printerSettings152.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5" Type="http://schemas.openxmlformats.org/officeDocument/2006/relationships/printerSettings" Target="../printerSettings/printerSettings151.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24" Type="http://schemas.openxmlformats.org/officeDocument/2006/relationships/printerSettings" Target="../printerSettings/printerSettings150.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23" Type="http://schemas.openxmlformats.org/officeDocument/2006/relationships/printerSettings" Target="../printerSettings/printerSettings149.bin"/><Relationship Id="rId28" Type="http://schemas.openxmlformats.org/officeDocument/2006/relationships/drawing" Target="../drawings/drawing2.xml"/><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 Id="rId22" Type="http://schemas.openxmlformats.org/officeDocument/2006/relationships/printerSettings" Target="../printerSettings/printerSettings148.bin"/><Relationship Id="rId27" Type="http://schemas.openxmlformats.org/officeDocument/2006/relationships/printerSettings" Target="../printerSettings/printerSettings15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1.bin"/><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26" Type="http://schemas.openxmlformats.org/officeDocument/2006/relationships/printerSettings" Target="../printerSettings/printerSettings179.bin"/><Relationship Id="rId3" Type="http://schemas.openxmlformats.org/officeDocument/2006/relationships/printerSettings" Target="../printerSettings/printerSettings156.bin"/><Relationship Id="rId21" Type="http://schemas.openxmlformats.org/officeDocument/2006/relationships/printerSettings" Target="../printerSettings/printerSettings174.bin"/><Relationship Id="rId7" Type="http://schemas.openxmlformats.org/officeDocument/2006/relationships/printerSettings" Target="../printerSettings/printerSettings160.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printerSettings" Target="../printerSettings/printerSettings178.bin"/><Relationship Id="rId2" Type="http://schemas.openxmlformats.org/officeDocument/2006/relationships/printerSettings" Target="../printerSettings/printerSettings155.bin"/><Relationship Id="rId16" Type="http://schemas.openxmlformats.org/officeDocument/2006/relationships/printerSettings" Target="../printerSettings/printerSettings169.bin"/><Relationship Id="rId20" Type="http://schemas.openxmlformats.org/officeDocument/2006/relationships/printerSettings" Target="../printerSettings/printerSettings173.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24" Type="http://schemas.openxmlformats.org/officeDocument/2006/relationships/printerSettings" Target="../printerSettings/printerSettings177.bin"/><Relationship Id="rId5" Type="http://schemas.openxmlformats.org/officeDocument/2006/relationships/printerSettings" Target="../printerSettings/printerSettings158.bin"/><Relationship Id="rId15" Type="http://schemas.openxmlformats.org/officeDocument/2006/relationships/printerSettings" Target="../printerSettings/printerSettings168.bin"/><Relationship Id="rId23" Type="http://schemas.openxmlformats.org/officeDocument/2006/relationships/printerSettings" Target="../printerSettings/printerSettings176.bin"/><Relationship Id="rId10" Type="http://schemas.openxmlformats.org/officeDocument/2006/relationships/printerSettings" Target="../printerSettings/printerSettings163.bin"/><Relationship Id="rId19" Type="http://schemas.openxmlformats.org/officeDocument/2006/relationships/printerSettings" Target="../printerSettings/printerSettings172.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4" Type="http://schemas.openxmlformats.org/officeDocument/2006/relationships/printerSettings" Target="../printerSettings/printerSettings167.bin"/><Relationship Id="rId22" Type="http://schemas.openxmlformats.org/officeDocument/2006/relationships/printerSettings" Target="../printerSettings/printerSettings175.bin"/><Relationship Id="rId27" Type="http://schemas.openxmlformats.org/officeDocument/2006/relationships/printerSettings" Target="../printerSettings/printerSettings1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sheetPr>
  <dimension ref="A1:AQ772"/>
  <sheetViews>
    <sheetView tabSelected="1" topLeftCell="A129" zoomScale="115" zoomScaleNormal="115" workbookViewId="0">
      <selection activeCell="J130" sqref="J130"/>
    </sheetView>
  </sheetViews>
  <sheetFormatPr defaultColWidth="9.140625" defaultRowHeight="11.25"/>
  <cols>
    <col min="1" max="1" width="20.5703125" style="253" customWidth="1"/>
    <col min="2" max="2" width="20.85546875" style="253" bestFit="1" customWidth="1"/>
    <col min="3" max="3" width="12.5703125" style="253" bestFit="1" customWidth="1"/>
    <col min="4" max="4" width="13.140625" style="253" customWidth="1"/>
    <col min="5" max="5" width="9.5703125" style="253" bestFit="1" customWidth="1"/>
    <col min="6" max="6" width="34.5703125" style="253" customWidth="1"/>
    <col min="7" max="7" width="14.140625" style="253" customWidth="1"/>
    <col min="8" max="8" width="10.42578125" style="253" bestFit="1" customWidth="1"/>
    <col min="9" max="9" width="15" style="253" customWidth="1"/>
    <col min="10" max="10" width="10.85546875" style="253" bestFit="1" customWidth="1"/>
    <col min="11" max="11" width="9.140625" style="253"/>
    <col min="12" max="12" width="11.28515625" style="253" customWidth="1"/>
    <col min="13" max="13" width="14.7109375" style="253" customWidth="1"/>
    <col min="14" max="14" width="12" style="253" customWidth="1"/>
    <col min="15" max="15" width="11.140625" style="253" customWidth="1"/>
    <col min="16" max="19" width="9.140625" style="253"/>
    <col min="20" max="16384" width="9.140625" style="254"/>
  </cols>
  <sheetData>
    <row r="1" spans="1:19" s="378" customFormat="1" ht="15.75">
      <c r="A1" s="226" t="s">
        <v>54</v>
      </c>
      <c r="B1" s="227">
        <v>50000000</v>
      </c>
      <c r="C1" s="228"/>
      <c r="D1" s="228"/>
      <c r="E1" s="228"/>
      <c r="F1" s="228"/>
      <c r="G1" s="228"/>
      <c r="H1" s="228"/>
      <c r="I1" s="228"/>
      <c r="J1" s="228"/>
      <c r="K1" s="228"/>
      <c r="L1" s="228"/>
      <c r="M1" s="228"/>
      <c r="N1" s="228"/>
      <c r="O1" s="228"/>
      <c r="P1" s="228"/>
      <c r="Q1" s="228"/>
      <c r="R1" s="228"/>
      <c r="S1" s="228"/>
    </row>
    <row r="2" spans="1:19" s="378" customFormat="1" ht="12" thickBot="1">
      <c r="A2" s="229"/>
      <c r="B2" s="229"/>
      <c r="C2" s="228"/>
      <c r="D2" s="228"/>
      <c r="E2" s="228"/>
      <c r="F2" s="228"/>
      <c r="G2" s="228"/>
      <c r="H2" s="228"/>
      <c r="I2" s="228"/>
      <c r="J2" s="228"/>
      <c r="K2" s="228"/>
      <c r="L2" s="228"/>
      <c r="M2" s="228"/>
      <c r="N2" s="228"/>
      <c r="O2" s="228"/>
      <c r="P2" s="228"/>
      <c r="Q2" s="228"/>
      <c r="R2" s="228"/>
      <c r="S2" s="228"/>
    </row>
    <row r="3" spans="1:19" s="378" customFormat="1" ht="15" customHeight="1">
      <c r="A3" s="230" t="s">
        <v>152</v>
      </c>
      <c r="B3" s="230" t="s">
        <v>152</v>
      </c>
      <c r="C3" s="230" t="s">
        <v>4</v>
      </c>
      <c r="D3" s="230" t="s">
        <v>153</v>
      </c>
      <c r="E3" s="228"/>
      <c r="F3" s="228"/>
      <c r="G3" s="228"/>
      <c r="H3" s="228"/>
      <c r="I3" s="231" t="s">
        <v>0</v>
      </c>
      <c r="J3" s="232">
        <f>+SUM(J4:J7)</f>
        <v>2122330.23</v>
      </c>
      <c r="K3" s="228"/>
      <c r="L3" s="228"/>
      <c r="M3" s="228"/>
      <c r="N3" s="228"/>
      <c r="O3" s="228"/>
      <c r="P3" s="228"/>
      <c r="Q3" s="228"/>
      <c r="R3" s="228"/>
      <c r="S3" s="228"/>
    </row>
    <row r="4" spans="1:19" s="378" customFormat="1">
      <c r="A4" s="230" t="s">
        <v>32</v>
      </c>
      <c r="B4" s="233">
        <f>+SUM(D30:D34)</f>
        <v>8867660</v>
      </c>
      <c r="C4" s="234"/>
      <c r="D4" s="234"/>
      <c r="E4" s="228"/>
      <c r="F4" s="228"/>
      <c r="G4" s="228"/>
      <c r="H4" s="228"/>
      <c r="I4" s="235" t="s">
        <v>217</v>
      </c>
      <c r="J4" s="236">
        <v>841889.71</v>
      </c>
      <c r="K4" s="228"/>
      <c r="L4" s="228"/>
      <c r="M4" s="228"/>
      <c r="N4" s="228"/>
      <c r="O4" s="228"/>
      <c r="P4" s="228"/>
      <c r="Q4" s="228"/>
      <c r="R4" s="228"/>
      <c r="S4" s="228"/>
    </row>
    <row r="5" spans="1:19" s="378" customFormat="1">
      <c r="A5" s="230" t="s">
        <v>139</v>
      </c>
      <c r="B5" s="233">
        <f>+SUM(D35:D42)</f>
        <v>4316342.71</v>
      </c>
      <c r="C5" s="234"/>
      <c r="D5" s="234"/>
      <c r="E5" s="228"/>
      <c r="F5" s="237"/>
      <c r="G5" s="228"/>
      <c r="H5" s="228"/>
      <c r="I5" s="235" t="s">
        <v>218</v>
      </c>
      <c r="J5" s="236">
        <v>550163.94999999995</v>
      </c>
      <c r="K5" s="228"/>
      <c r="L5" s="228"/>
      <c r="M5" s="228"/>
      <c r="N5" s="228"/>
      <c r="O5" s="228"/>
      <c r="P5" s="228"/>
      <c r="Q5" s="228"/>
      <c r="R5" s="228"/>
      <c r="S5" s="228"/>
    </row>
    <row r="6" spans="1:19" s="378" customFormat="1">
      <c r="A6" s="230" t="s">
        <v>140</v>
      </c>
      <c r="B6" s="233">
        <f>SUM(D43:D57)</f>
        <v>2245775.5100000007</v>
      </c>
      <c r="C6" s="234"/>
      <c r="D6" s="234"/>
      <c r="E6" s="228"/>
      <c r="F6" s="228"/>
      <c r="G6" s="228"/>
      <c r="H6" s="228"/>
      <c r="I6" s="235" t="s">
        <v>219</v>
      </c>
      <c r="J6" s="236">
        <v>443669.2</v>
      </c>
      <c r="K6" s="228"/>
      <c r="L6" s="228"/>
      <c r="M6" s="228"/>
      <c r="N6" s="228"/>
      <c r="O6" s="228"/>
      <c r="P6" s="228"/>
      <c r="Q6" s="228"/>
      <c r="R6" s="228"/>
      <c r="S6" s="228"/>
    </row>
    <row r="7" spans="1:19" s="378" customFormat="1" ht="12" thickBot="1">
      <c r="A7" s="230" t="s">
        <v>141</v>
      </c>
      <c r="B7" s="233">
        <f>SUM(D58:D62)</f>
        <v>709852.32000000007</v>
      </c>
      <c r="C7" s="234"/>
      <c r="D7" s="234"/>
      <c r="E7" s="228"/>
      <c r="F7" s="228"/>
      <c r="G7" s="228"/>
      <c r="H7" s="228"/>
      <c r="I7" s="368" t="s">
        <v>220</v>
      </c>
      <c r="J7" s="369">
        <v>286607.37</v>
      </c>
      <c r="K7" s="228"/>
      <c r="L7" s="228"/>
      <c r="M7" s="228"/>
      <c r="N7" s="228"/>
      <c r="O7" s="228"/>
      <c r="P7" s="228"/>
      <c r="Q7" s="228"/>
      <c r="R7" s="228"/>
      <c r="S7" s="228"/>
    </row>
    <row r="8" spans="1:19" s="378" customFormat="1">
      <c r="A8" s="230" t="s">
        <v>142</v>
      </c>
      <c r="B8" s="233">
        <f>SUM(D63:D70)</f>
        <v>577080</v>
      </c>
      <c r="C8" s="234"/>
      <c r="D8" s="234"/>
      <c r="E8" s="228"/>
      <c r="F8" s="228"/>
      <c r="G8" s="228"/>
      <c r="H8" s="228"/>
      <c r="I8" s="228"/>
      <c r="J8" s="228"/>
      <c r="K8" s="228"/>
      <c r="L8" s="228"/>
      <c r="M8" s="228"/>
      <c r="N8" s="228"/>
      <c r="O8" s="228"/>
      <c r="P8" s="228"/>
      <c r="Q8" s="228"/>
      <c r="R8" s="228"/>
      <c r="S8" s="228"/>
    </row>
    <row r="9" spans="1:19" s="378" customFormat="1">
      <c r="A9" s="230" t="s">
        <v>143</v>
      </c>
      <c r="B9" s="233">
        <f>SUM(D71:D81)</f>
        <v>7402388.7100000009</v>
      </c>
      <c r="C9" s="234"/>
      <c r="D9" s="234"/>
      <c r="E9" s="228"/>
      <c r="F9" s="228"/>
      <c r="G9" s="228"/>
      <c r="H9" s="228"/>
      <c r="I9" s="228"/>
      <c r="J9" s="228"/>
      <c r="K9" s="228"/>
      <c r="L9" s="228"/>
      <c r="M9" s="228"/>
      <c r="N9" s="228"/>
      <c r="O9" s="228"/>
      <c r="P9" s="228"/>
      <c r="Q9" s="228"/>
      <c r="R9" s="228"/>
      <c r="S9" s="228"/>
    </row>
    <row r="10" spans="1:19" s="378" customFormat="1">
      <c r="A10" s="230" t="s">
        <v>144</v>
      </c>
      <c r="B10" s="233">
        <f>SUM(D82:D85)</f>
        <v>120800.09</v>
      </c>
      <c r="C10" s="234"/>
      <c r="D10" s="234"/>
      <c r="E10" s="228"/>
      <c r="F10" s="237"/>
      <c r="G10" s="237"/>
      <c r="H10" s="228"/>
      <c r="I10" s="228"/>
      <c r="J10" s="228"/>
      <c r="K10" s="228"/>
      <c r="L10" s="228"/>
      <c r="M10" s="228"/>
      <c r="N10" s="228"/>
      <c r="O10" s="228"/>
      <c r="P10" s="228"/>
      <c r="Q10" s="228"/>
      <c r="R10" s="228"/>
      <c r="S10" s="228"/>
    </row>
    <row r="11" spans="1:19" s="378" customFormat="1">
      <c r="A11" s="230" t="s">
        <v>145</v>
      </c>
      <c r="B11" s="233">
        <f>SUM(D86:D87)</f>
        <v>1195772.8</v>
      </c>
      <c r="C11" s="234"/>
      <c r="D11" s="234"/>
      <c r="E11" s="228"/>
      <c r="F11" s="228"/>
      <c r="G11" s="228"/>
      <c r="H11" s="228"/>
      <c r="I11" s="228"/>
      <c r="J11" s="228"/>
      <c r="K11" s="228"/>
      <c r="L11" s="228"/>
      <c r="M11" s="228"/>
      <c r="N11" s="228"/>
      <c r="O11" s="228"/>
      <c r="P11" s="228"/>
      <c r="Q11" s="228"/>
      <c r="R11" s="228"/>
      <c r="S11" s="228"/>
    </row>
    <row r="12" spans="1:19" s="378" customFormat="1">
      <c r="A12" s="230" t="s">
        <v>146</v>
      </c>
      <c r="B12" s="233">
        <f>SUM(D88:D105)</f>
        <v>5124570.4299999988</v>
      </c>
      <c r="C12" s="234"/>
      <c r="D12" s="234"/>
      <c r="E12" s="228"/>
      <c r="F12" s="228"/>
      <c r="G12" s="228"/>
      <c r="H12" s="228"/>
      <c r="I12" s="228"/>
      <c r="J12" s="228"/>
      <c r="K12" s="228"/>
      <c r="L12" s="228"/>
      <c r="M12" s="228"/>
      <c r="N12" s="228"/>
      <c r="O12" s="228"/>
      <c r="P12" s="228"/>
      <c r="Q12" s="228"/>
      <c r="R12" s="228"/>
      <c r="S12" s="228"/>
    </row>
    <row r="13" spans="1:19" s="378" customFormat="1">
      <c r="A13" s="230" t="s">
        <v>147</v>
      </c>
      <c r="B13" s="233">
        <f>SUM(D106:D117)</f>
        <v>1809493.85</v>
      </c>
      <c r="C13" s="234"/>
      <c r="D13" s="234"/>
      <c r="E13" s="228"/>
      <c r="F13" s="228"/>
      <c r="G13" s="228"/>
      <c r="H13" s="228"/>
      <c r="I13" s="228"/>
      <c r="J13" s="228"/>
      <c r="K13" s="228"/>
      <c r="L13" s="228"/>
      <c r="M13" s="228"/>
      <c r="N13" s="228"/>
      <c r="O13" s="228"/>
      <c r="P13" s="228"/>
      <c r="Q13" s="228"/>
      <c r="R13" s="228"/>
      <c r="S13" s="228"/>
    </row>
    <row r="14" spans="1:19" s="378" customFormat="1">
      <c r="A14" s="230" t="s">
        <v>148</v>
      </c>
      <c r="B14" s="233">
        <f>SUM(D118:D128)</f>
        <v>3175769.23</v>
      </c>
      <c r="C14" s="234"/>
      <c r="D14" s="234"/>
      <c r="E14" s="228"/>
      <c r="F14" s="228"/>
      <c r="G14" s="228"/>
      <c r="H14" s="228"/>
      <c r="I14" s="228"/>
      <c r="J14" s="228"/>
      <c r="K14" s="228"/>
      <c r="L14" s="228"/>
      <c r="M14" s="228"/>
      <c r="N14" s="228"/>
      <c r="O14" s="228"/>
      <c r="P14" s="228"/>
      <c r="Q14" s="228"/>
      <c r="R14" s="228"/>
      <c r="S14" s="228"/>
    </row>
    <row r="15" spans="1:19" s="378" customFormat="1">
      <c r="A15" s="230" t="s">
        <v>149</v>
      </c>
      <c r="B15" s="233">
        <f>SUM(D129:D134)</f>
        <v>780213.51</v>
      </c>
      <c r="C15" s="234"/>
      <c r="D15" s="234"/>
      <c r="E15" s="228"/>
      <c r="F15" s="228"/>
      <c r="G15" s="228"/>
      <c r="H15" s="228"/>
      <c r="I15" s="228"/>
      <c r="J15" s="228"/>
      <c r="K15" s="228"/>
      <c r="L15" s="228"/>
      <c r="M15" s="228"/>
      <c r="N15" s="228"/>
      <c r="O15" s="228"/>
      <c r="P15" s="228"/>
      <c r="Q15" s="228"/>
      <c r="R15" s="228"/>
      <c r="S15" s="228"/>
    </row>
    <row r="16" spans="1:19" s="378" customFormat="1">
      <c r="A16" s="229"/>
      <c r="B16" s="229"/>
      <c r="C16" s="228"/>
      <c r="D16" s="228"/>
      <c r="E16" s="228"/>
      <c r="F16" s="228"/>
      <c r="G16" s="228"/>
      <c r="H16" s="228"/>
      <c r="I16" s="228"/>
      <c r="J16" s="228"/>
      <c r="K16" s="228"/>
      <c r="L16" s="228"/>
      <c r="M16" s="228"/>
      <c r="N16" s="228"/>
      <c r="O16" s="228"/>
      <c r="P16" s="228"/>
      <c r="Q16" s="228"/>
      <c r="R16" s="228"/>
      <c r="S16" s="228"/>
    </row>
    <row r="17" spans="1:43" s="378" customFormat="1" ht="11.25" customHeight="1">
      <c r="A17" s="373"/>
      <c r="B17" s="373"/>
      <c r="C17" s="373"/>
      <c r="D17" s="373"/>
      <c r="E17" s="373"/>
      <c r="F17" s="238">
        <f>'Cost Recovery'!G4</f>
        <v>262336.24</v>
      </c>
      <c r="G17" s="393" t="s">
        <v>221</v>
      </c>
      <c r="H17" s="393"/>
      <c r="I17" s="393"/>
      <c r="J17" s="393"/>
      <c r="K17" s="393"/>
      <c r="L17" s="228"/>
      <c r="M17" s="228"/>
      <c r="N17" s="228"/>
      <c r="O17" s="228"/>
      <c r="P17" s="228"/>
      <c r="Q17" s="228"/>
      <c r="R17" s="228"/>
      <c r="S17" s="228"/>
    </row>
    <row r="18" spans="1:43" s="378" customFormat="1" ht="11.25" customHeight="1">
      <c r="A18" s="229"/>
      <c r="B18" s="229"/>
      <c r="C18" s="228"/>
      <c r="D18" s="228"/>
      <c r="E18" s="228"/>
      <c r="F18" s="239"/>
      <c r="G18" s="240"/>
      <c r="H18" s="228"/>
      <c r="I18" s="228"/>
      <c r="J18" s="228"/>
      <c r="K18" s="228"/>
      <c r="L18" s="228"/>
      <c r="M18" s="228"/>
      <c r="N18" s="228"/>
      <c r="O18" s="228"/>
      <c r="P18" s="228"/>
      <c r="Q18" s="228"/>
      <c r="R18" s="228"/>
      <c r="S18" s="228"/>
    </row>
    <row r="19" spans="1:43" s="378" customFormat="1" ht="11.25" customHeight="1">
      <c r="A19" s="241"/>
      <c r="B19" s="241"/>
      <c r="C19" s="228"/>
      <c r="D19" s="228"/>
      <c r="E19" s="228"/>
      <c r="F19" s="238">
        <f>F23+F17</f>
        <v>36588055.399999984</v>
      </c>
      <c r="G19" s="242" t="s">
        <v>2</v>
      </c>
      <c r="H19" s="243" t="s">
        <v>55</v>
      </c>
      <c r="I19" s="228"/>
      <c r="J19" s="228"/>
      <c r="K19" s="228"/>
      <c r="L19" s="228"/>
      <c r="M19" s="228"/>
      <c r="N19" s="228"/>
      <c r="O19" s="228"/>
      <c r="P19" s="228"/>
      <c r="Q19" s="228"/>
      <c r="R19" s="228"/>
      <c r="S19" s="228"/>
    </row>
    <row r="20" spans="1:43" s="378" customFormat="1" ht="11.25" customHeight="1">
      <c r="A20" s="229"/>
      <c r="B20" s="229"/>
      <c r="C20" s="228"/>
      <c r="D20" s="228"/>
      <c r="E20" s="228"/>
      <c r="F20" s="239"/>
      <c r="G20" s="240"/>
      <c r="H20" s="228"/>
      <c r="I20" s="228"/>
      <c r="J20" s="228"/>
      <c r="K20" s="228"/>
      <c r="L20" s="228"/>
      <c r="M20" s="228"/>
      <c r="N20" s="228"/>
      <c r="O20" s="228"/>
      <c r="P20" s="228"/>
      <c r="Q20" s="228"/>
      <c r="R20" s="228"/>
      <c r="S20" s="228"/>
    </row>
    <row r="21" spans="1:43" s="378" customFormat="1" ht="11.25" customHeight="1">
      <c r="A21" s="244"/>
      <c r="B21" s="244"/>
      <c r="C21" s="228"/>
      <c r="D21" s="228"/>
      <c r="E21" s="228"/>
      <c r="F21" s="238">
        <f>F23+J3</f>
        <v>38448049.389999978</v>
      </c>
      <c r="G21" s="245" t="s">
        <v>5</v>
      </c>
      <c r="H21" s="246" t="s">
        <v>56</v>
      </c>
      <c r="I21" s="228"/>
      <c r="J21" s="228"/>
      <c r="K21" s="228"/>
      <c r="L21" s="228"/>
      <c r="M21" s="228"/>
      <c r="N21" s="228"/>
      <c r="O21" s="228"/>
      <c r="P21" s="228"/>
      <c r="Q21" s="228"/>
      <c r="R21" s="228"/>
      <c r="S21" s="228"/>
    </row>
    <row r="22" spans="1:43" s="378" customFormat="1">
      <c r="A22" s="229"/>
      <c r="B22" s="229"/>
      <c r="C22" s="228"/>
      <c r="D22" s="228"/>
      <c r="E22" s="228"/>
      <c r="F22" s="239"/>
      <c r="G22" s="240"/>
      <c r="H22" s="228"/>
      <c r="I22" s="228"/>
      <c r="J22" s="228"/>
      <c r="K22" s="228"/>
      <c r="L22" s="228"/>
      <c r="M22" s="228"/>
      <c r="N22" s="228"/>
      <c r="O22" s="228"/>
      <c r="P22" s="228"/>
      <c r="Q22" s="228"/>
      <c r="R22" s="228"/>
      <c r="S22" s="228"/>
    </row>
    <row r="23" spans="1:43" s="378" customFormat="1">
      <c r="A23" s="247" t="s">
        <v>9</v>
      </c>
      <c r="B23" s="229"/>
      <c r="C23" s="228"/>
      <c r="D23" s="228"/>
      <c r="E23" s="228"/>
      <c r="F23" s="238">
        <f>SUM(D30:D134)</f>
        <v>36325719.159999982</v>
      </c>
      <c r="G23" s="247" t="s">
        <v>154</v>
      </c>
      <c r="H23" s="228"/>
      <c r="I23" s="228"/>
      <c r="J23" s="228"/>
      <c r="K23" s="228"/>
      <c r="L23" s="228"/>
      <c r="M23" s="228"/>
      <c r="N23" s="228"/>
      <c r="O23" s="228"/>
      <c r="P23" s="228"/>
      <c r="Q23" s="228"/>
      <c r="R23" s="228"/>
      <c r="S23" s="228"/>
    </row>
    <row r="24" spans="1:43" s="379" customFormat="1">
      <c r="A24" s="1"/>
      <c r="B24" s="1"/>
      <c r="C24" s="1"/>
      <c r="D24" s="248"/>
      <c r="E24" s="248"/>
      <c r="F24" s="249"/>
      <c r="G24" s="250"/>
      <c r="H24" s="1"/>
      <c r="I24" s="1"/>
      <c r="J24" s="1"/>
      <c r="K24" s="1"/>
      <c r="L24" s="1"/>
      <c r="M24" s="1"/>
      <c r="N24" s="1"/>
      <c r="O24" s="1"/>
      <c r="P24" s="1"/>
      <c r="Q24" s="1"/>
      <c r="R24" s="1"/>
      <c r="S24" s="1"/>
    </row>
    <row r="25" spans="1:43" s="379" customFormat="1">
      <c r="A25" s="245" t="s">
        <v>52</v>
      </c>
      <c r="B25" s="1"/>
      <c r="C25" s="1"/>
      <c r="D25" s="248"/>
      <c r="E25" s="248"/>
      <c r="F25" s="249"/>
      <c r="G25" s="250"/>
      <c r="H25" s="1"/>
      <c r="I25" s="1"/>
      <c r="J25" s="1"/>
      <c r="K25" s="1"/>
      <c r="L25" s="1"/>
      <c r="M25" s="1"/>
      <c r="N25" s="1"/>
      <c r="O25" s="1"/>
      <c r="P25" s="1"/>
      <c r="Q25" s="1"/>
      <c r="R25" s="1"/>
      <c r="S25" s="1"/>
    </row>
    <row r="26" spans="1:43" s="379" customFormat="1">
      <c r="A26" s="242" t="s">
        <v>53</v>
      </c>
      <c r="B26" s="1"/>
      <c r="C26" s="1"/>
      <c r="D26" s="248"/>
      <c r="E26" s="248"/>
      <c r="F26" s="249"/>
      <c r="G26" s="250"/>
      <c r="H26" s="1"/>
      <c r="I26" s="1"/>
      <c r="J26" s="1"/>
      <c r="K26" s="1"/>
      <c r="L26" s="1"/>
      <c r="M26" s="1"/>
      <c r="N26" s="1"/>
      <c r="O26" s="1"/>
      <c r="P26" s="1"/>
      <c r="Q26" s="1"/>
      <c r="R26" s="1"/>
      <c r="S26" s="1"/>
    </row>
    <row r="27" spans="1:43" s="379" customFormat="1">
      <c r="A27" s="242"/>
      <c r="B27" s="1"/>
      <c r="C27" s="1"/>
      <c r="D27" s="248"/>
      <c r="E27" s="248"/>
      <c r="F27" s="249"/>
      <c r="G27" s="250"/>
      <c r="H27" s="1"/>
      <c r="I27" s="1"/>
      <c r="J27" s="1"/>
      <c r="K27" s="1"/>
      <c r="L27" s="1"/>
      <c r="M27" s="1"/>
      <c r="N27" s="1"/>
      <c r="O27" s="1"/>
      <c r="P27" s="1"/>
      <c r="Q27" s="1"/>
      <c r="R27" s="1"/>
      <c r="S27" s="1"/>
    </row>
    <row r="28" spans="1:43" s="380" customFormat="1" ht="11.25" customHeight="1">
      <c r="A28" s="392" t="s">
        <v>11</v>
      </c>
      <c r="B28" s="392"/>
      <c r="C28" s="392"/>
      <c r="D28" s="392"/>
      <c r="E28" s="392"/>
      <c r="F28" s="392"/>
      <c r="G28" s="392"/>
      <c r="H28" s="392"/>
      <c r="I28" s="392"/>
      <c r="J28" s="392"/>
      <c r="K28" s="392"/>
      <c r="L28" s="392"/>
      <c r="M28" s="392"/>
      <c r="N28" s="392"/>
      <c r="O28" s="392"/>
      <c r="P28" s="251"/>
      <c r="Q28" s="251"/>
      <c r="R28" s="251"/>
      <c r="S28" s="251"/>
    </row>
    <row r="29" spans="1:43" s="381" customFormat="1" ht="56.25">
      <c r="A29" s="135" t="s">
        <v>12</v>
      </c>
      <c r="B29" s="135" t="s">
        <v>13</v>
      </c>
      <c r="C29" s="135" t="s">
        <v>14</v>
      </c>
      <c r="D29" s="136" t="s">
        <v>15</v>
      </c>
      <c r="E29" s="135" t="s">
        <v>16</v>
      </c>
      <c r="F29" s="135" t="s">
        <v>17</v>
      </c>
      <c r="G29" s="135" t="s">
        <v>18</v>
      </c>
      <c r="H29" s="135" t="s">
        <v>34</v>
      </c>
      <c r="I29" s="135" t="s">
        <v>19</v>
      </c>
      <c r="J29" s="137" t="s">
        <v>20</v>
      </c>
      <c r="K29" s="135" t="s">
        <v>21</v>
      </c>
      <c r="L29" s="135" t="s">
        <v>22</v>
      </c>
      <c r="M29" s="135" t="s">
        <v>23</v>
      </c>
      <c r="N29" s="138" t="s">
        <v>24</v>
      </c>
      <c r="O29" s="135" t="s">
        <v>25</v>
      </c>
      <c r="P29" s="137" t="s">
        <v>26</v>
      </c>
      <c r="Q29" s="137" t="s">
        <v>27</v>
      </c>
      <c r="R29" s="137" t="s">
        <v>28</v>
      </c>
      <c r="S29" s="137" t="s">
        <v>29</v>
      </c>
    </row>
    <row r="30" spans="1:43" s="379" customFormat="1" ht="67.5">
      <c r="A30" s="139" t="s">
        <v>225</v>
      </c>
      <c r="B30" s="139" t="s">
        <v>226</v>
      </c>
      <c r="C30" s="140">
        <v>10300000</v>
      </c>
      <c r="D30" s="208">
        <v>242048</v>
      </c>
      <c r="E30" s="139" t="s">
        <v>1</v>
      </c>
      <c r="F30" s="141" t="s">
        <v>232</v>
      </c>
      <c r="G30" s="141" t="s">
        <v>227</v>
      </c>
      <c r="H30" s="142" t="s">
        <v>228</v>
      </c>
      <c r="I30" s="139">
        <v>0</v>
      </c>
      <c r="J30" s="139" t="s">
        <v>88</v>
      </c>
      <c r="K30" s="143" t="s">
        <v>32</v>
      </c>
      <c r="L30" s="139">
        <v>2019</v>
      </c>
      <c r="M30" s="139" t="s">
        <v>229</v>
      </c>
      <c r="N30" s="144">
        <v>43479</v>
      </c>
      <c r="O30" s="139"/>
      <c r="P30" s="139" t="s">
        <v>150</v>
      </c>
      <c r="Q30" s="139"/>
      <c r="R30" s="139"/>
      <c r="S30" s="139"/>
      <c r="T30" s="382"/>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row>
    <row r="31" spans="1:43" s="379" customFormat="1" ht="149.25" customHeight="1">
      <c r="A31" s="139" t="s">
        <v>225</v>
      </c>
      <c r="B31" s="139" t="s">
        <v>226</v>
      </c>
      <c r="C31" s="140">
        <v>10300000</v>
      </c>
      <c r="D31" s="208">
        <v>129600</v>
      </c>
      <c r="E31" s="139" t="s">
        <v>1</v>
      </c>
      <c r="F31" s="141" t="s">
        <v>230</v>
      </c>
      <c r="G31" s="141" t="s">
        <v>227</v>
      </c>
      <c r="H31" s="142" t="s">
        <v>228</v>
      </c>
      <c r="I31" s="139">
        <v>0</v>
      </c>
      <c r="J31" s="139" t="s">
        <v>88</v>
      </c>
      <c r="K31" s="143" t="s">
        <v>32</v>
      </c>
      <c r="L31" s="139">
        <v>2019</v>
      </c>
      <c r="M31" s="139" t="s">
        <v>229</v>
      </c>
      <c r="N31" s="144">
        <v>43479</v>
      </c>
      <c r="O31" s="139"/>
      <c r="P31" s="139" t="s">
        <v>150</v>
      </c>
      <c r="Q31" s="139"/>
      <c r="R31" s="139"/>
      <c r="S31" s="139"/>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row>
    <row r="32" spans="1:43" s="379" customFormat="1" ht="196.5" customHeight="1">
      <c r="A32" s="139" t="s">
        <v>225</v>
      </c>
      <c r="B32" s="139" t="s">
        <v>226</v>
      </c>
      <c r="C32" s="140">
        <v>10300000</v>
      </c>
      <c r="D32" s="208">
        <v>152799</v>
      </c>
      <c r="E32" s="139" t="s">
        <v>1</v>
      </c>
      <c r="F32" s="141" t="s">
        <v>233</v>
      </c>
      <c r="G32" s="141" t="s">
        <v>227</v>
      </c>
      <c r="H32" s="142" t="s">
        <v>228</v>
      </c>
      <c r="I32" s="139">
        <v>0</v>
      </c>
      <c r="J32" s="139" t="s">
        <v>88</v>
      </c>
      <c r="K32" s="143" t="s">
        <v>32</v>
      </c>
      <c r="L32" s="139">
        <v>2019</v>
      </c>
      <c r="M32" s="139" t="s">
        <v>229</v>
      </c>
      <c r="N32" s="144">
        <v>43479</v>
      </c>
      <c r="O32" s="252"/>
      <c r="P32" s="252" t="s">
        <v>150</v>
      </c>
      <c r="Q32" s="252"/>
      <c r="R32" s="252"/>
      <c r="S32" s="25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row>
    <row r="33" spans="1:19" s="379" customFormat="1" ht="101.25">
      <c r="A33" s="145" t="s">
        <v>235</v>
      </c>
      <c r="B33" s="145" t="s">
        <v>234</v>
      </c>
      <c r="C33" s="146">
        <v>29837921</v>
      </c>
      <c r="D33" s="209">
        <v>7343213</v>
      </c>
      <c r="E33" s="139" t="s">
        <v>1</v>
      </c>
      <c r="F33" s="145" t="s">
        <v>236</v>
      </c>
      <c r="G33" s="148" t="s">
        <v>237</v>
      </c>
      <c r="H33" s="145" t="s">
        <v>238</v>
      </c>
      <c r="I33" s="145">
        <v>1</v>
      </c>
      <c r="J33" s="139" t="s">
        <v>88</v>
      </c>
      <c r="K33" s="145" t="s">
        <v>32</v>
      </c>
      <c r="L33" s="145">
        <v>2019</v>
      </c>
      <c r="M33" s="145" t="s">
        <v>239</v>
      </c>
      <c r="N33" s="149">
        <v>43109</v>
      </c>
      <c r="O33" s="145"/>
      <c r="P33" s="147"/>
      <c r="Q33" s="147"/>
      <c r="R33" s="145"/>
      <c r="S33" s="145"/>
    </row>
    <row r="34" spans="1:19" s="379" customFormat="1" ht="45">
      <c r="A34" s="145" t="s">
        <v>235</v>
      </c>
      <c r="B34" s="145" t="s">
        <v>234</v>
      </c>
      <c r="C34" s="146">
        <v>29837921</v>
      </c>
      <c r="D34" s="209">
        <v>1000000</v>
      </c>
      <c r="E34" s="139" t="s">
        <v>1</v>
      </c>
      <c r="F34" s="145" t="s">
        <v>240</v>
      </c>
      <c r="G34" s="148" t="s">
        <v>237</v>
      </c>
      <c r="H34" s="145" t="s">
        <v>238</v>
      </c>
      <c r="I34" s="145">
        <v>1</v>
      </c>
      <c r="J34" s="139" t="s">
        <v>88</v>
      </c>
      <c r="K34" s="145" t="s">
        <v>32</v>
      </c>
      <c r="L34" s="145">
        <v>2019</v>
      </c>
      <c r="M34" s="145" t="s">
        <v>239</v>
      </c>
      <c r="N34" s="149">
        <v>43109</v>
      </c>
      <c r="O34" s="145"/>
      <c r="P34" s="147"/>
      <c r="Q34" s="147"/>
      <c r="R34" s="145"/>
      <c r="S34" s="145"/>
    </row>
    <row r="35" spans="1:19" s="379" customFormat="1" ht="101.25">
      <c r="A35" s="141" t="s">
        <v>439</v>
      </c>
      <c r="B35" s="150" t="s">
        <v>440</v>
      </c>
      <c r="C35" s="140">
        <v>1980000</v>
      </c>
      <c r="D35" s="208">
        <v>32850</v>
      </c>
      <c r="E35" s="139" t="s">
        <v>1</v>
      </c>
      <c r="F35" s="141" t="s">
        <v>441</v>
      </c>
      <c r="G35" s="151" t="s">
        <v>442</v>
      </c>
      <c r="H35" s="142" t="s">
        <v>443</v>
      </c>
      <c r="I35" s="139">
        <v>0</v>
      </c>
      <c r="J35" s="139" t="s">
        <v>88</v>
      </c>
      <c r="K35" s="139" t="s">
        <v>139</v>
      </c>
      <c r="L35" s="139">
        <v>2019</v>
      </c>
      <c r="M35" s="144" t="s">
        <v>229</v>
      </c>
      <c r="N35" s="144">
        <v>43507</v>
      </c>
      <c r="O35" s="145"/>
      <c r="P35" s="147"/>
      <c r="Q35" s="147"/>
      <c r="R35" s="145"/>
      <c r="S35" s="145"/>
    </row>
    <row r="36" spans="1:19" s="379" customFormat="1" ht="112.5">
      <c r="A36" s="141" t="s">
        <v>439</v>
      </c>
      <c r="B36" s="150" t="s">
        <v>440</v>
      </c>
      <c r="C36" s="140">
        <v>1980000</v>
      </c>
      <c r="D36" s="208">
        <v>24513.7</v>
      </c>
      <c r="E36" s="139" t="s">
        <v>1</v>
      </c>
      <c r="F36" s="141" t="s">
        <v>444</v>
      </c>
      <c r="G36" s="151" t="s">
        <v>442</v>
      </c>
      <c r="H36" s="142" t="s">
        <v>443</v>
      </c>
      <c r="I36" s="139">
        <v>0</v>
      </c>
      <c r="J36" s="139" t="s">
        <v>88</v>
      </c>
      <c r="K36" s="139" t="s">
        <v>139</v>
      </c>
      <c r="L36" s="139">
        <v>2019</v>
      </c>
      <c r="M36" s="144" t="s">
        <v>229</v>
      </c>
      <c r="N36" s="144">
        <v>43507</v>
      </c>
      <c r="O36" s="145"/>
      <c r="P36" s="147"/>
      <c r="Q36" s="147"/>
      <c r="R36" s="145"/>
      <c r="S36" s="145"/>
    </row>
    <row r="37" spans="1:19" s="379" customFormat="1" ht="112.5">
      <c r="A37" s="141" t="s">
        <v>439</v>
      </c>
      <c r="B37" s="150" t="s">
        <v>440</v>
      </c>
      <c r="C37" s="140">
        <v>1980000</v>
      </c>
      <c r="D37" s="208">
        <v>17630.099999999999</v>
      </c>
      <c r="E37" s="139" t="s">
        <v>1</v>
      </c>
      <c r="F37" s="141" t="s">
        <v>445</v>
      </c>
      <c r="G37" s="151" t="s">
        <v>442</v>
      </c>
      <c r="H37" s="142" t="s">
        <v>443</v>
      </c>
      <c r="I37" s="139">
        <v>0</v>
      </c>
      <c r="J37" s="139" t="s">
        <v>88</v>
      </c>
      <c r="K37" s="139" t="s">
        <v>139</v>
      </c>
      <c r="L37" s="139">
        <v>2019</v>
      </c>
      <c r="M37" s="144" t="s">
        <v>229</v>
      </c>
      <c r="N37" s="144">
        <v>43507</v>
      </c>
      <c r="O37" s="145"/>
      <c r="P37" s="147"/>
      <c r="Q37" s="147"/>
      <c r="R37" s="145"/>
      <c r="S37" s="145"/>
    </row>
    <row r="38" spans="1:19" s="379" customFormat="1" ht="101.25">
      <c r="A38" s="141" t="s">
        <v>439</v>
      </c>
      <c r="B38" s="150" t="s">
        <v>440</v>
      </c>
      <c r="C38" s="140">
        <v>1980000</v>
      </c>
      <c r="D38" s="208">
        <v>16383.6</v>
      </c>
      <c r="E38" s="139" t="s">
        <v>1</v>
      </c>
      <c r="F38" s="141" t="s">
        <v>446</v>
      </c>
      <c r="G38" s="151" t="s">
        <v>442</v>
      </c>
      <c r="H38" s="142" t="s">
        <v>443</v>
      </c>
      <c r="I38" s="139">
        <v>0</v>
      </c>
      <c r="J38" s="139" t="s">
        <v>88</v>
      </c>
      <c r="K38" s="139" t="s">
        <v>139</v>
      </c>
      <c r="L38" s="139">
        <v>2019</v>
      </c>
      <c r="M38" s="144" t="s">
        <v>229</v>
      </c>
      <c r="N38" s="144">
        <v>43507</v>
      </c>
      <c r="O38" s="145"/>
      <c r="P38" s="147"/>
      <c r="Q38" s="147"/>
      <c r="R38" s="145"/>
      <c r="S38" s="145"/>
    </row>
    <row r="39" spans="1:19" s="379" customFormat="1" ht="251.25" customHeight="1">
      <c r="A39" s="145" t="s">
        <v>494</v>
      </c>
      <c r="B39" s="145" t="s">
        <v>495</v>
      </c>
      <c r="C39" s="146">
        <v>3000000</v>
      </c>
      <c r="D39" s="209">
        <v>2908110</v>
      </c>
      <c r="E39" s="139" t="s">
        <v>1</v>
      </c>
      <c r="F39" s="145" t="s">
        <v>496</v>
      </c>
      <c r="G39" s="145" t="s">
        <v>497</v>
      </c>
      <c r="H39" s="145"/>
      <c r="I39" s="145">
        <v>823078</v>
      </c>
      <c r="J39" s="139" t="s">
        <v>88</v>
      </c>
      <c r="K39" s="145" t="s">
        <v>139</v>
      </c>
      <c r="L39" s="145">
        <v>2019</v>
      </c>
      <c r="M39" s="145" t="s">
        <v>498</v>
      </c>
      <c r="N39" s="256">
        <v>43508</v>
      </c>
      <c r="O39" s="145"/>
      <c r="P39" s="147" t="s">
        <v>499</v>
      </c>
      <c r="Q39" s="147" t="s">
        <v>499</v>
      </c>
      <c r="R39" s="145"/>
      <c r="S39" s="145"/>
    </row>
    <row r="40" spans="1:19" s="379" customFormat="1" ht="67.5">
      <c r="A40" s="145" t="s">
        <v>500</v>
      </c>
      <c r="B40" s="145" t="s">
        <v>501</v>
      </c>
      <c r="C40" s="146">
        <v>2965880.5</v>
      </c>
      <c r="D40" s="209">
        <v>414657.52</v>
      </c>
      <c r="E40" s="139" t="s">
        <v>1</v>
      </c>
      <c r="F40" s="145" t="s">
        <v>502</v>
      </c>
      <c r="G40" s="145" t="s">
        <v>503</v>
      </c>
      <c r="H40" s="145"/>
      <c r="I40" s="145">
        <v>825935</v>
      </c>
      <c r="J40" s="139" t="s">
        <v>88</v>
      </c>
      <c r="K40" s="145" t="s">
        <v>140</v>
      </c>
      <c r="L40" s="145">
        <v>2019</v>
      </c>
      <c r="M40" s="145" t="s">
        <v>200</v>
      </c>
      <c r="N40" s="257">
        <v>43511</v>
      </c>
      <c r="O40" s="145"/>
      <c r="P40" s="147"/>
      <c r="Q40" s="147"/>
      <c r="R40" s="145"/>
      <c r="S40" s="145"/>
    </row>
    <row r="41" spans="1:19" s="379" customFormat="1" ht="247.5">
      <c r="A41" s="141" t="s">
        <v>225</v>
      </c>
      <c r="B41" s="150" t="s">
        <v>510</v>
      </c>
      <c r="C41" s="140">
        <v>10357200</v>
      </c>
      <c r="D41" s="208">
        <v>322587</v>
      </c>
      <c r="E41" s="139" t="s">
        <v>1</v>
      </c>
      <c r="F41" s="141" t="s">
        <v>518</v>
      </c>
      <c r="G41" s="151" t="s">
        <v>227</v>
      </c>
      <c r="H41" s="142" t="s">
        <v>511</v>
      </c>
      <c r="I41" s="139">
        <v>0</v>
      </c>
      <c r="J41" s="139" t="s">
        <v>88</v>
      </c>
      <c r="K41" s="139" t="s">
        <v>139</v>
      </c>
      <c r="L41" s="139">
        <v>2019</v>
      </c>
      <c r="M41" s="145" t="s">
        <v>229</v>
      </c>
      <c r="N41" s="257">
        <v>43517</v>
      </c>
      <c r="O41" s="145"/>
      <c r="P41" s="147"/>
      <c r="Q41" s="147"/>
      <c r="R41" s="145"/>
      <c r="S41" s="145"/>
    </row>
    <row r="42" spans="1:19" s="379" customFormat="1" ht="101.25">
      <c r="A42" s="157" t="s">
        <v>519</v>
      </c>
      <c r="B42" s="157" t="s">
        <v>520</v>
      </c>
      <c r="C42" s="158">
        <v>9660181.7100000009</v>
      </c>
      <c r="D42" s="210">
        <v>579610.79</v>
      </c>
      <c r="E42" s="157" t="s">
        <v>3</v>
      </c>
      <c r="F42" s="157" t="s">
        <v>592</v>
      </c>
      <c r="G42" s="157" t="s">
        <v>521</v>
      </c>
      <c r="H42" s="159"/>
      <c r="I42" s="157"/>
      <c r="J42" s="143" t="s">
        <v>88</v>
      </c>
      <c r="K42" s="157" t="s">
        <v>139</v>
      </c>
      <c r="L42" s="258">
        <v>2019</v>
      </c>
      <c r="M42" s="157" t="s">
        <v>522</v>
      </c>
      <c r="N42" s="259">
        <v>43515</v>
      </c>
      <c r="O42" s="145"/>
      <c r="P42" s="147"/>
      <c r="Q42" s="147"/>
      <c r="R42" s="145"/>
      <c r="S42" s="145"/>
    </row>
    <row r="43" spans="1:19" s="379" customFormat="1" ht="109.5" customHeight="1">
      <c r="A43" s="145" t="s">
        <v>537</v>
      </c>
      <c r="B43" s="145" t="s">
        <v>538</v>
      </c>
      <c r="C43" s="146">
        <v>1500000</v>
      </c>
      <c r="D43" s="209">
        <v>60000</v>
      </c>
      <c r="E43" s="139" t="s">
        <v>1</v>
      </c>
      <c r="F43" s="145" t="s">
        <v>539</v>
      </c>
      <c r="G43" s="145" t="s">
        <v>540</v>
      </c>
      <c r="H43" s="145"/>
      <c r="I43" s="145"/>
      <c r="J43" s="139" t="s">
        <v>88</v>
      </c>
      <c r="K43" s="145" t="s">
        <v>140</v>
      </c>
      <c r="L43" s="145">
        <v>2019</v>
      </c>
      <c r="M43" s="145" t="s">
        <v>541</v>
      </c>
      <c r="N43" s="257" t="s">
        <v>542</v>
      </c>
      <c r="O43" s="145"/>
      <c r="P43" s="147"/>
      <c r="Q43" s="147"/>
      <c r="R43" s="145"/>
      <c r="S43" s="145"/>
    </row>
    <row r="44" spans="1:19" s="379" customFormat="1" ht="112.5">
      <c r="A44" s="260" t="s">
        <v>568</v>
      </c>
      <c r="B44" s="145" t="s">
        <v>571</v>
      </c>
      <c r="C44" s="146">
        <v>25000000</v>
      </c>
      <c r="D44" s="209">
        <v>788643.42</v>
      </c>
      <c r="E44" s="139" t="s">
        <v>1</v>
      </c>
      <c r="F44" s="145" t="s">
        <v>570</v>
      </c>
      <c r="G44" s="145" t="s">
        <v>242</v>
      </c>
      <c r="H44" s="145" t="s">
        <v>572</v>
      </c>
      <c r="I44" s="145"/>
      <c r="J44" s="139" t="s">
        <v>88</v>
      </c>
      <c r="K44" s="145" t="s">
        <v>140</v>
      </c>
      <c r="L44" s="145">
        <v>2019</v>
      </c>
      <c r="M44" s="145" t="s">
        <v>241</v>
      </c>
      <c r="N44" s="145" t="s">
        <v>573</v>
      </c>
      <c r="O44" s="145"/>
      <c r="P44" s="147"/>
      <c r="Q44" s="147"/>
      <c r="R44" s="145"/>
      <c r="S44" s="145"/>
    </row>
    <row r="45" spans="1:19" s="379" customFormat="1" ht="67.5">
      <c r="A45" s="145" t="s">
        <v>1315</v>
      </c>
      <c r="B45" s="145" t="s">
        <v>585</v>
      </c>
      <c r="C45" s="146">
        <v>560000</v>
      </c>
      <c r="D45" s="209">
        <v>121759.6</v>
      </c>
      <c r="E45" s="139" t="s">
        <v>1</v>
      </c>
      <c r="F45" s="160" t="s">
        <v>588</v>
      </c>
      <c r="G45" s="145" t="s">
        <v>586</v>
      </c>
      <c r="H45" s="145" t="s">
        <v>30</v>
      </c>
      <c r="I45" s="145" t="s">
        <v>30</v>
      </c>
      <c r="J45" s="139" t="s">
        <v>88</v>
      </c>
      <c r="K45" s="145" t="s">
        <v>140</v>
      </c>
      <c r="L45" s="145">
        <v>2019</v>
      </c>
      <c r="M45" s="145"/>
      <c r="N45" s="145"/>
      <c r="O45" s="145"/>
      <c r="P45" s="147"/>
      <c r="Q45" s="147"/>
      <c r="R45" s="145"/>
      <c r="S45" s="145"/>
    </row>
    <row r="46" spans="1:19" s="379" customFormat="1" ht="67.5">
      <c r="A46" s="145" t="s">
        <v>587</v>
      </c>
      <c r="B46" s="145" t="s">
        <v>585</v>
      </c>
      <c r="C46" s="146">
        <v>41649.4</v>
      </c>
      <c r="D46" s="209">
        <v>20916.75</v>
      </c>
      <c r="E46" s="139" t="s">
        <v>1</v>
      </c>
      <c r="F46" s="160" t="s">
        <v>589</v>
      </c>
      <c r="G46" s="145" t="s">
        <v>590</v>
      </c>
      <c r="H46" s="145" t="s">
        <v>30</v>
      </c>
      <c r="I46" s="145" t="s">
        <v>30</v>
      </c>
      <c r="J46" s="139" t="s">
        <v>88</v>
      </c>
      <c r="K46" s="145" t="s">
        <v>140</v>
      </c>
      <c r="L46" s="145">
        <v>2019</v>
      </c>
      <c r="M46" s="145"/>
      <c r="N46" s="145"/>
      <c r="O46" s="145"/>
      <c r="P46" s="147"/>
      <c r="Q46" s="147"/>
      <c r="R46" s="145"/>
      <c r="S46" s="145"/>
    </row>
    <row r="47" spans="1:19" s="379" customFormat="1" ht="67.5">
      <c r="A47" s="145" t="s">
        <v>587</v>
      </c>
      <c r="B47" s="145" t="s">
        <v>585</v>
      </c>
      <c r="C47" s="146">
        <v>117866.7</v>
      </c>
      <c r="D47" s="209">
        <v>52450.68</v>
      </c>
      <c r="E47" s="139" t="s">
        <v>1</v>
      </c>
      <c r="F47" s="160" t="s">
        <v>591</v>
      </c>
      <c r="G47" s="145" t="s">
        <v>590</v>
      </c>
      <c r="H47" s="145" t="s">
        <v>30</v>
      </c>
      <c r="I47" s="145" t="s">
        <v>30</v>
      </c>
      <c r="J47" s="139" t="s">
        <v>88</v>
      </c>
      <c r="K47" s="145" t="s">
        <v>140</v>
      </c>
      <c r="L47" s="145">
        <v>2019</v>
      </c>
      <c r="M47" s="145"/>
      <c r="N47" s="145"/>
      <c r="O47" s="145"/>
      <c r="P47" s="147"/>
      <c r="Q47" s="147"/>
      <c r="R47" s="145"/>
      <c r="S47" s="145"/>
    </row>
    <row r="48" spans="1:19" s="379" customFormat="1" ht="78" customHeight="1">
      <c r="A48" s="145" t="s">
        <v>1517</v>
      </c>
      <c r="B48" s="145" t="s">
        <v>613</v>
      </c>
      <c r="C48" s="146">
        <v>31009</v>
      </c>
      <c r="D48" s="209">
        <v>3094.09</v>
      </c>
      <c r="E48" s="139" t="s">
        <v>1</v>
      </c>
      <c r="F48" s="145" t="s">
        <v>616</v>
      </c>
      <c r="G48" s="145" t="s">
        <v>614</v>
      </c>
      <c r="H48" s="145">
        <v>826136</v>
      </c>
      <c r="I48" s="145" t="s">
        <v>30</v>
      </c>
      <c r="J48" s="139" t="s">
        <v>88</v>
      </c>
      <c r="K48" s="145" t="s">
        <v>140</v>
      </c>
      <c r="L48" s="145">
        <v>2019</v>
      </c>
      <c r="M48" s="145" t="s">
        <v>615</v>
      </c>
      <c r="N48" s="145"/>
      <c r="O48" s="145"/>
      <c r="P48" s="147"/>
      <c r="Q48" s="147"/>
      <c r="R48" s="145"/>
      <c r="S48" s="145"/>
    </row>
    <row r="49" spans="1:19" s="383" customFormat="1" ht="33.75">
      <c r="A49" s="145" t="s">
        <v>519</v>
      </c>
      <c r="B49" s="145" t="s">
        <v>618</v>
      </c>
      <c r="C49" s="146">
        <v>9623000</v>
      </c>
      <c r="D49" s="209">
        <v>112666.22</v>
      </c>
      <c r="E49" s="139" t="s">
        <v>1</v>
      </c>
      <c r="F49" s="145" t="s">
        <v>619</v>
      </c>
      <c r="G49" s="145" t="s">
        <v>586</v>
      </c>
      <c r="H49" s="145">
        <v>815585</v>
      </c>
      <c r="I49" s="145" t="s">
        <v>620</v>
      </c>
      <c r="J49" s="139" t="s">
        <v>88</v>
      </c>
      <c r="K49" s="145" t="s">
        <v>140</v>
      </c>
      <c r="L49" s="145">
        <v>2019</v>
      </c>
      <c r="M49" s="145" t="s">
        <v>522</v>
      </c>
      <c r="N49" s="145"/>
      <c r="O49" s="145"/>
      <c r="P49" s="147"/>
      <c r="Q49" s="147"/>
      <c r="R49" s="145"/>
      <c r="S49" s="145"/>
    </row>
    <row r="50" spans="1:19" s="379" customFormat="1" ht="22.5">
      <c r="A50" s="145" t="s">
        <v>632</v>
      </c>
      <c r="B50" s="145" t="s">
        <v>466</v>
      </c>
      <c r="C50" s="146">
        <v>7715430</v>
      </c>
      <c r="D50" s="209">
        <v>27154.3</v>
      </c>
      <c r="E50" s="147" t="s">
        <v>223</v>
      </c>
      <c r="F50" s="145" t="s">
        <v>670</v>
      </c>
      <c r="G50" s="145" t="s">
        <v>469</v>
      </c>
      <c r="H50" s="145" t="s">
        <v>634</v>
      </c>
      <c r="I50" s="145" t="s">
        <v>30</v>
      </c>
      <c r="J50" s="145" t="s">
        <v>88</v>
      </c>
      <c r="K50" s="145" t="s">
        <v>140</v>
      </c>
      <c r="L50" s="145">
        <v>2019</v>
      </c>
      <c r="M50" s="145" t="s">
        <v>200</v>
      </c>
      <c r="N50" s="145"/>
      <c r="O50" s="145"/>
      <c r="P50" s="147"/>
      <c r="Q50" s="147"/>
      <c r="R50" s="145"/>
      <c r="S50" s="145"/>
    </row>
    <row r="51" spans="1:19" s="379" customFormat="1" ht="26.25" customHeight="1">
      <c r="A51" s="145" t="s">
        <v>633</v>
      </c>
      <c r="B51" s="145" t="s">
        <v>466</v>
      </c>
      <c r="C51" s="146">
        <v>13146099.58</v>
      </c>
      <c r="D51" s="209">
        <v>394382.99</v>
      </c>
      <c r="E51" s="147" t="s">
        <v>223</v>
      </c>
      <c r="F51" s="145" t="s">
        <v>671</v>
      </c>
      <c r="G51" s="145" t="s">
        <v>469</v>
      </c>
      <c r="H51" s="145">
        <v>806148</v>
      </c>
      <c r="I51" s="145" t="s">
        <v>30</v>
      </c>
      <c r="J51" s="145" t="s">
        <v>88</v>
      </c>
      <c r="K51" s="145" t="s">
        <v>140</v>
      </c>
      <c r="L51" s="145">
        <v>2019</v>
      </c>
      <c r="M51" s="145" t="s">
        <v>200</v>
      </c>
      <c r="N51" s="145"/>
      <c r="O51" s="145"/>
      <c r="P51" s="147"/>
      <c r="Q51" s="147"/>
      <c r="R51" s="145"/>
      <c r="S51" s="145"/>
    </row>
    <row r="52" spans="1:19" s="379" customFormat="1" ht="24.75" customHeight="1">
      <c r="A52" s="145" t="s">
        <v>635</v>
      </c>
      <c r="B52" s="145" t="s">
        <v>466</v>
      </c>
      <c r="C52" s="146">
        <v>2896058.14</v>
      </c>
      <c r="D52" s="209">
        <v>43440.87</v>
      </c>
      <c r="E52" s="147" t="s">
        <v>223</v>
      </c>
      <c r="F52" s="145" t="s">
        <v>672</v>
      </c>
      <c r="G52" s="145" t="s">
        <v>469</v>
      </c>
      <c r="H52" s="145">
        <v>806873</v>
      </c>
      <c r="I52" s="145" t="s">
        <v>30</v>
      </c>
      <c r="J52" s="145" t="s">
        <v>88</v>
      </c>
      <c r="K52" s="145" t="s">
        <v>140</v>
      </c>
      <c r="L52" s="145">
        <v>2019</v>
      </c>
      <c r="M52" s="145" t="s">
        <v>200</v>
      </c>
      <c r="N52" s="145"/>
      <c r="O52" s="145"/>
      <c r="P52" s="147"/>
      <c r="Q52" s="147"/>
      <c r="R52" s="145"/>
      <c r="S52" s="145"/>
    </row>
    <row r="53" spans="1:19" s="379" customFormat="1" ht="24.75" customHeight="1">
      <c r="A53" s="145" t="s">
        <v>636</v>
      </c>
      <c r="B53" s="145" t="s">
        <v>466</v>
      </c>
      <c r="C53" s="146">
        <v>4945651.9800000004</v>
      </c>
      <c r="D53" s="209">
        <v>222554.34</v>
      </c>
      <c r="E53" s="147" t="s">
        <v>223</v>
      </c>
      <c r="F53" s="145" t="s">
        <v>673</v>
      </c>
      <c r="G53" s="145" t="s">
        <v>469</v>
      </c>
      <c r="H53" s="145">
        <v>808689</v>
      </c>
      <c r="I53" s="145" t="s">
        <v>30</v>
      </c>
      <c r="J53" s="145" t="s">
        <v>88</v>
      </c>
      <c r="K53" s="145" t="s">
        <v>140</v>
      </c>
      <c r="L53" s="145">
        <v>2019</v>
      </c>
      <c r="M53" s="145" t="s">
        <v>200</v>
      </c>
      <c r="N53" s="145"/>
      <c r="O53" s="145"/>
      <c r="P53" s="147"/>
      <c r="Q53" s="147"/>
      <c r="R53" s="145"/>
      <c r="S53" s="145"/>
    </row>
    <row r="54" spans="1:19" s="379" customFormat="1" ht="24.75" customHeight="1">
      <c r="A54" s="145" t="s">
        <v>637</v>
      </c>
      <c r="B54" s="145" t="s">
        <v>466</v>
      </c>
      <c r="C54" s="146">
        <v>11037898.66</v>
      </c>
      <c r="D54" s="209">
        <v>386326.45</v>
      </c>
      <c r="E54" s="147" t="s">
        <v>223</v>
      </c>
      <c r="F54" s="145" t="s">
        <v>674</v>
      </c>
      <c r="G54" s="145" t="s">
        <v>469</v>
      </c>
      <c r="H54" s="145">
        <v>808832</v>
      </c>
      <c r="I54" s="145"/>
      <c r="J54" s="145" t="s">
        <v>88</v>
      </c>
      <c r="K54" s="145" t="s">
        <v>140</v>
      </c>
      <c r="L54" s="145">
        <v>2019</v>
      </c>
      <c r="M54" s="145" t="s">
        <v>200</v>
      </c>
      <c r="N54" s="145"/>
      <c r="O54" s="145"/>
      <c r="P54" s="147"/>
      <c r="Q54" s="147"/>
      <c r="R54" s="145"/>
      <c r="S54" s="145"/>
    </row>
    <row r="55" spans="1:19" s="379" customFormat="1" ht="22.5">
      <c r="A55" s="145" t="s">
        <v>652</v>
      </c>
      <c r="B55" s="145" t="s">
        <v>653</v>
      </c>
      <c r="C55" s="146">
        <v>714836.67</v>
      </c>
      <c r="D55" s="209">
        <v>7148.37</v>
      </c>
      <c r="E55" s="147" t="s">
        <v>223</v>
      </c>
      <c r="F55" s="145" t="s">
        <v>668</v>
      </c>
      <c r="G55" s="145" t="s">
        <v>469</v>
      </c>
      <c r="H55" s="145">
        <v>822342</v>
      </c>
      <c r="I55" s="145" t="s">
        <v>30</v>
      </c>
      <c r="J55" s="145" t="s">
        <v>88</v>
      </c>
      <c r="K55" s="145" t="s">
        <v>140</v>
      </c>
      <c r="L55" s="145">
        <v>2019</v>
      </c>
      <c r="M55" s="145" t="s">
        <v>200</v>
      </c>
      <c r="N55" s="145"/>
      <c r="O55" s="145"/>
      <c r="P55" s="147"/>
      <c r="Q55" s="147"/>
      <c r="R55" s="145"/>
      <c r="S55" s="145"/>
    </row>
    <row r="56" spans="1:19" s="379" customFormat="1" ht="22.5">
      <c r="A56" s="145" t="s">
        <v>654</v>
      </c>
      <c r="B56" s="145" t="s">
        <v>655</v>
      </c>
      <c r="C56" s="146">
        <v>637415.56000000006</v>
      </c>
      <c r="D56" s="209">
        <v>3346.43</v>
      </c>
      <c r="E56" s="147" t="s">
        <v>223</v>
      </c>
      <c r="F56" s="145" t="s">
        <v>669</v>
      </c>
      <c r="G56" s="145" t="s">
        <v>469</v>
      </c>
      <c r="H56" s="145">
        <v>824281</v>
      </c>
      <c r="I56" s="145" t="s">
        <v>30</v>
      </c>
      <c r="J56" s="145" t="s">
        <v>88</v>
      </c>
      <c r="K56" s="145" t="s">
        <v>140</v>
      </c>
      <c r="L56" s="145">
        <v>2019</v>
      </c>
      <c r="M56" s="145" t="s">
        <v>200</v>
      </c>
      <c r="N56" s="145"/>
      <c r="O56" s="145"/>
      <c r="P56" s="147"/>
      <c r="Q56" s="147"/>
      <c r="R56" s="145"/>
      <c r="S56" s="145"/>
    </row>
    <row r="57" spans="1:19" s="379" customFormat="1" ht="67.5">
      <c r="A57" s="145" t="s">
        <v>675</v>
      </c>
      <c r="B57" s="145" t="s">
        <v>676</v>
      </c>
      <c r="C57" s="146">
        <v>625155.39</v>
      </c>
      <c r="D57" s="209">
        <v>1891</v>
      </c>
      <c r="E57" s="139" t="s">
        <v>1</v>
      </c>
      <c r="F57" s="145" t="s">
        <v>677</v>
      </c>
      <c r="G57" s="145" t="s">
        <v>469</v>
      </c>
      <c r="H57" s="145">
        <v>826023</v>
      </c>
      <c r="I57" s="145">
        <v>0</v>
      </c>
      <c r="J57" s="139" t="s">
        <v>88</v>
      </c>
      <c r="K57" s="145" t="s">
        <v>140</v>
      </c>
      <c r="L57" s="145">
        <v>2019</v>
      </c>
      <c r="M57" s="145" t="s">
        <v>204</v>
      </c>
      <c r="N57" s="145"/>
      <c r="O57" s="145"/>
      <c r="P57" s="147"/>
      <c r="Q57" s="147"/>
      <c r="R57" s="145"/>
      <c r="S57" s="145"/>
    </row>
    <row r="58" spans="1:19" s="379" customFormat="1" ht="202.5">
      <c r="A58" s="139" t="s">
        <v>707</v>
      </c>
      <c r="B58" s="140" t="s">
        <v>708</v>
      </c>
      <c r="C58" s="140">
        <v>8000000</v>
      </c>
      <c r="D58" s="208">
        <v>153224</v>
      </c>
      <c r="E58" s="139" t="s">
        <v>1</v>
      </c>
      <c r="F58" s="141" t="s">
        <v>709</v>
      </c>
      <c r="G58" s="142" t="s">
        <v>710</v>
      </c>
      <c r="H58" s="142" t="s">
        <v>711</v>
      </c>
      <c r="I58" s="139">
        <v>2</v>
      </c>
      <c r="J58" s="139" t="s">
        <v>88</v>
      </c>
      <c r="K58" s="142" t="s">
        <v>141</v>
      </c>
      <c r="L58" s="139">
        <v>2019</v>
      </c>
      <c r="M58" s="144" t="s">
        <v>229</v>
      </c>
      <c r="N58" s="257">
        <v>43557</v>
      </c>
      <c r="O58" s="261"/>
      <c r="P58" s="261"/>
      <c r="Q58" s="261"/>
      <c r="R58" s="261"/>
      <c r="S58" s="261"/>
    </row>
    <row r="59" spans="1:19" s="379" customFormat="1" ht="82.5" customHeight="1">
      <c r="A59" s="145" t="s">
        <v>718</v>
      </c>
      <c r="B59" s="145" t="s">
        <v>719</v>
      </c>
      <c r="C59" s="146">
        <v>271530.33</v>
      </c>
      <c r="D59" s="209">
        <v>1600</v>
      </c>
      <c r="E59" s="139" t="s">
        <v>1</v>
      </c>
      <c r="F59" s="145" t="s">
        <v>720</v>
      </c>
      <c r="G59" s="145" t="s">
        <v>469</v>
      </c>
      <c r="H59" s="145" t="s">
        <v>721</v>
      </c>
      <c r="I59" s="145"/>
      <c r="J59" s="139" t="s">
        <v>88</v>
      </c>
      <c r="K59" s="145" t="s">
        <v>141</v>
      </c>
      <c r="L59" s="145">
        <v>2019</v>
      </c>
      <c r="M59" s="145" t="s">
        <v>204</v>
      </c>
      <c r="N59" s="145"/>
      <c r="O59" s="145"/>
      <c r="P59" s="147"/>
      <c r="Q59" s="147"/>
      <c r="R59" s="145"/>
      <c r="S59" s="145"/>
    </row>
    <row r="60" spans="1:19" s="379" customFormat="1" ht="67.5">
      <c r="A60" s="145" t="s">
        <v>735</v>
      </c>
      <c r="B60" s="145" t="s">
        <v>736</v>
      </c>
      <c r="C60" s="262" t="s">
        <v>737</v>
      </c>
      <c r="D60" s="263">
        <v>52941.18</v>
      </c>
      <c r="E60" s="139" t="s">
        <v>1</v>
      </c>
      <c r="F60" s="264" t="s">
        <v>738</v>
      </c>
      <c r="G60" s="145" t="s">
        <v>739</v>
      </c>
      <c r="H60" s="145" t="s">
        <v>740</v>
      </c>
      <c r="I60" s="145"/>
      <c r="J60" s="139" t="s">
        <v>88</v>
      </c>
      <c r="K60" s="145" t="s">
        <v>141</v>
      </c>
      <c r="L60" s="145">
        <v>2019</v>
      </c>
      <c r="M60" s="145" t="s">
        <v>541</v>
      </c>
      <c r="N60" s="145"/>
      <c r="O60" s="145"/>
      <c r="P60" s="147"/>
      <c r="Q60" s="147"/>
      <c r="R60" s="145"/>
      <c r="S60" s="145"/>
    </row>
    <row r="61" spans="1:19" s="379" customFormat="1" ht="56.25">
      <c r="A61" s="145" t="s">
        <v>752</v>
      </c>
      <c r="B61" s="145" t="s">
        <v>753</v>
      </c>
      <c r="C61" s="146">
        <v>8368433.25</v>
      </c>
      <c r="D61" s="209">
        <v>334737.33</v>
      </c>
      <c r="E61" s="147" t="s">
        <v>223</v>
      </c>
      <c r="F61" s="265" t="s">
        <v>754</v>
      </c>
      <c r="G61" s="145" t="s">
        <v>753</v>
      </c>
      <c r="H61" s="145">
        <v>805659</v>
      </c>
      <c r="I61" s="145"/>
      <c r="J61" s="145" t="s">
        <v>88</v>
      </c>
      <c r="K61" s="145" t="s">
        <v>141</v>
      </c>
      <c r="L61" s="145">
        <v>2019</v>
      </c>
      <c r="M61" s="145" t="s">
        <v>755</v>
      </c>
      <c r="N61" s="145"/>
      <c r="O61" s="145"/>
      <c r="P61" s="147"/>
      <c r="Q61" s="147"/>
      <c r="R61" s="145"/>
      <c r="S61" s="145"/>
    </row>
    <row r="62" spans="1:19" s="379" customFormat="1" ht="281.25">
      <c r="A62" s="139" t="s">
        <v>811</v>
      </c>
      <c r="B62" s="140" t="s">
        <v>655</v>
      </c>
      <c r="C62" s="140">
        <v>57600000</v>
      </c>
      <c r="D62" s="208">
        <v>167349.81</v>
      </c>
      <c r="E62" s="139" t="s">
        <v>1</v>
      </c>
      <c r="F62" s="141" t="s">
        <v>812</v>
      </c>
      <c r="G62" s="142" t="s">
        <v>227</v>
      </c>
      <c r="H62" s="139" t="s">
        <v>813</v>
      </c>
      <c r="I62" s="139">
        <v>1</v>
      </c>
      <c r="J62" s="139" t="s">
        <v>88</v>
      </c>
      <c r="K62" s="142" t="s">
        <v>141</v>
      </c>
      <c r="L62" s="139">
        <v>2019</v>
      </c>
      <c r="M62" s="144" t="s">
        <v>229</v>
      </c>
      <c r="N62" s="145"/>
      <c r="O62" s="145"/>
      <c r="P62" s="147"/>
      <c r="Q62" s="147"/>
      <c r="R62" s="145"/>
      <c r="S62" s="145"/>
    </row>
    <row r="63" spans="1:19" s="379" customFormat="1" ht="33.75">
      <c r="A63" s="145" t="s">
        <v>814</v>
      </c>
      <c r="B63" s="145" t="s">
        <v>815</v>
      </c>
      <c r="C63" s="146">
        <v>350000</v>
      </c>
      <c r="D63" s="209">
        <f>2*(20*20*6)</f>
        <v>4800</v>
      </c>
      <c r="E63" s="139" t="s">
        <v>1</v>
      </c>
      <c r="F63" s="145" t="s">
        <v>816</v>
      </c>
      <c r="G63" s="145" t="s">
        <v>817</v>
      </c>
      <c r="H63" s="145"/>
      <c r="I63" s="145"/>
      <c r="J63" s="139" t="s">
        <v>88</v>
      </c>
      <c r="K63" s="145" t="s">
        <v>142</v>
      </c>
      <c r="L63" s="145"/>
      <c r="M63" s="145"/>
      <c r="N63" s="145"/>
      <c r="O63" s="145"/>
      <c r="P63" s="147"/>
      <c r="Q63" s="147"/>
      <c r="R63" s="145"/>
      <c r="S63" s="145"/>
    </row>
    <row r="64" spans="1:19" s="379" customFormat="1" ht="56.25">
      <c r="A64" s="145" t="s">
        <v>814</v>
      </c>
      <c r="B64" s="145" t="s">
        <v>815</v>
      </c>
      <c r="C64" s="146">
        <v>350000</v>
      </c>
      <c r="D64" s="209">
        <f>(3600-650)*6</f>
        <v>17700</v>
      </c>
      <c r="E64" s="139" t="s">
        <v>1</v>
      </c>
      <c r="F64" s="145" t="s">
        <v>846</v>
      </c>
      <c r="G64" s="145" t="s">
        <v>817</v>
      </c>
      <c r="H64" s="145"/>
      <c r="I64" s="145"/>
      <c r="J64" s="139" t="s">
        <v>88</v>
      </c>
      <c r="K64" s="145" t="s">
        <v>142</v>
      </c>
      <c r="L64" s="145"/>
      <c r="M64" s="145"/>
      <c r="N64" s="145"/>
      <c r="O64" s="145"/>
      <c r="P64" s="147"/>
      <c r="Q64" s="147"/>
      <c r="R64" s="145"/>
      <c r="S64" s="145"/>
    </row>
    <row r="65" spans="1:19" s="379" customFormat="1" ht="78.75">
      <c r="A65" s="145" t="s">
        <v>814</v>
      </c>
      <c r="B65" s="145" t="s">
        <v>815</v>
      </c>
      <c r="C65" s="146">
        <v>350000</v>
      </c>
      <c r="D65" s="209">
        <f>250*4*6</f>
        <v>6000</v>
      </c>
      <c r="E65" s="139" t="s">
        <v>1</v>
      </c>
      <c r="F65" s="145" t="s">
        <v>818</v>
      </c>
      <c r="G65" s="145" t="s">
        <v>817</v>
      </c>
      <c r="H65" s="145"/>
      <c r="I65" s="145"/>
      <c r="J65" s="139" t="s">
        <v>88</v>
      </c>
      <c r="K65" s="145" t="s">
        <v>142</v>
      </c>
      <c r="L65" s="145"/>
      <c r="M65" s="145"/>
      <c r="N65" s="145"/>
      <c r="O65" s="145"/>
      <c r="P65" s="147"/>
      <c r="Q65" s="147"/>
      <c r="R65" s="145"/>
      <c r="S65" s="145"/>
    </row>
    <row r="66" spans="1:19" s="379" customFormat="1" ht="56.25">
      <c r="A66" s="145" t="s">
        <v>910</v>
      </c>
      <c r="B66" s="145" t="s">
        <v>590</v>
      </c>
      <c r="C66" s="146" t="s">
        <v>911</v>
      </c>
      <c r="D66" s="209">
        <v>87500</v>
      </c>
      <c r="E66" s="139" t="s">
        <v>1</v>
      </c>
      <c r="F66" s="145" t="s">
        <v>912</v>
      </c>
      <c r="G66" s="145" t="s">
        <v>913</v>
      </c>
      <c r="H66" s="145"/>
      <c r="I66" s="145"/>
      <c r="J66" s="139" t="s">
        <v>88</v>
      </c>
      <c r="K66" s="145" t="s">
        <v>142</v>
      </c>
      <c r="L66" s="145">
        <v>2019</v>
      </c>
      <c r="M66" s="145" t="s">
        <v>541</v>
      </c>
      <c r="N66" s="145" t="s">
        <v>914</v>
      </c>
      <c r="O66" s="145"/>
      <c r="P66" s="147" t="s">
        <v>150</v>
      </c>
      <c r="Q66" s="147"/>
      <c r="R66" s="145"/>
      <c r="S66" s="145"/>
    </row>
    <row r="67" spans="1:19" s="379" customFormat="1" ht="56.25">
      <c r="A67" s="145" t="s">
        <v>915</v>
      </c>
      <c r="B67" s="145" t="s">
        <v>590</v>
      </c>
      <c r="C67" s="146">
        <v>1619000</v>
      </c>
      <c r="D67" s="209">
        <v>80950</v>
      </c>
      <c r="E67" s="139" t="s">
        <v>1</v>
      </c>
      <c r="F67" s="145" t="s">
        <v>912</v>
      </c>
      <c r="G67" s="145" t="s">
        <v>913</v>
      </c>
      <c r="H67" s="145"/>
      <c r="I67" s="145"/>
      <c r="J67" s="139" t="s">
        <v>88</v>
      </c>
      <c r="K67" s="145" t="s">
        <v>142</v>
      </c>
      <c r="L67" s="145">
        <v>2019</v>
      </c>
      <c r="M67" s="145" t="s">
        <v>541</v>
      </c>
      <c r="N67" s="145" t="s">
        <v>914</v>
      </c>
      <c r="O67" s="145"/>
      <c r="P67" s="147" t="s">
        <v>150</v>
      </c>
      <c r="Q67" s="147"/>
      <c r="R67" s="145"/>
      <c r="S67" s="145"/>
    </row>
    <row r="68" spans="1:19" s="379" customFormat="1" ht="141" customHeight="1">
      <c r="A68" s="139" t="s">
        <v>935</v>
      </c>
      <c r="B68" s="140" t="s">
        <v>936</v>
      </c>
      <c r="C68" s="140">
        <v>2336000</v>
      </c>
      <c r="D68" s="208">
        <v>180675</v>
      </c>
      <c r="E68" s="139" t="s">
        <v>1</v>
      </c>
      <c r="F68" s="141" t="s">
        <v>937</v>
      </c>
      <c r="G68" s="142" t="s">
        <v>442</v>
      </c>
      <c r="H68" s="139" t="s">
        <v>938</v>
      </c>
      <c r="I68" s="139">
        <v>0</v>
      </c>
      <c r="J68" s="139" t="s">
        <v>88</v>
      </c>
      <c r="K68" s="142" t="s">
        <v>142</v>
      </c>
      <c r="L68" s="139">
        <v>2019</v>
      </c>
      <c r="M68" s="144" t="s">
        <v>229</v>
      </c>
      <c r="N68" s="256">
        <v>43599</v>
      </c>
      <c r="O68" s="145"/>
      <c r="P68" s="147"/>
      <c r="Q68" s="147"/>
      <c r="R68" s="145"/>
      <c r="S68" s="145"/>
    </row>
    <row r="69" spans="1:19" s="379" customFormat="1" ht="315">
      <c r="A69" s="139" t="s">
        <v>707</v>
      </c>
      <c r="B69" s="140" t="s">
        <v>708</v>
      </c>
      <c r="C69" s="140">
        <v>8000000</v>
      </c>
      <c r="D69" s="208">
        <v>132992</v>
      </c>
      <c r="E69" s="139" t="s">
        <v>1</v>
      </c>
      <c r="F69" s="265" t="s">
        <v>979</v>
      </c>
      <c r="G69" s="142" t="s">
        <v>710</v>
      </c>
      <c r="H69" s="139" t="s">
        <v>980</v>
      </c>
      <c r="I69" s="139">
        <v>0</v>
      </c>
      <c r="J69" s="139" t="s">
        <v>88</v>
      </c>
      <c r="K69" s="142" t="s">
        <v>142</v>
      </c>
      <c r="L69" s="139">
        <v>2019</v>
      </c>
      <c r="M69" s="144" t="s">
        <v>229</v>
      </c>
      <c r="N69" s="144">
        <v>43608</v>
      </c>
      <c r="O69" s="261"/>
      <c r="P69" s="261"/>
      <c r="Q69" s="261"/>
      <c r="R69" s="261"/>
      <c r="S69" s="261"/>
    </row>
    <row r="70" spans="1:19" s="379" customFormat="1" ht="162.75" customHeight="1">
      <c r="A70" s="145" t="s">
        <v>1002</v>
      </c>
      <c r="B70" s="145" t="s">
        <v>1003</v>
      </c>
      <c r="C70" s="146">
        <v>209110</v>
      </c>
      <c r="D70" s="209">
        <v>66463</v>
      </c>
      <c r="E70" s="139" t="s">
        <v>1</v>
      </c>
      <c r="F70" s="145" t="s">
        <v>1005</v>
      </c>
      <c r="G70" s="145" t="s">
        <v>1004</v>
      </c>
      <c r="H70" s="145">
        <v>826715</v>
      </c>
      <c r="I70" s="145">
        <v>0</v>
      </c>
      <c r="J70" s="139" t="s">
        <v>88</v>
      </c>
      <c r="K70" s="145" t="s">
        <v>142</v>
      </c>
      <c r="L70" s="145">
        <v>2019</v>
      </c>
      <c r="M70" s="145" t="s">
        <v>615</v>
      </c>
      <c r="N70" s="257">
        <v>43613</v>
      </c>
      <c r="O70" s="145"/>
      <c r="P70" s="147"/>
      <c r="Q70" s="147"/>
      <c r="R70" s="145"/>
      <c r="S70" s="145"/>
    </row>
    <row r="71" spans="1:19" s="379" customFormat="1" ht="240" customHeight="1">
      <c r="A71" s="145" t="s">
        <v>1037</v>
      </c>
      <c r="B71" s="145" t="s">
        <v>1038</v>
      </c>
      <c r="C71" s="146">
        <v>173200000</v>
      </c>
      <c r="D71" s="209">
        <v>4372410</v>
      </c>
      <c r="E71" s="139" t="s">
        <v>1</v>
      </c>
      <c r="F71" s="145" t="s">
        <v>1070</v>
      </c>
      <c r="G71" s="145" t="s">
        <v>1039</v>
      </c>
      <c r="H71" s="145" t="s">
        <v>1040</v>
      </c>
      <c r="I71" s="145">
        <v>0</v>
      </c>
      <c r="J71" s="139" t="s">
        <v>88</v>
      </c>
      <c r="K71" s="145" t="s">
        <v>143</v>
      </c>
      <c r="L71" s="145">
        <v>2019</v>
      </c>
      <c r="M71" s="145" t="s">
        <v>1041</v>
      </c>
      <c r="N71" s="257">
        <v>43620</v>
      </c>
      <c r="O71" s="145"/>
      <c r="P71" s="147"/>
      <c r="Q71" s="147"/>
      <c r="R71" s="145"/>
      <c r="S71" s="145"/>
    </row>
    <row r="72" spans="1:19" s="379" customFormat="1" ht="101.25">
      <c r="A72" s="145" t="s">
        <v>235</v>
      </c>
      <c r="B72" s="145" t="s">
        <v>590</v>
      </c>
      <c r="C72" s="146" t="s">
        <v>1084</v>
      </c>
      <c r="D72" s="209">
        <v>216163</v>
      </c>
      <c r="E72" s="139" t="s">
        <v>1</v>
      </c>
      <c r="F72" s="145" t="s">
        <v>1088</v>
      </c>
      <c r="G72" s="145" t="s">
        <v>1085</v>
      </c>
      <c r="H72" s="145"/>
      <c r="I72" s="145"/>
      <c r="J72" s="139" t="s">
        <v>88</v>
      </c>
      <c r="K72" s="145" t="s">
        <v>143</v>
      </c>
      <c r="L72" s="145">
        <v>2019</v>
      </c>
      <c r="M72" s="145" t="s">
        <v>541</v>
      </c>
      <c r="N72" s="145" t="s">
        <v>1086</v>
      </c>
      <c r="O72" s="145"/>
      <c r="P72" s="147" t="s">
        <v>150</v>
      </c>
      <c r="Q72" s="147"/>
      <c r="R72" s="145"/>
      <c r="S72" s="145"/>
    </row>
    <row r="73" spans="1:19" s="379" customFormat="1" ht="101.25">
      <c r="A73" s="145" t="s">
        <v>1087</v>
      </c>
      <c r="B73" s="145" t="s">
        <v>590</v>
      </c>
      <c r="C73" s="146">
        <v>4000000</v>
      </c>
      <c r="D73" s="209">
        <v>173003.57</v>
      </c>
      <c r="E73" s="147" t="s">
        <v>3</v>
      </c>
      <c r="F73" s="145" t="s">
        <v>1089</v>
      </c>
      <c r="G73" s="145" t="s">
        <v>1085</v>
      </c>
      <c r="H73" s="145"/>
      <c r="I73" s="145"/>
      <c r="J73" s="143" t="s">
        <v>88</v>
      </c>
      <c r="K73" s="145" t="s">
        <v>143</v>
      </c>
      <c r="L73" s="145">
        <v>2019</v>
      </c>
      <c r="M73" s="145" t="s">
        <v>541</v>
      </c>
      <c r="N73" s="145" t="s">
        <v>1086</v>
      </c>
      <c r="O73" s="145"/>
      <c r="P73" s="147" t="s">
        <v>150</v>
      </c>
      <c r="Q73" s="147"/>
      <c r="R73" s="145"/>
      <c r="S73" s="145"/>
    </row>
    <row r="74" spans="1:19" s="379" customFormat="1" ht="112.5">
      <c r="A74" s="145" t="s">
        <v>1452</v>
      </c>
      <c r="B74" s="145" t="s">
        <v>1100</v>
      </c>
      <c r="C74" s="146">
        <v>11000000</v>
      </c>
      <c r="D74" s="209">
        <v>52097.9</v>
      </c>
      <c r="E74" s="147" t="s">
        <v>3</v>
      </c>
      <c r="F74" s="145" t="s">
        <v>1099</v>
      </c>
      <c r="G74" s="145" t="s">
        <v>590</v>
      </c>
      <c r="H74" s="145" t="s">
        <v>1101</v>
      </c>
      <c r="I74" s="145">
        <v>1</v>
      </c>
      <c r="J74" s="143" t="s">
        <v>88</v>
      </c>
      <c r="K74" s="145" t="s">
        <v>143</v>
      </c>
      <c r="L74" s="145">
        <v>2019</v>
      </c>
      <c r="M74" s="145" t="s">
        <v>239</v>
      </c>
      <c r="N74" s="149">
        <v>43628</v>
      </c>
      <c r="O74" s="145"/>
      <c r="P74" s="147"/>
      <c r="Q74" s="147"/>
      <c r="R74" s="145"/>
      <c r="S74" s="145"/>
    </row>
    <row r="75" spans="1:19" s="379" customFormat="1" ht="90">
      <c r="A75" s="145" t="s">
        <v>1452</v>
      </c>
      <c r="B75" s="145" t="s">
        <v>1100</v>
      </c>
      <c r="C75" s="146">
        <v>11000000</v>
      </c>
      <c r="D75" s="209">
        <v>16263.45</v>
      </c>
      <c r="E75" s="139" t="s">
        <v>1</v>
      </c>
      <c r="F75" s="145" t="s">
        <v>1098</v>
      </c>
      <c r="G75" s="145" t="s">
        <v>590</v>
      </c>
      <c r="H75" s="145" t="s">
        <v>1101</v>
      </c>
      <c r="I75" s="145">
        <v>1</v>
      </c>
      <c r="J75" s="139" t="s">
        <v>88</v>
      </c>
      <c r="K75" s="145" t="s">
        <v>143</v>
      </c>
      <c r="L75" s="145">
        <v>2019</v>
      </c>
      <c r="M75" s="145" t="s">
        <v>239</v>
      </c>
      <c r="N75" s="149">
        <v>43628</v>
      </c>
      <c r="O75" s="145"/>
      <c r="P75" s="147"/>
      <c r="Q75" s="147"/>
      <c r="R75" s="145"/>
      <c r="S75" s="145"/>
    </row>
    <row r="76" spans="1:19" s="379" customFormat="1" ht="84.75" customHeight="1">
      <c r="A76" s="145" t="s">
        <v>1103</v>
      </c>
      <c r="B76" s="145" t="s">
        <v>1104</v>
      </c>
      <c r="C76" s="146">
        <v>2559771</v>
      </c>
      <c r="D76" s="209">
        <v>288241.90000000002</v>
      </c>
      <c r="E76" s="139" t="s">
        <v>1</v>
      </c>
      <c r="F76" s="145" t="s">
        <v>1105</v>
      </c>
      <c r="G76" s="145" t="s">
        <v>590</v>
      </c>
      <c r="H76" s="145"/>
      <c r="I76" s="145"/>
      <c r="J76" s="139" t="s">
        <v>88</v>
      </c>
      <c r="K76" s="145" t="s">
        <v>143</v>
      </c>
      <c r="L76" s="145">
        <v>2019</v>
      </c>
      <c r="M76" s="145" t="s">
        <v>239</v>
      </c>
      <c r="N76" s="149">
        <v>43630</v>
      </c>
      <c r="O76" s="145"/>
      <c r="P76" s="147"/>
      <c r="Q76" s="147"/>
      <c r="R76" s="145"/>
      <c r="S76" s="145"/>
    </row>
    <row r="77" spans="1:19" s="379" customFormat="1" ht="67.5">
      <c r="A77" s="145" t="s">
        <v>1148</v>
      </c>
      <c r="B77" s="145" t="s">
        <v>1146</v>
      </c>
      <c r="C77" s="146">
        <v>120000</v>
      </c>
      <c r="D77" s="209">
        <v>180000</v>
      </c>
      <c r="E77" s="147" t="s">
        <v>3</v>
      </c>
      <c r="F77" s="266" t="s">
        <v>1178</v>
      </c>
      <c r="G77" s="145" t="s">
        <v>168</v>
      </c>
      <c r="H77" s="145"/>
      <c r="I77" s="145"/>
      <c r="J77" s="143" t="s">
        <v>88</v>
      </c>
      <c r="K77" s="145" t="s">
        <v>143</v>
      </c>
      <c r="L77" s="145">
        <v>2019</v>
      </c>
      <c r="M77" s="145" t="s">
        <v>1147</v>
      </c>
      <c r="N77" s="149">
        <v>43635</v>
      </c>
      <c r="O77" s="145"/>
      <c r="P77" s="147"/>
      <c r="Q77" s="147"/>
      <c r="R77" s="145"/>
      <c r="S77" s="145"/>
    </row>
    <row r="78" spans="1:19" s="379" customFormat="1" ht="33.75">
      <c r="A78" s="145" t="s">
        <v>637</v>
      </c>
      <c r="B78" s="145" t="s">
        <v>466</v>
      </c>
      <c r="C78" s="146">
        <v>11037898.66</v>
      </c>
      <c r="D78" s="209">
        <v>116882.33</v>
      </c>
      <c r="E78" s="139" t="s">
        <v>1</v>
      </c>
      <c r="F78" s="267" t="s">
        <v>1167</v>
      </c>
      <c r="G78" s="145" t="s">
        <v>469</v>
      </c>
      <c r="H78" s="145">
        <v>808832</v>
      </c>
      <c r="I78" s="145"/>
      <c r="J78" s="139" t="s">
        <v>88</v>
      </c>
      <c r="K78" s="145" t="s">
        <v>143</v>
      </c>
      <c r="L78" s="145">
        <v>2019</v>
      </c>
      <c r="M78" s="145" t="s">
        <v>200</v>
      </c>
      <c r="N78" s="145"/>
      <c r="O78" s="145"/>
      <c r="P78" s="147"/>
      <c r="Q78" s="147"/>
      <c r="R78" s="145"/>
      <c r="S78" s="145"/>
    </row>
    <row r="79" spans="1:19" s="379" customFormat="1" ht="78.75">
      <c r="A79" s="285" t="s">
        <v>1172</v>
      </c>
      <c r="B79" s="285" t="s">
        <v>1173</v>
      </c>
      <c r="C79" s="286" t="s">
        <v>9</v>
      </c>
      <c r="D79" s="287"/>
      <c r="E79" s="290"/>
      <c r="F79" s="285" t="s">
        <v>1177</v>
      </c>
      <c r="G79" s="285" t="s">
        <v>1174</v>
      </c>
      <c r="H79" s="285">
        <v>808800</v>
      </c>
      <c r="I79" s="285" t="s">
        <v>30</v>
      </c>
      <c r="J79" s="288" t="s">
        <v>88</v>
      </c>
      <c r="K79" s="285" t="s">
        <v>143</v>
      </c>
      <c r="L79" s="285">
        <v>2019</v>
      </c>
      <c r="M79" s="285" t="s">
        <v>1175</v>
      </c>
      <c r="N79" s="289">
        <v>43640</v>
      </c>
      <c r="O79" s="285" t="s">
        <v>1176</v>
      </c>
      <c r="P79" s="290"/>
      <c r="Q79" s="290" t="s">
        <v>33</v>
      </c>
      <c r="R79" s="285" t="s">
        <v>1518</v>
      </c>
      <c r="S79" s="286">
        <v>100</v>
      </c>
    </row>
    <row r="80" spans="1:19" s="379" customFormat="1" ht="90">
      <c r="A80" s="145" t="s">
        <v>519</v>
      </c>
      <c r="B80" s="145" t="s">
        <v>1187</v>
      </c>
      <c r="C80" s="146"/>
      <c r="D80" s="209">
        <v>1794752</v>
      </c>
      <c r="E80" s="147" t="s">
        <v>223</v>
      </c>
      <c r="F80" s="145" t="s">
        <v>1186</v>
      </c>
      <c r="G80" s="145" t="s">
        <v>586</v>
      </c>
      <c r="H80" s="145">
        <v>815585</v>
      </c>
      <c r="I80" s="145"/>
      <c r="J80" s="145" t="s">
        <v>88</v>
      </c>
      <c r="K80" s="145" t="s">
        <v>1185</v>
      </c>
      <c r="L80" s="145">
        <v>2019</v>
      </c>
      <c r="M80" s="145" t="s">
        <v>522</v>
      </c>
      <c r="N80" s="149">
        <v>43644</v>
      </c>
      <c r="O80" s="145"/>
      <c r="P80" s="147"/>
      <c r="Q80" s="147"/>
      <c r="R80" s="145"/>
      <c r="S80" s="145"/>
    </row>
    <row r="81" spans="1:19" s="379" customFormat="1" ht="45">
      <c r="A81" s="145" t="s">
        <v>519</v>
      </c>
      <c r="B81" s="145" t="s">
        <v>618</v>
      </c>
      <c r="C81" s="146"/>
      <c r="D81" s="209">
        <v>192574.56</v>
      </c>
      <c r="E81" s="139" t="s">
        <v>1</v>
      </c>
      <c r="F81" s="145" t="s">
        <v>1188</v>
      </c>
      <c r="G81" s="145" t="s">
        <v>586</v>
      </c>
      <c r="H81" s="145">
        <v>815585</v>
      </c>
      <c r="I81" s="145"/>
      <c r="J81" s="139" t="s">
        <v>88</v>
      </c>
      <c r="K81" s="145" t="s">
        <v>143</v>
      </c>
      <c r="L81" s="145">
        <v>2019</v>
      </c>
      <c r="M81" s="145" t="s">
        <v>522</v>
      </c>
      <c r="N81" s="257">
        <v>43648</v>
      </c>
      <c r="O81" s="145"/>
      <c r="P81" s="147"/>
      <c r="Q81" s="147"/>
      <c r="R81" s="145"/>
      <c r="S81" s="145"/>
    </row>
    <row r="82" spans="1:19" s="379" customFormat="1" ht="146.25">
      <c r="A82" s="145" t="s">
        <v>1214</v>
      </c>
      <c r="B82" s="145" t="s">
        <v>1213</v>
      </c>
      <c r="C82" s="146">
        <v>500000</v>
      </c>
      <c r="D82" s="209">
        <v>30000</v>
      </c>
      <c r="E82" s="139" t="s">
        <v>1</v>
      </c>
      <c r="F82" s="145" t="s">
        <v>1215</v>
      </c>
      <c r="G82" s="145" t="s">
        <v>469</v>
      </c>
      <c r="H82" s="145">
        <v>826943</v>
      </c>
      <c r="I82" s="145"/>
      <c r="J82" s="139" t="s">
        <v>88</v>
      </c>
      <c r="K82" s="145" t="s">
        <v>144</v>
      </c>
      <c r="L82" s="145">
        <v>2019</v>
      </c>
      <c r="M82" s="145" t="s">
        <v>204</v>
      </c>
      <c r="N82" s="149">
        <v>43654</v>
      </c>
      <c r="O82" s="145"/>
      <c r="P82" s="147"/>
      <c r="Q82" s="147"/>
      <c r="R82" s="145"/>
      <c r="S82" s="145"/>
    </row>
    <row r="83" spans="1:19" s="379" customFormat="1" ht="22.5">
      <c r="A83" s="145" t="s">
        <v>1253</v>
      </c>
      <c r="B83" s="145" t="s">
        <v>1254</v>
      </c>
      <c r="C83" s="146">
        <f>10294.2*3</f>
        <v>30882.600000000002</v>
      </c>
      <c r="D83" s="209">
        <f>541.8*3</f>
        <v>1625.3999999999999</v>
      </c>
      <c r="E83" s="139" t="s">
        <v>1</v>
      </c>
      <c r="F83" s="145" t="s">
        <v>1255</v>
      </c>
      <c r="G83" s="145" t="s">
        <v>1256</v>
      </c>
      <c r="H83" s="145">
        <v>826489</v>
      </c>
      <c r="I83" s="145"/>
      <c r="J83" s="139" t="s">
        <v>88</v>
      </c>
      <c r="K83" s="145"/>
      <c r="L83" s="145">
        <v>2019</v>
      </c>
      <c r="M83" s="145" t="s">
        <v>460</v>
      </c>
      <c r="N83" s="145" t="s">
        <v>1257</v>
      </c>
      <c r="O83" s="145"/>
      <c r="P83" s="147"/>
      <c r="Q83" s="147"/>
      <c r="R83" s="145"/>
      <c r="S83" s="145"/>
    </row>
    <row r="84" spans="1:19" s="379" customFormat="1" ht="204" customHeight="1">
      <c r="A84" s="145" t="s">
        <v>811</v>
      </c>
      <c r="B84" s="145" t="s">
        <v>655</v>
      </c>
      <c r="C84" s="146">
        <v>8000000</v>
      </c>
      <c r="D84" s="209">
        <v>84083.69</v>
      </c>
      <c r="E84" s="139" t="s">
        <v>1</v>
      </c>
      <c r="F84" s="145" t="s">
        <v>1285</v>
      </c>
      <c r="G84" s="145" t="s">
        <v>710</v>
      </c>
      <c r="H84" s="145" t="s">
        <v>1286</v>
      </c>
      <c r="I84" s="145">
        <v>4</v>
      </c>
      <c r="J84" s="139" t="s">
        <v>88</v>
      </c>
      <c r="K84" s="145" t="s">
        <v>144</v>
      </c>
      <c r="L84" s="145">
        <v>2019</v>
      </c>
      <c r="M84" s="145" t="s">
        <v>229</v>
      </c>
      <c r="N84" s="145">
        <v>43671</v>
      </c>
      <c r="O84" s="145"/>
      <c r="P84" s="147"/>
      <c r="Q84" s="147"/>
      <c r="R84" s="145"/>
      <c r="S84" s="145"/>
    </row>
    <row r="85" spans="1:19" s="379" customFormat="1" ht="191.25">
      <c r="A85" s="145" t="s">
        <v>1302</v>
      </c>
      <c r="B85" s="145" t="s">
        <v>1303</v>
      </c>
      <c r="C85" s="146">
        <f>327128+1152390</f>
        <v>1479518</v>
      </c>
      <c r="D85" s="209">
        <v>5091</v>
      </c>
      <c r="E85" s="139" t="s">
        <v>1</v>
      </c>
      <c r="F85" s="145" t="s">
        <v>1304</v>
      </c>
      <c r="G85" s="145" t="s">
        <v>710</v>
      </c>
      <c r="H85" s="145" t="s">
        <v>1305</v>
      </c>
      <c r="I85" s="145" t="s">
        <v>1306</v>
      </c>
      <c r="J85" s="139" t="s">
        <v>88</v>
      </c>
      <c r="K85" s="145" t="s">
        <v>144</v>
      </c>
      <c r="L85" s="145">
        <v>2019</v>
      </c>
      <c r="M85" s="145" t="s">
        <v>229</v>
      </c>
      <c r="N85" s="145">
        <v>43671</v>
      </c>
      <c r="O85" s="145"/>
      <c r="P85" s="147"/>
      <c r="Q85" s="147"/>
      <c r="R85" s="145"/>
      <c r="S85" s="145"/>
    </row>
    <row r="86" spans="1:19" s="379" customFormat="1" ht="90">
      <c r="A86" s="145" t="s">
        <v>633</v>
      </c>
      <c r="B86" s="145" t="s">
        <v>466</v>
      </c>
      <c r="C86" s="146">
        <v>15000000</v>
      </c>
      <c r="D86" s="209">
        <v>1165772.8</v>
      </c>
      <c r="E86" s="139" t="s">
        <v>1</v>
      </c>
      <c r="F86" s="145" t="s">
        <v>1313</v>
      </c>
      <c r="G86" s="145" t="s">
        <v>469</v>
      </c>
      <c r="H86" s="145" t="s">
        <v>1314</v>
      </c>
      <c r="I86" s="145">
        <v>1</v>
      </c>
      <c r="J86" s="139" t="s">
        <v>88</v>
      </c>
      <c r="K86" s="145" t="s">
        <v>145</v>
      </c>
      <c r="L86" s="145">
        <v>2019</v>
      </c>
      <c r="M86" s="145" t="s">
        <v>200</v>
      </c>
      <c r="N86" s="145">
        <v>43676</v>
      </c>
      <c r="O86" s="145"/>
      <c r="P86" s="147"/>
      <c r="Q86" s="147"/>
      <c r="R86" s="145"/>
      <c r="S86" s="145"/>
    </row>
    <row r="87" spans="1:19" s="379" customFormat="1" ht="67.5">
      <c r="A87" s="145" t="s">
        <v>1315</v>
      </c>
      <c r="B87" s="145" t="s">
        <v>1316</v>
      </c>
      <c r="C87" s="146">
        <v>10000</v>
      </c>
      <c r="D87" s="209">
        <v>30000</v>
      </c>
      <c r="E87" s="147" t="s">
        <v>3</v>
      </c>
      <c r="F87" s="266" t="s">
        <v>1317</v>
      </c>
      <c r="G87" s="145" t="s">
        <v>473</v>
      </c>
      <c r="H87" s="145"/>
      <c r="I87" s="145"/>
      <c r="J87" s="143" t="s">
        <v>88</v>
      </c>
      <c r="K87" s="145" t="s">
        <v>145</v>
      </c>
      <c r="L87" s="145">
        <v>2019</v>
      </c>
      <c r="M87" s="145" t="s">
        <v>1147</v>
      </c>
      <c r="N87" s="149">
        <v>43677</v>
      </c>
      <c r="O87" s="145"/>
      <c r="P87" s="147"/>
      <c r="Q87" s="147"/>
      <c r="R87" s="145"/>
      <c r="S87" s="145"/>
    </row>
    <row r="88" spans="1:19" s="379" customFormat="1" ht="45">
      <c r="A88" s="145" t="s">
        <v>1431</v>
      </c>
      <c r="B88" s="145" t="s">
        <v>1432</v>
      </c>
      <c r="C88" s="146">
        <f>899525.39*1.05</f>
        <v>944501.65950000007</v>
      </c>
      <c r="D88" s="209">
        <v>744544.91</v>
      </c>
      <c r="E88" s="147" t="s">
        <v>3</v>
      </c>
      <c r="F88" s="145" t="s">
        <v>1433</v>
      </c>
      <c r="G88" s="145" t="s">
        <v>1434</v>
      </c>
      <c r="H88" s="145">
        <v>3073</v>
      </c>
      <c r="I88" s="145">
        <v>3</v>
      </c>
      <c r="J88" s="143" t="s">
        <v>88</v>
      </c>
      <c r="K88" s="145" t="s">
        <v>146</v>
      </c>
      <c r="L88" s="145">
        <v>2019</v>
      </c>
      <c r="M88" s="145" t="s">
        <v>241</v>
      </c>
      <c r="N88" s="149">
        <v>43706</v>
      </c>
      <c r="O88" s="145"/>
      <c r="P88" s="147"/>
      <c r="Q88" s="147"/>
      <c r="R88" s="145"/>
      <c r="S88" s="145"/>
    </row>
    <row r="89" spans="1:19" s="379" customFormat="1" ht="67.5">
      <c r="A89" s="145" t="s">
        <v>1452</v>
      </c>
      <c r="B89" s="145" t="s">
        <v>1453</v>
      </c>
      <c r="C89" s="146">
        <v>11000000</v>
      </c>
      <c r="D89" s="209">
        <v>48567.75</v>
      </c>
      <c r="E89" s="139" t="s">
        <v>1</v>
      </c>
      <c r="F89" s="145" t="s">
        <v>1454</v>
      </c>
      <c r="G89" s="145" t="s">
        <v>590</v>
      </c>
      <c r="H89" s="145" t="s">
        <v>1455</v>
      </c>
      <c r="I89" s="145">
        <v>3</v>
      </c>
      <c r="J89" s="139" t="s">
        <v>88</v>
      </c>
      <c r="K89" s="145" t="s">
        <v>146</v>
      </c>
      <c r="L89" s="145">
        <v>2019</v>
      </c>
      <c r="M89" s="145" t="s">
        <v>239</v>
      </c>
      <c r="N89" s="149">
        <v>43713</v>
      </c>
      <c r="O89" s="145"/>
      <c r="P89" s="147"/>
      <c r="Q89" s="147"/>
      <c r="R89" s="145"/>
      <c r="S89" s="145"/>
    </row>
    <row r="90" spans="1:19" s="384" customFormat="1" ht="101.25">
      <c r="A90" s="265" t="s">
        <v>1452</v>
      </c>
      <c r="B90" s="265" t="s">
        <v>1104</v>
      </c>
      <c r="C90" s="268"/>
      <c r="D90" s="269">
        <v>106713.72</v>
      </c>
      <c r="E90" s="139" t="s">
        <v>1</v>
      </c>
      <c r="F90" s="270" t="s">
        <v>1490</v>
      </c>
      <c r="G90" s="265" t="s">
        <v>590</v>
      </c>
      <c r="H90" s="265"/>
      <c r="I90" s="265"/>
      <c r="J90" s="139" t="s">
        <v>88</v>
      </c>
      <c r="K90" s="265" t="s">
        <v>146</v>
      </c>
      <c r="L90" s="265">
        <v>2019</v>
      </c>
      <c r="M90" s="265"/>
      <c r="N90" s="271"/>
      <c r="O90" s="265" t="s">
        <v>1505</v>
      </c>
      <c r="P90" s="265"/>
      <c r="Q90" s="265"/>
      <c r="R90" s="265"/>
      <c r="S90" s="265"/>
    </row>
    <row r="91" spans="1:19" s="383" customFormat="1" ht="135">
      <c r="A91" s="376" t="s">
        <v>1491</v>
      </c>
      <c r="B91" s="141" t="s">
        <v>1363</v>
      </c>
      <c r="C91" s="272"/>
      <c r="D91" s="263">
        <v>765000</v>
      </c>
      <c r="E91" s="265" t="s">
        <v>3</v>
      </c>
      <c r="F91" s="273" t="s">
        <v>1492</v>
      </c>
      <c r="G91" s="141" t="s">
        <v>586</v>
      </c>
      <c r="H91" s="141"/>
      <c r="I91" s="141"/>
      <c r="J91" s="143" t="s">
        <v>88</v>
      </c>
      <c r="K91" s="141" t="s">
        <v>146</v>
      </c>
      <c r="L91" s="141">
        <v>2019</v>
      </c>
      <c r="M91" s="141"/>
      <c r="N91" s="274"/>
      <c r="O91" s="265" t="s">
        <v>1505</v>
      </c>
      <c r="P91" s="265"/>
      <c r="Q91" s="265"/>
      <c r="R91" s="141"/>
      <c r="S91" s="141"/>
    </row>
    <row r="92" spans="1:19" s="383" customFormat="1" ht="104.25" customHeight="1">
      <c r="A92" s="376" t="s">
        <v>1367</v>
      </c>
      <c r="B92" s="141" t="s">
        <v>1494</v>
      </c>
      <c r="C92" s="272"/>
      <c r="D92" s="263">
        <v>217130</v>
      </c>
      <c r="E92" s="139" t="s">
        <v>1</v>
      </c>
      <c r="F92" s="273" t="s">
        <v>1493</v>
      </c>
      <c r="G92" s="141" t="s">
        <v>1495</v>
      </c>
      <c r="H92" s="141"/>
      <c r="I92" s="141"/>
      <c r="J92" s="139" t="s">
        <v>88</v>
      </c>
      <c r="K92" s="141" t="s">
        <v>146</v>
      </c>
      <c r="L92" s="141">
        <v>2019</v>
      </c>
      <c r="M92" s="141"/>
      <c r="N92" s="274"/>
      <c r="O92" s="265" t="s">
        <v>1505</v>
      </c>
      <c r="P92" s="265"/>
      <c r="Q92" s="265"/>
      <c r="R92" s="141"/>
      <c r="S92" s="141"/>
    </row>
    <row r="93" spans="1:19" s="383" customFormat="1" ht="69" customHeight="1">
      <c r="A93" s="141" t="s">
        <v>1496</v>
      </c>
      <c r="B93" s="141" t="s">
        <v>1497</v>
      </c>
      <c r="C93" s="272"/>
      <c r="D93" s="263">
        <v>840</v>
      </c>
      <c r="E93" s="139" t="s">
        <v>1</v>
      </c>
      <c r="F93" s="273" t="s">
        <v>1498</v>
      </c>
      <c r="G93" s="141" t="s">
        <v>469</v>
      </c>
      <c r="H93" s="141"/>
      <c r="I93" s="141"/>
      <c r="J93" s="139" t="s">
        <v>88</v>
      </c>
      <c r="K93" s="141" t="s">
        <v>146</v>
      </c>
      <c r="L93" s="141">
        <v>2019</v>
      </c>
      <c r="M93" s="141"/>
      <c r="N93" s="274"/>
      <c r="O93" s="265" t="s">
        <v>1505</v>
      </c>
      <c r="P93" s="265"/>
      <c r="Q93" s="265"/>
      <c r="R93" s="141"/>
      <c r="S93" s="141"/>
    </row>
    <row r="94" spans="1:19" s="383" customFormat="1" ht="90">
      <c r="A94" s="141" t="s">
        <v>1499</v>
      </c>
      <c r="B94" s="141" t="s">
        <v>466</v>
      </c>
      <c r="C94" s="272"/>
      <c r="D94" s="263">
        <v>243000</v>
      </c>
      <c r="E94" s="139" t="s">
        <v>1</v>
      </c>
      <c r="F94" s="273" t="s">
        <v>1500</v>
      </c>
      <c r="G94" s="141" t="s">
        <v>469</v>
      </c>
      <c r="H94" s="141"/>
      <c r="I94" s="141"/>
      <c r="J94" s="139" t="s">
        <v>88</v>
      </c>
      <c r="K94" s="141" t="s">
        <v>146</v>
      </c>
      <c r="L94" s="141">
        <v>2019</v>
      </c>
      <c r="M94" s="141"/>
      <c r="N94" s="274"/>
      <c r="O94" s="265" t="s">
        <v>1505</v>
      </c>
      <c r="P94" s="265"/>
      <c r="Q94" s="265"/>
      <c r="R94" s="141"/>
      <c r="S94" s="141"/>
    </row>
    <row r="95" spans="1:19" s="383" customFormat="1" ht="48" customHeight="1">
      <c r="A95" s="377" t="s">
        <v>1484</v>
      </c>
      <c r="B95" s="145" t="s">
        <v>1485</v>
      </c>
      <c r="C95" s="146">
        <v>21221568</v>
      </c>
      <c r="D95" s="209">
        <v>1207958.46</v>
      </c>
      <c r="E95" s="139" t="s">
        <v>1</v>
      </c>
      <c r="F95" s="141" t="s">
        <v>1501</v>
      </c>
      <c r="G95" s="145" t="s">
        <v>1486</v>
      </c>
      <c r="H95" s="145"/>
      <c r="I95" s="145"/>
      <c r="J95" s="139" t="s">
        <v>88</v>
      </c>
      <c r="K95" s="145" t="s">
        <v>146</v>
      </c>
      <c r="L95" s="145">
        <v>2019</v>
      </c>
      <c r="M95" s="141"/>
      <c r="N95" s="274"/>
      <c r="O95" s="265" t="s">
        <v>1505</v>
      </c>
      <c r="P95" s="265"/>
      <c r="Q95" s="265"/>
      <c r="R95" s="141"/>
      <c r="S95" s="141"/>
    </row>
    <row r="96" spans="1:19" s="383" customFormat="1" ht="101.25">
      <c r="A96" s="141" t="s">
        <v>1457</v>
      </c>
      <c r="B96" s="141" t="s">
        <v>1458</v>
      </c>
      <c r="C96" s="272"/>
      <c r="D96" s="263">
        <v>290689.38</v>
      </c>
      <c r="E96" s="139" t="s">
        <v>1</v>
      </c>
      <c r="F96" s="273" t="s">
        <v>1502</v>
      </c>
      <c r="G96" s="141" t="s">
        <v>590</v>
      </c>
      <c r="H96" s="141"/>
      <c r="I96" s="141"/>
      <c r="J96" s="139" t="s">
        <v>88</v>
      </c>
      <c r="K96" s="141" t="s">
        <v>146</v>
      </c>
      <c r="L96" s="141">
        <v>2019</v>
      </c>
      <c r="M96" s="141"/>
      <c r="N96" s="274"/>
      <c r="O96" s="265" t="s">
        <v>1505</v>
      </c>
      <c r="P96" s="265"/>
      <c r="Q96" s="265"/>
      <c r="R96" s="141"/>
      <c r="S96" s="141"/>
    </row>
    <row r="97" spans="1:19" s="379" customFormat="1" ht="83.25" customHeight="1">
      <c r="A97" s="376" t="s">
        <v>1503</v>
      </c>
      <c r="B97" s="141" t="s">
        <v>1469</v>
      </c>
      <c r="C97" s="272"/>
      <c r="D97" s="263">
        <v>150000</v>
      </c>
      <c r="E97" s="139" t="s">
        <v>1</v>
      </c>
      <c r="F97" s="273" t="s">
        <v>1504</v>
      </c>
      <c r="G97" s="141" t="s">
        <v>469</v>
      </c>
      <c r="H97" s="141"/>
      <c r="I97" s="141"/>
      <c r="J97" s="139" t="s">
        <v>88</v>
      </c>
      <c r="K97" s="141" t="s">
        <v>146</v>
      </c>
      <c r="L97" s="141">
        <v>2019</v>
      </c>
      <c r="M97" s="141"/>
      <c r="N97" s="274"/>
      <c r="O97" s="265" t="s">
        <v>1505</v>
      </c>
      <c r="P97" s="265"/>
      <c r="Q97" s="265"/>
      <c r="R97" s="141"/>
      <c r="S97" s="141"/>
    </row>
    <row r="98" spans="1:19" s="379" customFormat="1" ht="234.75" customHeight="1">
      <c r="A98" s="308" t="s">
        <v>1510</v>
      </c>
      <c r="B98" s="309" t="s">
        <v>1511</v>
      </c>
      <c r="C98" s="309">
        <v>1524240</v>
      </c>
      <c r="D98" s="263">
        <f>106784.4+33580</f>
        <v>140364.4</v>
      </c>
      <c r="E98" s="310" t="s">
        <v>1</v>
      </c>
      <c r="F98" s="310" t="s">
        <v>1513</v>
      </c>
      <c r="G98" s="311" t="s">
        <v>710</v>
      </c>
      <c r="H98" s="308" t="s">
        <v>1512</v>
      </c>
      <c r="I98" s="308" t="s">
        <v>620</v>
      </c>
      <c r="J98" s="312"/>
      <c r="K98" s="313" t="s">
        <v>145</v>
      </c>
      <c r="L98" s="308">
        <v>2019</v>
      </c>
      <c r="M98" s="314" t="s">
        <v>229</v>
      </c>
      <c r="N98" s="315">
        <v>43719</v>
      </c>
      <c r="O98" s="316"/>
      <c r="P98" s="316"/>
      <c r="Q98" s="316"/>
      <c r="R98" s="316"/>
      <c r="S98" s="316"/>
    </row>
    <row r="99" spans="1:19" s="379" customFormat="1" ht="90">
      <c r="A99" s="145" t="s">
        <v>1544</v>
      </c>
      <c r="B99" s="145" t="s">
        <v>1541</v>
      </c>
      <c r="C99" s="146">
        <v>98750</v>
      </c>
      <c r="D99" s="146">
        <v>76500</v>
      </c>
      <c r="E99" s="147" t="s">
        <v>1</v>
      </c>
      <c r="F99" s="145" t="s">
        <v>1545</v>
      </c>
      <c r="G99" s="145" t="s">
        <v>1489</v>
      </c>
      <c r="H99" s="145" t="s">
        <v>1542</v>
      </c>
      <c r="I99" s="145"/>
      <c r="J99" s="145" t="s">
        <v>31</v>
      </c>
      <c r="K99" s="145" t="s">
        <v>146</v>
      </c>
      <c r="L99" s="145">
        <v>2019</v>
      </c>
      <c r="M99" s="145" t="s">
        <v>1543</v>
      </c>
      <c r="N99" s="257">
        <v>43724</v>
      </c>
      <c r="O99" s="145"/>
      <c r="P99" s="147"/>
      <c r="Q99" s="147"/>
      <c r="R99" s="145"/>
      <c r="S99" s="145"/>
    </row>
    <row r="100" spans="1:19" s="1" customFormat="1" ht="135">
      <c r="A100" s="376" t="s">
        <v>1103</v>
      </c>
      <c r="B100" s="145" t="s">
        <v>1485</v>
      </c>
      <c r="C100" s="145"/>
      <c r="D100" s="146">
        <v>28452</v>
      </c>
      <c r="E100" s="146" t="s">
        <v>1</v>
      </c>
      <c r="F100" s="317" t="s">
        <v>1550</v>
      </c>
      <c r="G100" s="145" t="s">
        <v>469</v>
      </c>
      <c r="H100" s="145"/>
      <c r="I100" s="145"/>
      <c r="J100" s="145"/>
      <c r="K100" s="145" t="s">
        <v>146</v>
      </c>
      <c r="L100" s="145">
        <v>2019</v>
      </c>
      <c r="M100" s="145" t="s">
        <v>239</v>
      </c>
      <c r="N100" s="145"/>
      <c r="O100" s="149" t="s">
        <v>1505</v>
      </c>
      <c r="P100" s="145"/>
      <c r="Q100" s="147"/>
      <c r="R100" s="147"/>
      <c r="S100" s="145"/>
    </row>
    <row r="101" spans="1:19" s="1" customFormat="1" ht="90">
      <c r="A101" s="376" t="s">
        <v>1467</v>
      </c>
      <c r="B101" s="145" t="s">
        <v>1571</v>
      </c>
      <c r="C101" s="145" t="s">
        <v>1572</v>
      </c>
      <c r="D101" s="146">
        <v>159181</v>
      </c>
      <c r="E101" s="146" t="s">
        <v>1</v>
      </c>
      <c r="F101" s="145" t="s">
        <v>1573</v>
      </c>
      <c r="G101" s="145" t="s">
        <v>1574</v>
      </c>
      <c r="H101" s="145"/>
      <c r="I101" s="145"/>
      <c r="J101" s="145"/>
      <c r="K101" s="145" t="s">
        <v>146</v>
      </c>
      <c r="L101" s="145">
        <v>2019</v>
      </c>
      <c r="M101" s="145" t="s">
        <v>239</v>
      </c>
      <c r="N101" s="145"/>
      <c r="O101" s="149" t="s">
        <v>1505</v>
      </c>
      <c r="P101" s="145"/>
      <c r="Q101" s="147"/>
      <c r="R101" s="147"/>
      <c r="S101" s="145"/>
    </row>
    <row r="102" spans="1:19" s="1" customFormat="1" ht="135">
      <c r="A102" s="376" t="s">
        <v>1467</v>
      </c>
      <c r="B102" s="145" t="s">
        <v>1576</v>
      </c>
      <c r="C102" s="145" t="s">
        <v>1577</v>
      </c>
      <c r="D102" s="146">
        <v>9875</v>
      </c>
      <c r="E102" s="146" t="s">
        <v>1</v>
      </c>
      <c r="F102" s="145" t="s">
        <v>1578</v>
      </c>
      <c r="G102" s="145" t="s">
        <v>1579</v>
      </c>
      <c r="H102" s="145"/>
      <c r="I102" s="145"/>
      <c r="J102" s="145"/>
      <c r="K102" s="145" t="s">
        <v>146</v>
      </c>
      <c r="L102" s="145">
        <v>2019</v>
      </c>
      <c r="M102" s="145" t="s">
        <v>239</v>
      </c>
      <c r="N102" s="145"/>
      <c r="O102" s="149" t="s">
        <v>1505</v>
      </c>
      <c r="P102" s="145"/>
      <c r="Q102" s="147"/>
      <c r="R102" s="147"/>
      <c r="S102" s="145"/>
    </row>
    <row r="103" spans="1:19" s="1" customFormat="1" ht="225">
      <c r="A103" s="376" t="s">
        <v>1357</v>
      </c>
      <c r="B103" s="145" t="s">
        <v>1580</v>
      </c>
      <c r="C103" s="145" t="s">
        <v>1581</v>
      </c>
      <c r="D103" s="146">
        <v>409721</v>
      </c>
      <c r="E103" s="146" t="s">
        <v>1</v>
      </c>
      <c r="F103" s="145" t="s">
        <v>1582</v>
      </c>
      <c r="G103" s="145" t="s">
        <v>1579</v>
      </c>
      <c r="H103" s="145"/>
      <c r="I103" s="145"/>
      <c r="J103" s="145"/>
      <c r="K103" s="145" t="s">
        <v>146</v>
      </c>
      <c r="L103" s="145">
        <v>2019</v>
      </c>
      <c r="M103" s="145" t="s">
        <v>1583</v>
      </c>
      <c r="N103" s="145"/>
      <c r="O103" s="149" t="s">
        <v>1505</v>
      </c>
      <c r="P103" s="145"/>
      <c r="Q103" s="147"/>
      <c r="R103" s="147"/>
      <c r="S103" s="145"/>
    </row>
    <row r="104" spans="1:19" s="1" customFormat="1" ht="180">
      <c r="A104" s="141" t="s">
        <v>1357</v>
      </c>
      <c r="B104" s="145" t="s">
        <v>1580</v>
      </c>
      <c r="C104" s="145" t="s">
        <v>1581</v>
      </c>
      <c r="D104" s="146">
        <v>125952</v>
      </c>
      <c r="E104" s="146" t="s">
        <v>1</v>
      </c>
      <c r="F104" s="145" t="s">
        <v>1584</v>
      </c>
      <c r="G104" s="145" t="s">
        <v>1579</v>
      </c>
      <c r="H104" s="145"/>
      <c r="I104" s="145"/>
      <c r="J104" s="145"/>
      <c r="K104" s="145" t="s">
        <v>146</v>
      </c>
      <c r="L104" s="145">
        <v>2019</v>
      </c>
      <c r="M104" s="145" t="s">
        <v>1583</v>
      </c>
      <c r="N104" s="145"/>
      <c r="O104" s="149" t="s">
        <v>1505</v>
      </c>
      <c r="P104" s="145"/>
      <c r="Q104" s="147"/>
      <c r="R104" s="147"/>
      <c r="S104" s="145"/>
    </row>
    <row r="105" spans="1:19" s="1" customFormat="1" ht="216" customHeight="1">
      <c r="A105" s="376" t="s">
        <v>1357</v>
      </c>
      <c r="B105" s="145" t="s">
        <v>1585</v>
      </c>
      <c r="C105" s="145" t="s">
        <v>1458</v>
      </c>
      <c r="D105" s="146">
        <v>400080.81</v>
      </c>
      <c r="E105" s="146" t="s">
        <v>1</v>
      </c>
      <c r="F105" s="145" t="s">
        <v>1586</v>
      </c>
      <c r="G105" s="145" t="s">
        <v>469</v>
      </c>
      <c r="H105" s="145"/>
      <c r="I105" s="145"/>
      <c r="J105" s="145"/>
      <c r="K105" s="145" t="s">
        <v>146</v>
      </c>
      <c r="L105" s="145">
        <v>2019</v>
      </c>
      <c r="M105" s="145" t="s">
        <v>239</v>
      </c>
      <c r="N105" s="145"/>
      <c r="O105" s="149" t="s">
        <v>1505</v>
      </c>
      <c r="P105" s="145"/>
      <c r="Q105" s="147"/>
      <c r="R105" s="147"/>
      <c r="S105" s="145"/>
    </row>
    <row r="106" spans="1:19" s="379" customFormat="1" ht="123.75">
      <c r="A106" s="145" t="s">
        <v>1622</v>
      </c>
      <c r="B106" s="145" t="s">
        <v>1625</v>
      </c>
      <c r="C106" s="146">
        <v>133404</v>
      </c>
      <c r="D106" s="146">
        <v>133404</v>
      </c>
      <c r="E106" s="147" t="s">
        <v>3</v>
      </c>
      <c r="F106" s="145" t="s">
        <v>1653</v>
      </c>
      <c r="G106" s="145" t="s">
        <v>614</v>
      </c>
      <c r="H106" s="145" t="s">
        <v>30</v>
      </c>
      <c r="I106" s="145"/>
      <c r="J106" s="145"/>
      <c r="K106" s="145" t="s">
        <v>147</v>
      </c>
      <c r="L106" s="145">
        <v>2019</v>
      </c>
      <c r="M106" s="145" t="s">
        <v>615</v>
      </c>
      <c r="N106" s="145"/>
      <c r="O106" s="145"/>
      <c r="P106" s="147"/>
      <c r="Q106" s="147"/>
      <c r="R106" s="145"/>
      <c r="S106" s="145"/>
    </row>
    <row r="107" spans="1:19" s="1" customFormat="1" ht="112.5">
      <c r="A107" s="145" t="s">
        <v>1647</v>
      </c>
      <c r="B107" s="145" t="s">
        <v>1648</v>
      </c>
      <c r="C107" s="145"/>
      <c r="D107" s="146">
        <v>23958.61</v>
      </c>
      <c r="E107" s="146" t="s">
        <v>1</v>
      </c>
      <c r="F107" s="145" t="s">
        <v>1649</v>
      </c>
      <c r="G107" s="141" t="s">
        <v>1357</v>
      </c>
      <c r="H107" s="145" t="s">
        <v>469</v>
      </c>
      <c r="I107" s="145"/>
      <c r="J107" s="145"/>
      <c r="K107" s="145" t="s">
        <v>1587</v>
      </c>
      <c r="L107" s="145">
        <v>2019</v>
      </c>
      <c r="M107" s="145" t="s">
        <v>239</v>
      </c>
      <c r="N107" s="149">
        <v>43745</v>
      </c>
      <c r="O107" s="149" t="s">
        <v>1505</v>
      </c>
      <c r="P107" s="145"/>
      <c r="Q107" s="147"/>
      <c r="R107" s="147"/>
      <c r="S107" s="145"/>
    </row>
    <row r="108" spans="1:19" s="1" customFormat="1" ht="135">
      <c r="A108" s="376" t="s">
        <v>1650</v>
      </c>
      <c r="B108" s="145" t="s">
        <v>1651</v>
      </c>
      <c r="C108" s="145"/>
      <c r="D108" s="146">
        <v>10740</v>
      </c>
      <c r="E108" s="146" t="s">
        <v>1</v>
      </c>
      <c r="F108" s="145" t="s">
        <v>1654</v>
      </c>
      <c r="G108" s="145" t="s">
        <v>1357</v>
      </c>
      <c r="H108" s="145" t="s">
        <v>168</v>
      </c>
      <c r="I108" s="145"/>
      <c r="J108" s="145"/>
      <c r="K108" s="145" t="s">
        <v>1587</v>
      </c>
      <c r="L108" s="145">
        <v>2019</v>
      </c>
      <c r="M108" s="145" t="s">
        <v>239</v>
      </c>
      <c r="N108" s="149">
        <v>43745</v>
      </c>
      <c r="O108" s="149" t="s">
        <v>1505</v>
      </c>
      <c r="P108" s="145"/>
      <c r="Q108" s="147"/>
      <c r="R108" s="147"/>
      <c r="S108" s="145"/>
    </row>
    <row r="109" spans="1:19" s="379" customFormat="1" ht="371.25">
      <c r="A109" s="139" t="s">
        <v>1665</v>
      </c>
      <c r="B109" s="140" t="s">
        <v>655</v>
      </c>
      <c r="C109" s="140">
        <v>41266874</v>
      </c>
      <c r="D109" s="332">
        <v>608198.80000000005</v>
      </c>
      <c r="E109" s="141" t="s">
        <v>1</v>
      </c>
      <c r="F109" s="141" t="s">
        <v>1666</v>
      </c>
      <c r="G109" s="142" t="s">
        <v>710</v>
      </c>
      <c r="H109" s="139"/>
      <c r="I109" s="139"/>
      <c r="J109" s="143"/>
      <c r="K109" s="139" t="s">
        <v>147</v>
      </c>
      <c r="L109" s="139">
        <v>2019</v>
      </c>
      <c r="M109" s="144" t="s">
        <v>229</v>
      </c>
      <c r="N109" s="333">
        <v>43747</v>
      </c>
      <c r="O109" s="334"/>
      <c r="P109" s="334"/>
      <c r="Q109" s="334"/>
      <c r="R109" s="334"/>
      <c r="S109" s="334"/>
    </row>
    <row r="110" spans="1:19" s="379" customFormat="1" ht="69" customHeight="1">
      <c r="A110" s="145" t="s">
        <v>1672</v>
      </c>
      <c r="B110" s="145" t="s">
        <v>1673</v>
      </c>
      <c r="C110" s="146"/>
      <c r="D110" s="146">
        <v>146159.03</v>
      </c>
      <c r="E110" s="147" t="s">
        <v>3</v>
      </c>
      <c r="F110" s="145" t="s">
        <v>1676</v>
      </c>
      <c r="G110" s="145" t="s">
        <v>1039</v>
      </c>
      <c r="H110" s="145"/>
      <c r="I110" s="145"/>
      <c r="J110" s="145"/>
      <c r="K110" s="145" t="s">
        <v>147</v>
      </c>
      <c r="L110" s="145">
        <v>2019</v>
      </c>
      <c r="M110" s="145" t="s">
        <v>213</v>
      </c>
      <c r="N110" s="145" t="s">
        <v>1674</v>
      </c>
      <c r="O110" s="145" t="s">
        <v>1675</v>
      </c>
      <c r="P110" s="147" t="s">
        <v>150</v>
      </c>
      <c r="Q110" s="147" t="s">
        <v>33</v>
      </c>
      <c r="R110" s="145"/>
      <c r="S110" s="145"/>
    </row>
    <row r="111" spans="1:19" s="379" customFormat="1" ht="45">
      <c r="A111" s="145" t="s">
        <v>1681</v>
      </c>
      <c r="B111" s="145" t="s">
        <v>1682</v>
      </c>
      <c r="C111" s="146"/>
      <c r="D111" s="146">
        <v>60000</v>
      </c>
      <c r="E111" s="147" t="s">
        <v>1683</v>
      </c>
      <c r="F111" s="145" t="s">
        <v>1684</v>
      </c>
      <c r="G111" s="145" t="s">
        <v>1685</v>
      </c>
      <c r="H111" s="145"/>
      <c r="I111" s="145"/>
      <c r="J111" s="145"/>
      <c r="K111" s="145" t="s">
        <v>147</v>
      </c>
      <c r="L111" s="145">
        <v>2019</v>
      </c>
      <c r="M111" s="145" t="s">
        <v>1147</v>
      </c>
      <c r="N111" s="149">
        <v>43753</v>
      </c>
      <c r="O111" s="145"/>
      <c r="P111" s="147"/>
      <c r="Q111" s="147"/>
      <c r="R111" s="145"/>
      <c r="S111" s="145"/>
    </row>
    <row r="112" spans="1:19" s="1" customFormat="1" ht="135">
      <c r="A112" s="145" t="s">
        <v>1517</v>
      </c>
      <c r="B112" s="145" t="s">
        <v>1686</v>
      </c>
      <c r="C112" s="145"/>
      <c r="D112" s="146">
        <v>626106.23</v>
      </c>
      <c r="E112" s="146" t="s">
        <v>1</v>
      </c>
      <c r="F112" s="145" t="s">
        <v>1699</v>
      </c>
      <c r="G112" s="145" t="s">
        <v>1688</v>
      </c>
      <c r="H112" s="145"/>
      <c r="I112" s="145"/>
      <c r="J112" s="145"/>
      <c r="K112" s="145" t="s">
        <v>1587</v>
      </c>
      <c r="L112" s="145">
        <v>2019</v>
      </c>
      <c r="M112" s="145" t="s">
        <v>1689</v>
      </c>
      <c r="N112" s="149">
        <v>43753</v>
      </c>
      <c r="O112" s="149" t="s">
        <v>1505</v>
      </c>
      <c r="P112" s="145"/>
      <c r="Q112" s="147"/>
      <c r="R112" s="147"/>
      <c r="S112" s="145"/>
    </row>
    <row r="113" spans="1:19" s="383" customFormat="1" ht="135">
      <c r="A113" s="145" t="s">
        <v>1657</v>
      </c>
      <c r="B113" s="145" t="s">
        <v>1658</v>
      </c>
      <c r="C113" s="146"/>
      <c r="D113" s="146">
        <v>56295</v>
      </c>
      <c r="E113" s="147" t="s">
        <v>1</v>
      </c>
      <c r="F113" s="145" t="s">
        <v>1664</v>
      </c>
      <c r="G113" s="145" t="s">
        <v>1659</v>
      </c>
      <c r="H113" s="145">
        <v>826676</v>
      </c>
      <c r="I113" s="145"/>
      <c r="J113" s="145"/>
      <c r="K113" s="145" t="s">
        <v>147</v>
      </c>
      <c r="L113" s="145">
        <v>2019</v>
      </c>
      <c r="M113" s="145" t="s">
        <v>1660</v>
      </c>
      <c r="N113" s="149">
        <v>43746</v>
      </c>
      <c r="O113" s="145"/>
      <c r="P113" s="147"/>
      <c r="Q113" s="147"/>
      <c r="R113" s="145"/>
      <c r="S113" s="145"/>
    </row>
    <row r="114" spans="1:19" s="379" customFormat="1" ht="123.75">
      <c r="A114" s="145" t="s">
        <v>1452</v>
      </c>
      <c r="B114" s="145" t="s">
        <v>1104</v>
      </c>
      <c r="C114" s="146">
        <v>11000000</v>
      </c>
      <c r="D114" s="146">
        <v>44464.81</v>
      </c>
      <c r="E114" s="147" t="s">
        <v>3</v>
      </c>
      <c r="F114" s="145" t="s">
        <v>1733</v>
      </c>
      <c r="G114" s="145" t="s">
        <v>590</v>
      </c>
      <c r="H114" s="145" t="s">
        <v>1101</v>
      </c>
      <c r="I114" s="145">
        <v>2</v>
      </c>
      <c r="J114" s="145"/>
      <c r="K114" s="145" t="s">
        <v>147</v>
      </c>
      <c r="L114" s="145">
        <v>2019</v>
      </c>
      <c r="M114" s="145" t="s">
        <v>239</v>
      </c>
      <c r="N114" s="149">
        <v>43759</v>
      </c>
      <c r="O114" s="145"/>
      <c r="P114" s="147"/>
      <c r="Q114" s="147"/>
      <c r="R114" s="145"/>
      <c r="S114" s="145"/>
    </row>
    <row r="115" spans="1:19" s="379" customFormat="1" ht="78.75">
      <c r="A115" s="145" t="s">
        <v>1452</v>
      </c>
      <c r="B115" s="145" t="s">
        <v>1104</v>
      </c>
      <c r="C115" s="146">
        <v>11000000</v>
      </c>
      <c r="D115" s="146">
        <v>27858.37</v>
      </c>
      <c r="E115" s="147" t="s">
        <v>1</v>
      </c>
      <c r="F115" s="145" t="s">
        <v>1734</v>
      </c>
      <c r="G115" s="145" t="s">
        <v>590</v>
      </c>
      <c r="H115" s="145" t="s">
        <v>1101</v>
      </c>
      <c r="I115" s="145">
        <v>2</v>
      </c>
      <c r="J115" s="145"/>
      <c r="K115" s="145" t="s">
        <v>147</v>
      </c>
      <c r="L115" s="145">
        <v>2019</v>
      </c>
      <c r="M115" s="145" t="s">
        <v>239</v>
      </c>
      <c r="N115" s="149">
        <v>43759</v>
      </c>
      <c r="O115" s="145"/>
      <c r="P115" s="147"/>
      <c r="Q115" s="147"/>
      <c r="R115" s="145"/>
      <c r="S115" s="145"/>
    </row>
    <row r="116" spans="1:19" s="1" customFormat="1" ht="168.75">
      <c r="A116" s="377" t="s">
        <v>1735</v>
      </c>
      <c r="B116" s="145" t="s">
        <v>1736</v>
      </c>
      <c r="C116" s="145"/>
      <c r="D116" s="146">
        <v>31575</v>
      </c>
      <c r="E116" s="146" t="s">
        <v>1</v>
      </c>
      <c r="F116" s="145" t="s">
        <v>1742</v>
      </c>
      <c r="G116" s="145" t="s">
        <v>372</v>
      </c>
      <c r="H116" s="145"/>
      <c r="I116" s="145"/>
      <c r="J116" s="145"/>
      <c r="K116" s="145" t="s">
        <v>147</v>
      </c>
      <c r="L116" s="145">
        <v>2019</v>
      </c>
      <c r="M116" s="145" t="s">
        <v>1739</v>
      </c>
      <c r="N116" s="149">
        <v>43759</v>
      </c>
      <c r="O116" s="149" t="s">
        <v>1505</v>
      </c>
      <c r="P116" s="145"/>
      <c r="Q116" s="147"/>
      <c r="R116" s="147"/>
      <c r="S116" s="145"/>
    </row>
    <row r="117" spans="1:19" s="379" customFormat="1" ht="112.5">
      <c r="A117" s="377" t="s">
        <v>1772</v>
      </c>
      <c r="B117" s="145" t="s">
        <v>1778</v>
      </c>
      <c r="C117" s="145"/>
      <c r="D117" s="146">
        <v>40734</v>
      </c>
      <c r="E117" s="146" t="s">
        <v>1</v>
      </c>
      <c r="F117" s="145" t="s">
        <v>1775</v>
      </c>
      <c r="G117" s="141" t="s">
        <v>469</v>
      </c>
      <c r="H117" s="145" t="s">
        <v>1774</v>
      </c>
      <c r="I117" s="145" t="s">
        <v>1774</v>
      </c>
      <c r="J117" s="145"/>
      <c r="K117" s="145" t="s">
        <v>1587</v>
      </c>
      <c r="L117" s="145">
        <v>2019</v>
      </c>
      <c r="M117" s="145" t="s">
        <v>1739</v>
      </c>
      <c r="N117" s="149">
        <v>43766</v>
      </c>
      <c r="O117" s="149" t="s">
        <v>1505</v>
      </c>
      <c r="P117" s="145"/>
      <c r="Q117" s="147"/>
      <c r="R117" s="147"/>
      <c r="S117" s="145"/>
    </row>
    <row r="118" spans="1:19" s="379" customFormat="1" ht="33.75">
      <c r="A118" s="145" t="s">
        <v>1794</v>
      </c>
      <c r="B118" s="145" t="s">
        <v>1790</v>
      </c>
      <c r="C118" s="146"/>
      <c r="D118" s="146">
        <v>184320</v>
      </c>
      <c r="E118" s="147" t="s">
        <v>1</v>
      </c>
      <c r="F118" s="145" t="s">
        <v>1791</v>
      </c>
      <c r="G118" s="145" t="s">
        <v>586</v>
      </c>
      <c r="H118" s="145" t="s">
        <v>1796</v>
      </c>
      <c r="I118" s="145"/>
      <c r="J118" s="145"/>
      <c r="K118" s="145" t="s">
        <v>148</v>
      </c>
      <c r="L118" s="145"/>
      <c r="M118" s="145" t="s">
        <v>1727</v>
      </c>
      <c r="N118" s="149">
        <v>43770</v>
      </c>
      <c r="O118" s="145" t="s">
        <v>62</v>
      </c>
      <c r="P118" s="147"/>
      <c r="Q118" s="147"/>
      <c r="R118" s="145"/>
      <c r="S118" s="145"/>
    </row>
    <row r="119" spans="1:19" s="379" customFormat="1" ht="22.5">
      <c r="A119" s="145" t="s">
        <v>1795</v>
      </c>
      <c r="B119" s="145" t="s">
        <v>1790</v>
      </c>
      <c r="C119" s="146"/>
      <c r="D119" s="146">
        <v>191600</v>
      </c>
      <c r="E119" s="147" t="s">
        <v>1</v>
      </c>
      <c r="F119" s="145" t="s">
        <v>1806</v>
      </c>
      <c r="G119" s="145" t="s">
        <v>586</v>
      </c>
      <c r="H119" s="145" t="s">
        <v>1796</v>
      </c>
      <c r="I119" s="145"/>
      <c r="J119" s="145"/>
      <c r="K119" s="145" t="s">
        <v>148</v>
      </c>
      <c r="L119" s="145"/>
      <c r="M119" s="145" t="s">
        <v>1727</v>
      </c>
      <c r="N119" s="149">
        <v>43770</v>
      </c>
      <c r="O119" s="145" t="s">
        <v>62</v>
      </c>
      <c r="P119" s="147"/>
      <c r="Q119" s="147"/>
      <c r="R119" s="145"/>
      <c r="S119" s="145"/>
    </row>
    <row r="120" spans="1:19" s="379" customFormat="1" ht="22.5">
      <c r="A120" s="145" t="s">
        <v>1797</v>
      </c>
      <c r="B120" s="145" t="s">
        <v>1790</v>
      </c>
      <c r="C120" s="146"/>
      <c r="D120" s="146">
        <v>365000</v>
      </c>
      <c r="E120" s="147" t="s">
        <v>1</v>
      </c>
      <c r="F120" s="145" t="s">
        <v>1807</v>
      </c>
      <c r="G120" s="145" t="s">
        <v>586</v>
      </c>
      <c r="H120" s="145" t="s">
        <v>1796</v>
      </c>
      <c r="I120" s="145"/>
      <c r="J120" s="145"/>
      <c r="K120" s="145" t="s">
        <v>148</v>
      </c>
      <c r="L120" s="145"/>
      <c r="M120" s="145" t="s">
        <v>1727</v>
      </c>
      <c r="N120" s="149">
        <v>43770</v>
      </c>
      <c r="O120" s="145" t="s">
        <v>62</v>
      </c>
      <c r="P120" s="147"/>
      <c r="Q120" s="147"/>
      <c r="R120" s="145"/>
      <c r="S120" s="145"/>
    </row>
    <row r="121" spans="1:19" s="379" customFormat="1" ht="157.5">
      <c r="A121" s="377" t="s">
        <v>1805</v>
      </c>
      <c r="B121" s="145" t="s">
        <v>1473</v>
      </c>
      <c r="C121" s="146"/>
      <c r="D121" s="146">
        <v>859509</v>
      </c>
      <c r="E121" s="147" t="s">
        <v>1</v>
      </c>
      <c r="F121" s="147" t="s">
        <v>1804</v>
      </c>
      <c r="G121" s="145" t="s">
        <v>1473</v>
      </c>
      <c r="H121" s="145"/>
      <c r="I121" s="145"/>
      <c r="J121" s="145"/>
      <c r="K121" s="145" t="s">
        <v>148</v>
      </c>
      <c r="L121" s="145"/>
      <c r="M121" s="145" t="s">
        <v>239</v>
      </c>
      <c r="N121" s="149">
        <v>43770</v>
      </c>
      <c r="O121" s="145" t="s">
        <v>1505</v>
      </c>
      <c r="P121" s="147"/>
      <c r="Q121" s="147"/>
      <c r="R121" s="145"/>
      <c r="S121" s="145"/>
    </row>
    <row r="122" spans="1:19" s="379" customFormat="1" ht="135">
      <c r="A122" s="141" t="s">
        <v>1815</v>
      </c>
      <c r="B122" s="141" t="s">
        <v>1816</v>
      </c>
      <c r="C122" s="272"/>
      <c r="D122" s="272">
        <v>282037</v>
      </c>
      <c r="E122" s="265" t="s">
        <v>1</v>
      </c>
      <c r="F122" s="141" t="s">
        <v>1817</v>
      </c>
      <c r="G122" s="141" t="s">
        <v>590</v>
      </c>
      <c r="H122" s="141" t="s">
        <v>1818</v>
      </c>
      <c r="I122" s="141"/>
      <c r="J122" s="141"/>
      <c r="K122" s="141" t="s">
        <v>148</v>
      </c>
      <c r="L122" s="145"/>
      <c r="M122" s="145" t="s">
        <v>239</v>
      </c>
      <c r="N122" s="149">
        <v>43776</v>
      </c>
      <c r="O122" s="145"/>
      <c r="P122" s="147"/>
      <c r="Q122" s="147"/>
      <c r="R122" s="145"/>
      <c r="S122" s="145"/>
    </row>
    <row r="123" spans="1:19" s="379" customFormat="1" ht="135">
      <c r="A123" s="141" t="s">
        <v>1835</v>
      </c>
      <c r="B123" s="141" t="s">
        <v>1846</v>
      </c>
      <c r="C123" s="141"/>
      <c r="D123" s="272">
        <v>4500</v>
      </c>
      <c r="E123" s="272" t="s">
        <v>1</v>
      </c>
      <c r="F123" s="273" t="s">
        <v>1837</v>
      </c>
      <c r="G123" s="273" t="s">
        <v>1845</v>
      </c>
      <c r="H123" s="141" t="s">
        <v>1838</v>
      </c>
      <c r="I123" s="141"/>
      <c r="J123" s="141"/>
      <c r="K123" s="141" t="s">
        <v>148</v>
      </c>
      <c r="L123" s="145">
        <v>2019</v>
      </c>
      <c r="M123" s="145" t="s">
        <v>1739</v>
      </c>
      <c r="N123" s="145"/>
      <c r="O123" s="145" t="s">
        <v>1505</v>
      </c>
      <c r="P123" s="145"/>
      <c r="Q123" s="147" t="s">
        <v>1366</v>
      </c>
      <c r="R123" s="265"/>
      <c r="S123" s="141"/>
    </row>
    <row r="124" spans="1:19" s="379" customFormat="1" ht="202.5">
      <c r="A124" s="145" t="s">
        <v>1854</v>
      </c>
      <c r="B124" s="145" t="s">
        <v>206</v>
      </c>
      <c r="C124" s="146">
        <v>6000000</v>
      </c>
      <c r="D124" s="146">
        <v>313855.05</v>
      </c>
      <c r="E124" s="147" t="s">
        <v>1</v>
      </c>
      <c r="F124" s="145" t="s">
        <v>1857</v>
      </c>
      <c r="G124" s="145" t="s">
        <v>1357</v>
      </c>
      <c r="H124" s="145" t="s">
        <v>1855</v>
      </c>
      <c r="I124" s="145"/>
      <c r="J124" s="145"/>
      <c r="K124" s="145" t="s">
        <v>148</v>
      </c>
      <c r="L124" s="145">
        <v>2019</v>
      </c>
      <c r="M124" s="145" t="s">
        <v>204</v>
      </c>
      <c r="N124" s="145"/>
      <c r="O124" s="145" t="s">
        <v>1856</v>
      </c>
      <c r="P124" s="147"/>
      <c r="Q124" s="147"/>
      <c r="R124" s="145"/>
      <c r="S124" s="145"/>
    </row>
    <row r="125" spans="1:19" s="379" customFormat="1" ht="90">
      <c r="A125" s="145" t="s">
        <v>1858</v>
      </c>
      <c r="B125" s="145" t="s">
        <v>1859</v>
      </c>
      <c r="C125" s="146">
        <v>3543000</v>
      </c>
      <c r="D125" s="146">
        <v>3000</v>
      </c>
      <c r="E125" s="147" t="s">
        <v>1</v>
      </c>
      <c r="F125" s="145" t="s">
        <v>1860</v>
      </c>
      <c r="G125" s="145" t="s">
        <v>1357</v>
      </c>
      <c r="H125" s="145" t="s">
        <v>1861</v>
      </c>
      <c r="I125" s="145"/>
      <c r="J125" s="145"/>
      <c r="K125" s="145" t="s">
        <v>148</v>
      </c>
      <c r="L125" s="145">
        <v>2019</v>
      </c>
      <c r="M125" s="145" t="s">
        <v>204</v>
      </c>
      <c r="N125" s="145"/>
      <c r="O125" s="145" t="s">
        <v>1856</v>
      </c>
      <c r="P125" s="147"/>
      <c r="Q125" s="147"/>
      <c r="R125" s="145"/>
      <c r="S125" s="145"/>
    </row>
    <row r="126" spans="1:19" s="379" customFormat="1" ht="123.75">
      <c r="A126" s="145" t="s">
        <v>1815</v>
      </c>
      <c r="B126" s="145" t="s">
        <v>1883</v>
      </c>
      <c r="C126" s="145"/>
      <c r="D126" s="146">
        <v>227556.58</v>
      </c>
      <c r="E126" s="146" t="s">
        <v>1</v>
      </c>
      <c r="F126" s="145" t="s">
        <v>1884</v>
      </c>
      <c r="G126" s="145" t="s">
        <v>1845</v>
      </c>
      <c r="H126" s="145" t="s">
        <v>1885</v>
      </c>
      <c r="I126" s="145"/>
      <c r="J126" s="145"/>
      <c r="K126" s="145" t="s">
        <v>148</v>
      </c>
      <c r="L126" s="145">
        <v>2019</v>
      </c>
      <c r="M126" s="145" t="s">
        <v>1739</v>
      </c>
      <c r="N126" s="149">
        <v>43787</v>
      </c>
      <c r="O126" s="149" t="s">
        <v>1505</v>
      </c>
      <c r="P126" s="145"/>
      <c r="Q126" s="147" t="s">
        <v>1366</v>
      </c>
      <c r="R126" s="147"/>
      <c r="S126" s="145"/>
    </row>
    <row r="127" spans="1:19" s="379" customFormat="1" ht="78" customHeight="1">
      <c r="A127" s="145" t="s">
        <v>235</v>
      </c>
      <c r="B127" s="145" t="s">
        <v>1890</v>
      </c>
      <c r="C127" s="146">
        <v>364521.8</v>
      </c>
      <c r="D127" s="146">
        <v>729043.6</v>
      </c>
      <c r="E127" s="147" t="s">
        <v>1</v>
      </c>
      <c r="F127" s="145" t="s">
        <v>1918</v>
      </c>
      <c r="G127" s="145" t="s">
        <v>1845</v>
      </c>
      <c r="H127" s="145"/>
      <c r="I127" s="145"/>
      <c r="J127" s="145"/>
      <c r="K127" s="145" t="s">
        <v>148</v>
      </c>
      <c r="L127" s="145"/>
      <c r="M127" s="145" t="s">
        <v>1147</v>
      </c>
      <c r="N127" s="149">
        <v>43789</v>
      </c>
      <c r="O127" s="145"/>
      <c r="P127" s="147"/>
      <c r="Q127" s="147"/>
      <c r="R127" s="145"/>
      <c r="S127" s="145"/>
    </row>
    <row r="128" spans="1:19" s="379" customFormat="1" ht="112.5">
      <c r="A128" s="145" t="s">
        <v>1921</v>
      </c>
      <c r="B128" s="145" t="s">
        <v>1922</v>
      </c>
      <c r="C128" s="146"/>
      <c r="D128" s="146">
        <v>15348</v>
      </c>
      <c r="E128" s="147" t="s">
        <v>1</v>
      </c>
      <c r="F128" s="145" t="s">
        <v>1919</v>
      </c>
      <c r="G128" s="145" t="s">
        <v>1923</v>
      </c>
      <c r="H128" s="145"/>
      <c r="I128" s="145"/>
      <c r="J128" s="145"/>
      <c r="K128" s="145" t="s">
        <v>148</v>
      </c>
      <c r="L128" s="145"/>
      <c r="M128" s="145" t="s">
        <v>239</v>
      </c>
      <c r="N128" s="145"/>
      <c r="O128" s="145" t="s">
        <v>1505</v>
      </c>
      <c r="P128" s="147"/>
      <c r="Q128" s="147"/>
      <c r="R128" s="145"/>
      <c r="S128" s="145"/>
    </row>
    <row r="129" spans="1:21" s="379" customFormat="1" ht="146.25">
      <c r="A129" s="141" t="s">
        <v>1467</v>
      </c>
      <c r="B129" s="145" t="s">
        <v>1973</v>
      </c>
      <c r="C129" s="145" t="s">
        <v>1974</v>
      </c>
      <c r="D129" s="146">
        <v>6000</v>
      </c>
      <c r="E129" s="146" t="s">
        <v>1</v>
      </c>
      <c r="F129" s="145" t="s">
        <v>1972</v>
      </c>
      <c r="G129" s="145" t="s">
        <v>1467</v>
      </c>
      <c r="H129" s="145" t="s">
        <v>1467</v>
      </c>
      <c r="I129" s="145" t="s">
        <v>1975</v>
      </c>
      <c r="J129" s="145"/>
      <c r="K129" s="145" t="s">
        <v>149</v>
      </c>
      <c r="L129" s="385">
        <v>2019</v>
      </c>
      <c r="M129" s="145" t="s">
        <v>1689</v>
      </c>
      <c r="N129" s="145"/>
      <c r="O129" s="149" t="s">
        <v>1505</v>
      </c>
      <c r="P129" s="145"/>
      <c r="Q129" s="147"/>
      <c r="R129" s="147"/>
      <c r="S129" s="145"/>
    </row>
    <row r="130" spans="1:21" s="379" customFormat="1" ht="32.25" customHeight="1">
      <c r="A130" s="145" t="s">
        <v>1966</v>
      </c>
      <c r="B130" s="145" t="s">
        <v>1859</v>
      </c>
      <c r="C130" s="146">
        <v>9100000</v>
      </c>
      <c r="D130" s="146">
        <v>165427.16</v>
      </c>
      <c r="E130" s="147" t="s">
        <v>1</v>
      </c>
      <c r="F130" s="145" t="s">
        <v>1970</v>
      </c>
      <c r="G130" s="145" t="s">
        <v>1845</v>
      </c>
      <c r="H130" s="145" t="s">
        <v>1967</v>
      </c>
      <c r="I130" s="145"/>
      <c r="J130" s="145"/>
      <c r="K130" s="145" t="s">
        <v>149</v>
      </c>
      <c r="L130" s="145">
        <v>2019</v>
      </c>
      <c r="M130" s="145" t="s">
        <v>204</v>
      </c>
      <c r="N130" s="145"/>
      <c r="O130" s="145" t="s">
        <v>1856</v>
      </c>
      <c r="P130" s="147"/>
      <c r="Q130" s="147"/>
      <c r="R130" s="145"/>
      <c r="S130" s="145"/>
    </row>
    <row r="131" spans="1:21" s="379" customFormat="1" ht="37.5" customHeight="1">
      <c r="A131" s="145" t="s">
        <v>1968</v>
      </c>
      <c r="B131" s="145" t="s">
        <v>1969</v>
      </c>
      <c r="C131" s="146">
        <v>5012687</v>
      </c>
      <c r="D131" s="146">
        <v>336008.95</v>
      </c>
      <c r="E131" s="147" t="s">
        <v>1</v>
      </c>
      <c r="F131" s="145" t="s">
        <v>1971</v>
      </c>
      <c r="G131" s="145" t="s">
        <v>1845</v>
      </c>
      <c r="H131" s="145"/>
      <c r="I131" s="145"/>
      <c r="J131" s="145"/>
      <c r="K131" s="145" t="s">
        <v>149</v>
      </c>
      <c r="L131" s="145">
        <v>2019</v>
      </c>
      <c r="M131" s="145" t="s">
        <v>204</v>
      </c>
      <c r="N131" s="145"/>
      <c r="O131" s="145"/>
      <c r="P131" s="147"/>
      <c r="Q131" s="147"/>
      <c r="R131" s="145"/>
      <c r="S131" s="145"/>
    </row>
    <row r="132" spans="1:21" s="379" customFormat="1" ht="67.5">
      <c r="A132" s="145" t="s">
        <v>2005</v>
      </c>
      <c r="B132" s="145" t="s">
        <v>206</v>
      </c>
      <c r="C132" s="146">
        <v>1792310.96</v>
      </c>
      <c r="D132" s="146">
        <v>232275.96</v>
      </c>
      <c r="E132" s="147" t="s">
        <v>1</v>
      </c>
      <c r="F132" s="145" t="s">
        <v>2020</v>
      </c>
      <c r="G132" s="145" t="s">
        <v>503</v>
      </c>
      <c r="H132" s="145" t="s">
        <v>2006</v>
      </c>
      <c r="I132" s="145"/>
      <c r="J132" s="145"/>
      <c r="K132" s="145" t="s">
        <v>149</v>
      </c>
      <c r="L132" s="145">
        <v>2019</v>
      </c>
      <c r="M132" s="145" t="s">
        <v>200</v>
      </c>
      <c r="N132" s="149">
        <v>43811</v>
      </c>
      <c r="O132" s="145" t="s">
        <v>62</v>
      </c>
      <c r="P132" s="147"/>
      <c r="Q132" s="147"/>
      <c r="R132" s="145"/>
      <c r="S132" s="145"/>
    </row>
    <row r="133" spans="1:21" s="379" customFormat="1" ht="33.75">
      <c r="A133" s="145" t="s">
        <v>2009</v>
      </c>
      <c r="B133" s="145" t="s">
        <v>206</v>
      </c>
      <c r="C133" s="146">
        <v>6232258.0800000001</v>
      </c>
      <c r="D133" s="146">
        <v>40501.440000000002</v>
      </c>
      <c r="E133" s="147" t="s">
        <v>1</v>
      </c>
      <c r="F133" s="145"/>
      <c r="G133" s="145" t="s">
        <v>503</v>
      </c>
      <c r="H133" s="145" t="s">
        <v>2010</v>
      </c>
      <c r="I133" s="145"/>
      <c r="J133" s="145"/>
      <c r="K133" s="145" t="s">
        <v>149</v>
      </c>
      <c r="L133" s="145">
        <v>2019</v>
      </c>
      <c r="M133" s="145" t="s">
        <v>200</v>
      </c>
      <c r="N133" s="149">
        <v>43811</v>
      </c>
      <c r="O133" s="145" t="s">
        <v>62</v>
      </c>
      <c r="P133" s="147"/>
      <c r="Q133" s="147"/>
      <c r="R133" s="145"/>
      <c r="S133" s="145"/>
    </row>
    <row r="134" spans="1:21" s="255" customFormat="1">
      <c r="A134" s="153"/>
      <c r="B134" s="153"/>
      <c r="C134" s="153"/>
      <c r="D134" s="154"/>
      <c r="E134" s="154"/>
      <c r="F134" s="375"/>
      <c r="G134" s="153"/>
      <c r="H134" s="153"/>
      <c r="I134" s="153"/>
      <c r="J134" s="153"/>
      <c r="K134" s="153"/>
      <c r="L134" s="365"/>
      <c r="M134" s="153"/>
      <c r="N134" s="371"/>
      <c r="O134" s="187"/>
      <c r="P134" s="153"/>
      <c r="Q134" s="155"/>
      <c r="R134" s="155"/>
      <c r="S134" s="153"/>
      <c r="T134" s="15"/>
      <c r="U134" s="15"/>
    </row>
    <row r="135" spans="1:21" s="255" customFormat="1">
      <c r="A135" s="275"/>
      <c r="B135" s="275"/>
      <c r="C135" s="276"/>
      <c r="D135" s="276"/>
      <c r="E135" s="277"/>
      <c r="F135" s="275"/>
      <c r="G135" s="275"/>
      <c r="H135" s="275"/>
      <c r="I135" s="275"/>
      <c r="J135" s="275"/>
      <c r="K135" s="278"/>
      <c r="L135" s="278"/>
      <c r="M135" s="275"/>
      <c r="N135" s="275"/>
      <c r="O135" s="275"/>
      <c r="P135" s="277"/>
      <c r="Q135" s="277"/>
      <c r="R135" s="275"/>
      <c r="S135" s="275"/>
    </row>
    <row r="136" spans="1:21" s="255" customFormat="1">
      <c r="A136" s="275"/>
      <c r="B136" s="275"/>
      <c r="C136" s="276"/>
      <c r="D136" s="276"/>
      <c r="E136" s="277"/>
      <c r="F136" s="275"/>
      <c r="G136" s="275"/>
      <c r="H136" s="275"/>
      <c r="I136" s="275"/>
      <c r="J136" s="275"/>
      <c r="K136" s="278"/>
      <c r="L136" s="278"/>
      <c r="M136" s="275"/>
      <c r="N136" s="275"/>
      <c r="O136" s="275"/>
      <c r="P136" s="277"/>
      <c r="Q136" s="277"/>
      <c r="R136" s="275"/>
      <c r="S136" s="275"/>
    </row>
    <row r="137" spans="1:21" s="255" customFormat="1">
      <c r="A137" s="275"/>
      <c r="B137" s="275"/>
      <c r="C137" s="276"/>
      <c r="D137" s="276"/>
      <c r="E137" s="277"/>
      <c r="F137" s="275"/>
      <c r="G137" s="275"/>
      <c r="H137" s="275"/>
      <c r="I137" s="275"/>
      <c r="J137" s="275"/>
      <c r="K137" s="278"/>
      <c r="L137" s="278"/>
      <c r="M137" s="275"/>
      <c r="N137" s="275"/>
      <c r="O137" s="275"/>
      <c r="P137" s="277"/>
      <c r="Q137" s="277"/>
      <c r="R137" s="275"/>
      <c r="S137" s="275"/>
    </row>
    <row r="138" spans="1:21" s="255" customFormat="1">
      <c r="A138" s="275"/>
      <c r="B138" s="275"/>
      <c r="C138" s="276"/>
      <c r="D138" s="276"/>
      <c r="E138" s="277"/>
      <c r="F138" s="275"/>
      <c r="G138" s="275"/>
      <c r="H138" s="275"/>
      <c r="I138" s="275"/>
      <c r="J138" s="275"/>
      <c r="K138" s="278"/>
      <c r="L138" s="278"/>
      <c r="M138" s="275"/>
      <c r="N138" s="275"/>
      <c r="O138" s="275"/>
      <c r="P138" s="277"/>
      <c r="Q138" s="277"/>
      <c r="R138" s="275"/>
      <c r="S138" s="275"/>
    </row>
    <row r="139" spans="1:21" s="255" customFormat="1">
      <c r="A139" s="275"/>
      <c r="B139" s="275"/>
      <c r="C139" s="276"/>
      <c r="D139" s="276"/>
      <c r="E139" s="277"/>
      <c r="F139" s="275"/>
      <c r="G139" s="275"/>
      <c r="H139" s="275"/>
      <c r="I139" s="275"/>
      <c r="J139" s="275"/>
      <c r="K139" s="278"/>
      <c r="L139" s="278"/>
      <c r="M139" s="275"/>
      <c r="N139" s="275"/>
      <c r="O139" s="275"/>
      <c r="P139" s="277"/>
      <c r="Q139" s="277"/>
      <c r="R139" s="275"/>
      <c r="S139" s="275"/>
    </row>
    <row r="140" spans="1:21" s="255" customFormat="1">
      <c r="A140" s="275"/>
      <c r="B140" s="275"/>
      <c r="C140" s="276"/>
      <c r="D140" s="276"/>
      <c r="E140" s="277"/>
      <c r="F140" s="275"/>
      <c r="G140" s="275"/>
      <c r="H140" s="275"/>
      <c r="I140" s="275"/>
      <c r="J140" s="275"/>
      <c r="K140" s="278"/>
      <c r="L140" s="278"/>
      <c r="M140" s="275"/>
      <c r="N140" s="275"/>
      <c r="O140" s="275"/>
      <c r="P140" s="277"/>
      <c r="Q140" s="277"/>
      <c r="R140" s="275"/>
      <c r="S140" s="275"/>
    </row>
    <row r="141" spans="1:21" s="255" customFormat="1">
      <c r="A141" s="275"/>
      <c r="B141" s="275"/>
      <c r="C141" s="276"/>
      <c r="D141" s="276"/>
      <c r="E141" s="277"/>
      <c r="F141" s="275"/>
      <c r="G141" s="275"/>
      <c r="H141" s="275"/>
      <c r="I141" s="275"/>
      <c r="J141" s="275"/>
      <c r="K141" s="278"/>
      <c r="L141" s="278"/>
      <c r="M141" s="275"/>
      <c r="N141" s="275"/>
      <c r="O141" s="275"/>
      <c r="P141" s="277"/>
      <c r="Q141" s="277"/>
      <c r="R141" s="275"/>
      <c r="S141" s="275"/>
    </row>
    <row r="142" spans="1:21" s="255" customFormat="1">
      <c r="A142" s="275"/>
      <c r="B142" s="275"/>
      <c r="C142" s="276"/>
      <c r="D142" s="276"/>
      <c r="E142" s="277"/>
      <c r="F142" s="275"/>
      <c r="G142" s="275"/>
      <c r="H142" s="275"/>
      <c r="I142" s="275"/>
      <c r="J142" s="275"/>
      <c r="K142" s="278"/>
      <c r="L142" s="278"/>
      <c r="M142" s="275"/>
      <c r="N142" s="275"/>
      <c r="O142" s="275"/>
      <c r="P142" s="277"/>
      <c r="Q142" s="277"/>
      <c r="R142" s="275"/>
      <c r="S142" s="275"/>
    </row>
    <row r="143" spans="1:21" s="255" customFormat="1">
      <c r="A143" s="275"/>
      <c r="B143" s="275"/>
      <c r="C143" s="276"/>
      <c r="D143" s="276"/>
      <c r="E143" s="277"/>
      <c r="F143" s="275"/>
      <c r="G143" s="275"/>
      <c r="H143" s="275"/>
      <c r="I143" s="275"/>
      <c r="J143" s="275"/>
      <c r="K143" s="278"/>
      <c r="L143" s="278"/>
      <c r="M143" s="275"/>
      <c r="N143" s="275"/>
      <c r="O143" s="275"/>
      <c r="P143" s="277"/>
      <c r="Q143" s="277"/>
      <c r="R143" s="275"/>
      <c r="S143" s="275"/>
    </row>
    <row r="144" spans="1:21" s="255" customFormat="1">
      <c r="A144" s="275"/>
      <c r="B144" s="275"/>
      <c r="C144" s="276"/>
      <c r="D144" s="276"/>
      <c r="E144" s="277"/>
      <c r="F144" s="275"/>
      <c r="G144" s="275"/>
      <c r="H144" s="275"/>
      <c r="I144" s="275"/>
      <c r="J144" s="275"/>
      <c r="K144" s="278"/>
      <c r="L144" s="278"/>
      <c r="M144" s="275"/>
      <c r="N144" s="275"/>
      <c r="O144" s="275"/>
      <c r="P144" s="277"/>
      <c r="Q144" s="277"/>
      <c r="R144" s="275"/>
      <c r="S144" s="275"/>
    </row>
    <row r="145" spans="1:19" s="255" customFormat="1">
      <c r="A145" s="275"/>
      <c r="B145" s="275"/>
      <c r="C145" s="276"/>
      <c r="D145" s="276"/>
      <c r="E145" s="277"/>
      <c r="F145" s="275"/>
      <c r="G145" s="275"/>
      <c r="H145" s="275"/>
      <c r="I145" s="275"/>
      <c r="J145" s="275"/>
      <c r="K145" s="278"/>
      <c r="L145" s="278"/>
      <c r="M145" s="275"/>
      <c r="N145" s="275"/>
      <c r="O145" s="275"/>
      <c r="P145" s="277"/>
      <c r="Q145" s="277"/>
      <c r="R145" s="275"/>
      <c r="S145" s="275"/>
    </row>
    <row r="146" spans="1:19" s="255" customFormat="1">
      <c r="A146" s="275"/>
      <c r="B146" s="275"/>
      <c r="C146" s="276"/>
      <c r="D146" s="276"/>
      <c r="E146" s="277"/>
      <c r="F146" s="275"/>
      <c r="G146" s="275"/>
      <c r="H146" s="275"/>
      <c r="I146" s="275"/>
      <c r="J146" s="275"/>
      <c r="K146" s="278"/>
      <c r="L146" s="278"/>
      <c r="M146" s="275"/>
      <c r="N146" s="275"/>
      <c r="O146" s="275"/>
      <c r="P146" s="277"/>
      <c r="Q146" s="277"/>
      <c r="R146" s="275"/>
      <c r="S146" s="275"/>
    </row>
    <row r="147" spans="1:19" s="255" customFormat="1">
      <c r="A147" s="275"/>
      <c r="B147" s="275"/>
      <c r="C147" s="276"/>
      <c r="D147" s="276"/>
      <c r="E147" s="277"/>
      <c r="F147" s="275"/>
      <c r="G147" s="275"/>
      <c r="H147" s="275"/>
      <c r="I147" s="275"/>
      <c r="J147" s="275"/>
      <c r="K147" s="278"/>
      <c r="L147" s="278"/>
      <c r="M147" s="275"/>
      <c r="N147" s="275"/>
      <c r="O147" s="275"/>
      <c r="P147" s="277"/>
      <c r="Q147" s="277"/>
      <c r="R147" s="275"/>
      <c r="S147" s="275"/>
    </row>
    <row r="148" spans="1:19" s="255" customFormat="1">
      <c r="A148" s="275"/>
      <c r="B148" s="275"/>
      <c r="C148" s="276"/>
      <c r="D148" s="276"/>
      <c r="E148" s="277"/>
      <c r="F148" s="275"/>
      <c r="G148" s="275"/>
      <c r="H148" s="275"/>
      <c r="I148" s="275"/>
      <c r="J148" s="275"/>
      <c r="K148" s="278"/>
      <c r="L148" s="278"/>
      <c r="M148" s="275"/>
      <c r="N148" s="275"/>
      <c r="O148" s="275"/>
      <c r="P148" s="277"/>
      <c r="Q148" s="277"/>
      <c r="R148" s="275"/>
      <c r="S148" s="275"/>
    </row>
    <row r="149" spans="1:19" s="255" customFormat="1">
      <c r="A149" s="275"/>
      <c r="B149" s="275"/>
      <c r="C149" s="276"/>
      <c r="D149" s="276"/>
      <c r="E149" s="277"/>
      <c r="F149" s="275"/>
      <c r="G149" s="275"/>
      <c r="H149" s="275"/>
      <c r="I149" s="275"/>
      <c r="J149" s="275"/>
      <c r="K149" s="278"/>
      <c r="L149" s="278"/>
      <c r="M149" s="275"/>
      <c r="N149" s="275"/>
      <c r="O149" s="275"/>
      <c r="P149" s="277"/>
      <c r="Q149" s="277"/>
      <c r="R149" s="275"/>
      <c r="S149" s="275"/>
    </row>
    <row r="150" spans="1:19" s="255" customFormat="1">
      <c r="A150" s="275"/>
      <c r="B150" s="275"/>
      <c r="C150" s="276"/>
      <c r="D150" s="276"/>
      <c r="E150" s="277"/>
      <c r="F150" s="275"/>
      <c r="G150" s="275"/>
      <c r="H150" s="275"/>
      <c r="I150" s="275"/>
      <c r="J150" s="275"/>
      <c r="K150" s="278"/>
      <c r="L150" s="278"/>
      <c r="M150" s="275"/>
      <c r="N150" s="275"/>
      <c r="O150" s="275"/>
      <c r="P150" s="277"/>
      <c r="Q150" s="277"/>
      <c r="R150" s="275"/>
      <c r="S150" s="275"/>
    </row>
    <row r="151" spans="1:19" s="255" customFormat="1">
      <c r="A151" s="275"/>
      <c r="B151" s="275"/>
      <c r="C151" s="276"/>
      <c r="D151" s="276"/>
      <c r="E151" s="277"/>
      <c r="F151" s="275"/>
      <c r="G151" s="275"/>
      <c r="H151" s="275"/>
      <c r="I151" s="275"/>
      <c r="J151" s="275"/>
      <c r="K151" s="278"/>
      <c r="L151" s="278"/>
      <c r="M151" s="275"/>
      <c r="N151" s="275"/>
      <c r="O151" s="275"/>
      <c r="P151" s="277"/>
      <c r="Q151" s="277"/>
      <c r="R151" s="275"/>
      <c r="S151" s="275"/>
    </row>
    <row r="152" spans="1:19" s="255" customFormat="1">
      <c r="A152" s="275"/>
      <c r="B152" s="275"/>
      <c r="C152" s="276"/>
      <c r="D152" s="276"/>
      <c r="E152" s="277"/>
      <c r="F152" s="275"/>
      <c r="G152" s="275"/>
      <c r="H152" s="275"/>
      <c r="I152" s="275"/>
      <c r="J152" s="275"/>
      <c r="K152" s="278"/>
      <c r="L152" s="278"/>
      <c r="M152" s="275"/>
      <c r="N152" s="275"/>
      <c r="O152" s="275"/>
      <c r="P152" s="277"/>
      <c r="Q152" s="277"/>
      <c r="R152" s="275"/>
      <c r="S152" s="275"/>
    </row>
    <row r="153" spans="1:19" s="255" customFormat="1">
      <c r="A153" s="275"/>
      <c r="B153" s="275"/>
      <c r="C153" s="276"/>
      <c r="D153" s="276"/>
      <c r="E153" s="277"/>
      <c r="F153" s="275"/>
      <c r="G153" s="275"/>
      <c r="H153" s="275"/>
      <c r="I153" s="275"/>
      <c r="J153" s="275"/>
      <c r="K153" s="278"/>
      <c r="L153" s="278"/>
      <c r="M153" s="275"/>
      <c r="N153" s="275"/>
      <c r="O153" s="275"/>
      <c r="P153" s="277"/>
      <c r="Q153" s="277"/>
      <c r="R153" s="275"/>
      <c r="S153" s="275"/>
    </row>
    <row r="154" spans="1:19" s="255" customFormat="1">
      <c r="A154" s="275"/>
      <c r="B154" s="275"/>
      <c r="C154" s="276"/>
      <c r="D154" s="276"/>
      <c r="E154" s="277"/>
      <c r="F154" s="275"/>
      <c r="G154" s="275"/>
      <c r="H154" s="275"/>
      <c r="I154" s="275"/>
      <c r="J154" s="275"/>
      <c r="K154" s="278"/>
      <c r="L154" s="278"/>
      <c r="M154" s="275"/>
      <c r="N154" s="275"/>
      <c r="O154" s="275"/>
      <c r="P154" s="277"/>
      <c r="Q154" s="277"/>
      <c r="R154" s="275"/>
      <c r="S154" s="275"/>
    </row>
    <row r="155" spans="1:19" s="255" customFormat="1">
      <c r="A155" s="275"/>
      <c r="B155" s="275"/>
      <c r="C155" s="276"/>
      <c r="D155" s="276"/>
      <c r="E155" s="277"/>
      <c r="F155" s="275"/>
      <c r="G155" s="275"/>
      <c r="H155" s="275"/>
      <c r="I155" s="275"/>
      <c r="J155" s="275"/>
      <c r="K155" s="278"/>
      <c r="L155" s="278"/>
      <c r="M155" s="275"/>
      <c r="N155" s="275"/>
      <c r="O155" s="275"/>
      <c r="P155" s="277"/>
      <c r="Q155" s="277"/>
      <c r="R155" s="275"/>
      <c r="S155" s="275"/>
    </row>
    <row r="156" spans="1:19" s="255" customFormat="1">
      <c r="A156" s="275"/>
      <c r="B156" s="275"/>
      <c r="C156" s="276"/>
      <c r="D156" s="276"/>
      <c r="E156" s="277"/>
      <c r="F156" s="275"/>
      <c r="G156" s="275"/>
      <c r="H156" s="275"/>
      <c r="I156" s="275"/>
      <c r="J156" s="275"/>
      <c r="K156" s="278"/>
      <c r="L156" s="278"/>
      <c r="M156" s="275"/>
      <c r="N156" s="275"/>
      <c r="O156" s="275"/>
      <c r="P156" s="277"/>
      <c r="Q156" s="277"/>
      <c r="R156" s="275"/>
      <c r="S156" s="275"/>
    </row>
    <row r="157" spans="1:19" s="255" customFormat="1">
      <c r="A157" s="275"/>
      <c r="B157" s="275"/>
      <c r="C157" s="276"/>
      <c r="D157" s="276"/>
      <c r="E157" s="277"/>
      <c r="F157" s="275"/>
      <c r="G157" s="275"/>
      <c r="H157" s="275"/>
      <c r="I157" s="275"/>
      <c r="J157" s="275"/>
      <c r="K157" s="278"/>
      <c r="L157" s="278"/>
      <c r="M157" s="275"/>
      <c r="N157" s="275"/>
      <c r="O157" s="275"/>
      <c r="P157" s="277"/>
      <c r="Q157" s="277"/>
      <c r="R157" s="275"/>
      <c r="S157" s="275"/>
    </row>
    <row r="158" spans="1:19" s="255" customFormat="1">
      <c r="A158" s="275"/>
      <c r="B158" s="275"/>
      <c r="C158" s="276"/>
      <c r="D158" s="276"/>
      <c r="E158" s="277"/>
      <c r="F158" s="275"/>
      <c r="G158" s="275"/>
      <c r="H158" s="275"/>
      <c r="I158" s="275"/>
      <c r="J158" s="275"/>
      <c r="K158" s="278"/>
      <c r="L158" s="278"/>
      <c r="M158" s="275"/>
      <c r="N158" s="275"/>
      <c r="O158" s="275"/>
      <c r="P158" s="277"/>
      <c r="Q158" s="277"/>
      <c r="R158" s="275"/>
      <c r="S158" s="275"/>
    </row>
    <row r="159" spans="1:19" s="255" customFormat="1">
      <c r="A159" s="275"/>
      <c r="B159" s="275"/>
      <c r="C159" s="276"/>
      <c r="D159" s="276"/>
      <c r="E159" s="277"/>
      <c r="F159" s="275"/>
      <c r="G159" s="275"/>
      <c r="H159" s="275"/>
      <c r="I159" s="275"/>
      <c r="J159" s="275"/>
      <c r="K159" s="278"/>
      <c r="L159" s="278"/>
      <c r="M159" s="275"/>
      <c r="N159" s="275"/>
      <c r="O159" s="275"/>
      <c r="P159" s="277"/>
      <c r="Q159" s="277"/>
      <c r="R159" s="275"/>
      <c r="S159" s="275"/>
    </row>
    <row r="160" spans="1:19" s="255" customFormat="1">
      <c r="A160" s="275"/>
      <c r="B160" s="275"/>
      <c r="C160" s="276"/>
      <c r="D160" s="276"/>
      <c r="E160" s="277"/>
      <c r="F160" s="275"/>
      <c r="G160" s="275"/>
      <c r="H160" s="275"/>
      <c r="I160" s="275"/>
      <c r="J160" s="275"/>
      <c r="K160" s="278"/>
      <c r="L160" s="278"/>
      <c r="M160" s="275"/>
      <c r="N160" s="275"/>
      <c r="O160" s="275"/>
      <c r="P160" s="277"/>
      <c r="Q160" s="277"/>
      <c r="R160" s="275"/>
      <c r="S160" s="275"/>
    </row>
    <row r="161" spans="1:19" s="255" customFormat="1">
      <c r="A161" s="275"/>
      <c r="B161" s="275"/>
      <c r="C161" s="276"/>
      <c r="D161" s="276"/>
      <c r="E161" s="277"/>
      <c r="F161" s="275"/>
      <c r="G161" s="275"/>
      <c r="H161" s="275"/>
      <c r="I161" s="275"/>
      <c r="J161" s="275"/>
      <c r="K161" s="278"/>
      <c r="L161" s="278"/>
      <c r="M161" s="275"/>
      <c r="N161" s="275"/>
      <c r="O161" s="275"/>
      <c r="P161" s="277"/>
      <c r="Q161" s="277"/>
      <c r="R161" s="275"/>
      <c r="S161" s="275"/>
    </row>
    <row r="162" spans="1:19" s="255" customFormat="1">
      <c r="A162" s="275"/>
      <c r="B162" s="275"/>
      <c r="C162" s="276"/>
      <c r="D162" s="276"/>
      <c r="E162" s="277"/>
      <c r="F162" s="275"/>
      <c r="G162" s="275"/>
      <c r="H162" s="275"/>
      <c r="I162" s="275"/>
      <c r="J162" s="275"/>
      <c r="K162" s="278"/>
      <c r="L162" s="278"/>
      <c r="M162" s="275"/>
      <c r="N162" s="275"/>
      <c r="O162" s="275"/>
      <c r="P162" s="277"/>
      <c r="Q162" s="277"/>
      <c r="R162" s="275"/>
      <c r="S162" s="275"/>
    </row>
    <row r="163" spans="1:19" s="255" customFormat="1">
      <c r="A163" s="275"/>
      <c r="B163" s="275"/>
      <c r="C163" s="276"/>
      <c r="D163" s="276"/>
      <c r="E163" s="277"/>
      <c r="F163" s="275"/>
      <c r="G163" s="275"/>
      <c r="H163" s="275"/>
      <c r="I163" s="275"/>
      <c r="J163" s="275"/>
      <c r="K163" s="278"/>
      <c r="L163" s="278"/>
      <c r="M163" s="275"/>
      <c r="N163" s="275"/>
      <c r="O163" s="275"/>
      <c r="P163" s="277"/>
      <c r="Q163" s="277"/>
      <c r="R163" s="275"/>
      <c r="S163" s="275"/>
    </row>
    <row r="164" spans="1:19" s="255" customFormat="1">
      <c r="A164" s="275"/>
      <c r="B164" s="275"/>
      <c r="C164" s="276"/>
      <c r="D164" s="276"/>
      <c r="E164" s="277"/>
      <c r="F164" s="275"/>
      <c r="G164" s="275"/>
      <c r="H164" s="275"/>
      <c r="I164" s="275"/>
      <c r="J164" s="275"/>
      <c r="K164" s="278"/>
      <c r="L164" s="278"/>
      <c r="M164" s="275"/>
      <c r="N164" s="275"/>
      <c r="O164" s="275"/>
      <c r="P164" s="277"/>
      <c r="Q164" s="277"/>
      <c r="R164" s="275"/>
      <c r="S164" s="275"/>
    </row>
    <row r="165" spans="1:19" s="255" customFormat="1">
      <c r="A165" s="275"/>
      <c r="B165" s="275"/>
      <c r="C165" s="276"/>
      <c r="D165" s="276"/>
      <c r="E165" s="277"/>
      <c r="F165" s="275"/>
      <c r="G165" s="275"/>
      <c r="H165" s="275"/>
      <c r="I165" s="275"/>
      <c r="J165" s="275"/>
      <c r="K165" s="278"/>
      <c r="L165" s="278"/>
      <c r="M165" s="275"/>
      <c r="N165" s="275"/>
      <c r="O165" s="275"/>
      <c r="P165" s="277"/>
      <c r="Q165" s="277"/>
      <c r="R165" s="275"/>
      <c r="S165" s="275"/>
    </row>
    <row r="166" spans="1:19" s="255" customFormat="1">
      <c r="A166" s="275"/>
      <c r="B166" s="275"/>
      <c r="C166" s="276"/>
      <c r="D166" s="276"/>
      <c r="E166" s="277"/>
      <c r="F166" s="275"/>
      <c r="G166" s="275"/>
      <c r="H166" s="275"/>
      <c r="I166" s="275"/>
      <c r="J166" s="275"/>
      <c r="K166" s="278"/>
      <c r="L166" s="278"/>
      <c r="M166" s="275"/>
      <c r="N166" s="275"/>
      <c r="O166" s="275"/>
      <c r="P166" s="277"/>
      <c r="Q166" s="277"/>
      <c r="R166" s="275"/>
      <c r="S166" s="275"/>
    </row>
    <row r="167" spans="1:19" s="255" customFormat="1">
      <c r="A167" s="275"/>
      <c r="B167" s="275"/>
      <c r="C167" s="276"/>
      <c r="D167" s="276"/>
      <c r="E167" s="277"/>
      <c r="F167" s="275"/>
      <c r="G167" s="275"/>
      <c r="H167" s="275"/>
      <c r="I167" s="275"/>
      <c r="J167" s="275"/>
      <c r="K167" s="278"/>
      <c r="L167" s="278"/>
      <c r="M167" s="275"/>
      <c r="N167" s="275"/>
      <c r="O167" s="275"/>
      <c r="P167" s="277"/>
      <c r="Q167" s="277"/>
      <c r="R167" s="275"/>
      <c r="S167" s="275"/>
    </row>
    <row r="168" spans="1:19" s="255" customFormat="1">
      <c r="A168" s="275"/>
      <c r="B168" s="275"/>
      <c r="C168" s="276"/>
      <c r="D168" s="276"/>
      <c r="E168" s="277"/>
      <c r="F168" s="275"/>
      <c r="G168" s="275"/>
      <c r="H168" s="275"/>
      <c r="I168" s="275"/>
      <c r="J168" s="275"/>
      <c r="K168" s="278"/>
      <c r="L168" s="278"/>
      <c r="M168" s="275"/>
      <c r="N168" s="275"/>
      <c r="O168" s="275"/>
      <c r="P168" s="277"/>
      <c r="Q168" s="277"/>
      <c r="R168" s="275"/>
      <c r="S168" s="275"/>
    </row>
    <row r="169" spans="1:19" s="255" customFormat="1">
      <c r="A169" s="275"/>
      <c r="B169" s="275"/>
      <c r="C169" s="276"/>
      <c r="D169" s="276"/>
      <c r="E169" s="277"/>
      <c r="F169" s="275"/>
      <c r="G169" s="275"/>
      <c r="H169" s="275"/>
      <c r="I169" s="275"/>
      <c r="J169" s="275"/>
      <c r="K169" s="278"/>
      <c r="L169" s="278"/>
      <c r="M169" s="275"/>
      <c r="N169" s="275"/>
      <c r="O169" s="275"/>
      <c r="P169" s="277"/>
      <c r="Q169" s="277"/>
      <c r="R169" s="275"/>
      <c r="S169" s="275"/>
    </row>
    <row r="170" spans="1:19" s="255" customFormat="1">
      <c r="A170" s="275"/>
      <c r="B170" s="275"/>
      <c r="C170" s="276"/>
      <c r="D170" s="276"/>
      <c r="E170" s="277"/>
      <c r="F170" s="275"/>
      <c r="G170" s="275"/>
      <c r="H170" s="275"/>
      <c r="I170" s="275"/>
      <c r="J170" s="275"/>
      <c r="K170" s="278"/>
      <c r="L170" s="278"/>
      <c r="M170" s="275"/>
      <c r="N170" s="275"/>
      <c r="O170" s="275"/>
      <c r="P170" s="277"/>
      <c r="Q170" s="277"/>
      <c r="R170" s="275"/>
      <c r="S170" s="275"/>
    </row>
    <row r="171" spans="1:19" s="255" customFormat="1">
      <c r="A171" s="275"/>
      <c r="B171" s="275"/>
      <c r="C171" s="276"/>
      <c r="D171" s="276"/>
      <c r="E171" s="277"/>
      <c r="F171" s="275"/>
      <c r="G171" s="275"/>
      <c r="H171" s="275"/>
      <c r="I171" s="275"/>
      <c r="J171" s="275"/>
      <c r="K171" s="278"/>
      <c r="L171" s="278"/>
      <c r="M171" s="275"/>
      <c r="N171" s="275"/>
      <c r="O171" s="275"/>
      <c r="P171" s="277"/>
      <c r="Q171" s="277"/>
      <c r="R171" s="275"/>
      <c r="S171" s="275"/>
    </row>
    <row r="172" spans="1:19" s="255" customFormat="1">
      <c r="A172" s="275"/>
      <c r="B172" s="275"/>
      <c r="C172" s="276"/>
      <c r="D172" s="276"/>
      <c r="E172" s="277"/>
      <c r="F172" s="275"/>
      <c r="G172" s="275"/>
      <c r="H172" s="275"/>
      <c r="I172" s="275"/>
      <c r="J172" s="275"/>
      <c r="K172" s="278"/>
      <c r="L172" s="278"/>
      <c r="M172" s="275"/>
      <c r="N172" s="275"/>
      <c r="O172" s="275"/>
      <c r="P172" s="277"/>
      <c r="Q172" s="277"/>
      <c r="R172" s="275"/>
      <c r="S172" s="275"/>
    </row>
    <row r="173" spans="1:19" s="255" customFormat="1">
      <c r="A173" s="275"/>
      <c r="B173" s="275"/>
      <c r="C173" s="276"/>
      <c r="D173" s="276"/>
      <c r="E173" s="277"/>
      <c r="F173" s="275"/>
      <c r="G173" s="275"/>
      <c r="H173" s="275"/>
      <c r="I173" s="275"/>
      <c r="J173" s="275"/>
      <c r="K173" s="278"/>
      <c r="L173" s="278"/>
      <c r="M173" s="275"/>
      <c r="N173" s="275"/>
      <c r="O173" s="275"/>
      <c r="P173" s="277"/>
      <c r="Q173" s="277"/>
      <c r="R173" s="275"/>
      <c r="S173" s="275"/>
    </row>
    <row r="174" spans="1:19" s="255" customFormat="1">
      <c r="A174" s="275"/>
      <c r="B174" s="275"/>
      <c r="C174" s="276"/>
      <c r="D174" s="276"/>
      <c r="E174" s="277"/>
      <c r="F174" s="275"/>
      <c r="G174" s="275"/>
      <c r="H174" s="275"/>
      <c r="I174" s="275"/>
      <c r="J174" s="275"/>
      <c r="K174" s="278"/>
      <c r="L174" s="278"/>
      <c r="M174" s="275"/>
      <c r="N174" s="275"/>
      <c r="O174" s="275"/>
      <c r="P174" s="277"/>
      <c r="Q174" s="277"/>
      <c r="R174" s="275"/>
      <c r="S174" s="275"/>
    </row>
    <row r="175" spans="1:19" s="255" customFormat="1">
      <c r="A175" s="275"/>
      <c r="B175" s="275"/>
      <c r="C175" s="276"/>
      <c r="D175" s="276"/>
      <c r="E175" s="277"/>
      <c r="F175" s="275"/>
      <c r="G175" s="275"/>
      <c r="H175" s="275"/>
      <c r="I175" s="275"/>
      <c r="J175" s="275"/>
      <c r="K175" s="278"/>
      <c r="L175" s="278"/>
      <c r="M175" s="275"/>
      <c r="N175" s="275"/>
      <c r="O175" s="275"/>
      <c r="P175" s="277"/>
      <c r="Q175" s="277"/>
      <c r="R175" s="275"/>
      <c r="S175" s="275"/>
    </row>
    <row r="176" spans="1:19" s="255" customFormat="1">
      <c r="A176" s="275"/>
      <c r="B176" s="275"/>
      <c r="C176" s="276"/>
      <c r="D176" s="276"/>
      <c r="E176" s="277"/>
      <c r="F176" s="275"/>
      <c r="G176" s="275"/>
      <c r="H176" s="275"/>
      <c r="I176" s="275"/>
      <c r="J176" s="275"/>
      <c r="K176" s="278"/>
      <c r="L176" s="278"/>
      <c r="M176" s="275"/>
      <c r="N176" s="275"/>
      <c r="O176" s="275"/>
      <c r="P176" s="277"/>
      <c r="Q176" s="277"/>
      <c r="R176" s="275"/>
      <c r="S176" s="275"/>
    </row>
    <row r="177" spans="1:19" s="255" customFormat="1">
      <c r="A177" s="275"/>
      <c r="B177" s="275"/>
      <c r="C177" s="276"/>
      <c r="D177" s="276"/>
      <c r="E177" s="277"/>
      <c r="F177" s="275"/>
      <c r="G177" s="275"/>
      <c r="H177" s="275"/>
      <c r="I177" s="275"/>
      <c r="J177" s="275"/>
      <c r="K177" s="278"/>
      <c r="L177" s="278"/>
      <c r="M177" s="275"/>
      <c r="N177" s="275"/>
      <c r="O177" s="275"/>
      <c r="P177" s="277"/>
      <c r="Q177" s="277"/>
      <c r="R177" s="275"/>
      <c r="S177" s="275"/>
    </row>
    <row r="178" spans="1:19" s="255" customFormat="1">
      <c r="A178" s="275"/>
      <c r="B178" s="275"/>
      <c r="C178" s="276"/>
      <c r="D178" s="276"/>
      <c r="E178" s="277"/>
      <c r="F178" s="275"/>
      <c r="G178" s="275"/>
      <c r="H178" s="275"/>
      <c r="I178" s="275"/>
      <c r="J178" s="275"/>
      <c r="K178" s="278"/>
      <c r="L178" s="278"/>
      <c r="M178" s="275"/>
      <c r="N178" s="275"/>
      <c r="O178" s="275"/>
      <c r="P178" s="277"/>
      <c r="Q178" s="277"/>
      <c r="R178" s="275"/>
      <c r="S178" s="275"/>
    </row>
    <row r="179" spans="1:19" s="255" customFormat="1">
      <c r="A179" s="275"/>
      <c r="B179" s="275"/>
      <c r="C179" s="276"/>
      <c r="D179" s="276"/>
      <c r="E179" s="277"/>
      <c r="F179" s="275"/>
      <c r="G179" s="275"/>
      <c r="H179" s="275"/>
      <c r="I179" s="275"/>
      <c r="J179" s="275"/>
      <c r="K179" s="278"/>
      <c r="L179" s="278"/>
      <c r="M179" s="275"/>
      <c r="N179" s="275"/>
      <c r="O179" s="275"/>
      <c r="P179" s="277"/>
      <c r="Q179" s="277"/>
      <c r="R179" s="275"/>
      <c r="S179" s="275"/>
    </row>
    <row r="180" spans="1:19" s="255" customFormat="1">
      <c r="A180" s="275"/>
      <c r="B180" s="275"/>
      <c r="C180" s="276"/>
      <c r="D180" s="276"/>
      <c r="E180" s="277"/>
      <c r="F180" s="275"/>
      <c r="G180" s="275"/>
      <c r="H180" s="275"/>
      <c r="I180" s="275"/>
      <c r="J180" s="275"/>
      <c r="K180" s="278"/>
      <c r="L180" s="278"/>
      <c r="M180" s="275"/>
      <c r="N180" s="275"/>
      <c r="O180" s="275"/>
      <c r="P180" s="277"/>
      <c r="Q180" s="277"/>
      <c r="R180" s="275"/>
      <c r="S180" s="275"/>
    </row>
    <row r="181" spans="1:19" s="255" customFormat="1">
      <c r="A181" s="275"/>
      <c r="B181" s="275"/>
      <c r="C181" s="276"/>
      <c r="D181" s="276"/>
      <c r="E181" s="277"/>
      <c r="F181" s="275"/>
      <c r="G181" s="275"/>
      <c r="H181" s="275"/>
      <c r="I181" s="275"/>
      <c r="J181" s="275"/>
      <c r="K181" s="278"/>
      <c r="L181" s="278"/>
      <c r="M181" s="275"/>
      <c r="N181" s="275"/>
      <c r="O181" s="275"/>
      <c r="P181" s="277"/>
      <c r="Q181" s="277"/>
      <c r="R181" s="275"/>
      <c r="S181" s="275"/>
    </row>
    <row r="182" spans="1:19" s="255" customFormat="1">
      <c r="A182" s="275"/>
      <c r="B182" s="275"/>
      <c r="C182" s="276"/>
      <c r="D182" s="276"/>
      <c r="E182" s="277"/>
      <c r="F182" s="275"/>
      <c r="G182" s="275"/>
      <c r="H182" s="275"/>
      <c r="I182" s="275"/>
      <c r="J182" s="275"/>
      <c r="K182" s="278"/>
      <c r="L182" s="278"/>
      <c r="M182" s="275"/>
      <c r="N182" s="275"/>
      <c r="O182" s="275"/>
      <c r="P182" s="277"/>
      <c r="Q182" s="277"/>
      <c r="R182" s="275"/>
      <c r="S182" s="275"/>
    </row>
    <row r="183" spans="1:19" s="255" customFormat="1">
      <c r="A183" s="275"/>
      <c r="B183" s="275"/>
      <c r="C183" s="276"/>
      <c r="D183" s="276"/>
      <c r="E183" s="277"/>
      <c r="F183" s="275"/>
      <c r="G183" s="275"/>
      <c r="H183" s="275"/>
      <c r="I183" s="275"/>
      <c r="J183" s="275"/>
      <c r="K183" s="278"/>
      <c r="L183" s="278"/>
      <c r="M183" s="275"/>
      <c r="N183" s="275"/>
      <c r="O183" s="275"/>
      <c r="P183" s="277"/>
      <c r="Q183" s="277"/>
      <c r="R183" s="275"/>
      <c r="S183" s="275"/>
    </row>
    <row r="184" spans="1:19" s="255" customFormat="1">
      <c r="A184" s="275"/>
      <c r="B184" s="275"/>
      <c r="C184" s="276"/>
      <c r="D184" s="276"/>
      <c r="E184" s="277"/>
      <c r="F184" s="275"/>
      <c r="G184" s="275"/>
      <c r="H184" s="275"/>
      <c r="I184" s="275"/>
      <c r="J184" s="275"/>
      <c r="K184" s="278"/>
      <c r="L184" s="278"/>
      <c r="M184" s="275"/>
      <c r="N184" s="275"/>
      <c r="O184" s="275"/>
      <c r="P184" s="277"/>
      <c r="Q184" s="277"/>
      <c r="R184" s="275"/>
      <c r="S184" s="275"/>
    </row>
    <row r="185" spans="1:19" s="255" customFormat="1">
      <c r="A185" s="275"/>
      <c r="B185" s="275"/>
      <c r="C185" s="276"/>
      <c r="D185" s="276"/>
      <c r="E185" s="277"/>
      <c r="F185" s="275"/>
      <c r="G185" s="275"/>
      <c r="H185" s="275"/>
      <c r="I185" s="275"/>
      <c r="J185" s="275"/>
      <c r="K185" s="278"/>
      <c r="L185" s="278"/>
      <c r="M185" s="275"/>
      <c r="N185" s="275"/>
      <c r="O185" s="275"/>
      <c r="P185" s="277"/>
      <c r="Q185" s="277"/>
      <c r="R185" s="275"/>
      <c r="S185" s="275"/>
    </row>
    <row r="186" spans="1:19" s="255" customFormat="1">
      <c r="A186" s="275"/>
      <c r="B186" s="275"/>
      <c r="C186" s="276"/>
      <c r="D186" s="276"/>
      <c r="E186" s="277"/>
      <c r="F186" s="275"/>
      <c r="G186" s="275"/>
      <c r="H186" s="275"/>
      <c r="I186" s="275"/>
      <c r="J186" s="275"/>
      <c r="K186" s="278"/>
      <c r="L186" s="278"/>
      <c r="M186" s="275"/>
      <c r="N186" s="275"/>
      <c r="O186" s="275"/>
      <c r="P186" s="277"/>
      <c r="Q186" s="277"/>
      <c r="R186" s="275"/>
      <c r="S186" s="275"/>
    </row>
    <row r="187" spans="1:19" s="255" customFormat="1">
      <c r="A187" s="275"/>
      <c r="B187" s="275"/>
      <c r="C187" s="276"/>
      <c r="D187" s="276"/>
      <c r="E187" s="277"/>
      <c r="F187" s="275"/>
      <c r="G187" s="275"/>
      <c r="H187" s="275"/>
      <c r="I187" s="275"/>
      <c r="J187" s="275"/>
      <c r="K187" s="278"/>
      <c r="L187" s="278"/>
      <c r="M187" s="275"/>
      <c r="N187" s="275"/>
      <c r="O187" s="275"/>
      <c r="P187" s="277"/>
      <c r="Q187" s="277"/>
      <c r="R187" s="275"/>
      <c r="S187" s="275"/>
    </row>
    <row r="188" spans="1:19" s="255" customFormat="1">
      <c r="A188" s="275"/>
      <c r="B188" s="275"/>
      <c r="C188" s="276"/>
      <c r="D188" s="276"/>
      <c r="E188" s="277"/>
      <c r="F188" s="275"/>
      <c r="G188" s="275"/>
      <c r="H188" s="275"/>
      <c r="I188" s="275"/>
      <c r="J188" s="275"/>
      <c r="K188" s="278"/>
      <c r="L188" s="278"/>
      <c r="M188" s="275"/>
      <c r="N188" s="275"/>
      <c r="O188" s="275"/>
      <c r="P188" s="277"/>
      <c r="Q188" s="277"/>
      <c r="R188" s="275"/>
      <c r="S188" s="275"/>
    </row>
    <row r="189" spans="1:19" s="255" customFormat="1">
      <c r="A189" s="275"/>
      <c r="B189" s="275"/>
      <c r="C189" s="276"/>
      <c r="D189" s="276"/>
      <c r="E189" s="277"/>
      <c r="F189" s="275"/>
      <c r="G189" s="275"/>
      <c r="H189" s="275"/>
      <c r="I189" s="275"/>
      <c r="J189" s="275"/>
      <c r="K189" s="278"/>
      <c r="L189" s="278"/>
      <c r="M189" s="275"/>
      <c r="N189" s="275"/>
      <c r="O189" s="275"/>
      <c r="P189" s="277"/>
      <c r="Q189" s="277"/>
      <c r="R189" s="275"/>
      <c r="S189" s="275"/>
    </row>
    <row r="190" spans="1:19" s="255" customFormat="1">
      <c r="A190" s="275"/>
      <c r="B190" s="275"/>
      <c r="C190" s="276"/>
      <c r="D190" s="276"/>
      <c r="E190" s="277"/>
      <c r="F190" s="275"/>
      <c r="G190" s="275"/>
      <c r="H190" s="275"/>
      <c r="I190" s="275"/>
      <c r="J190" s="275"/>
      <c r="K190" s="278"/>
      <c r="L190" s="278"/>
      <c r="M190" s="275"/>
      <c r="N190" s="275"/>
      <c r="O190" s="275"/>
      <c r="P190" s="277"/>
      <c r="Q190" s="277"/>
      <c r="R190" s="275"/>
      <c r="S190" s="275"/>
    </row>
    <row r="191" spans="1:19" s="255" customFormat="1">
      <c r="A191" s="275"/>
      <c r="B191" s="275"/>
      <c r="C191" s="276"/>
      <c r="D191" s="276"/>
      <c r="E191" s="277"/>
      <c r="F191" s="275"/>
      <c r="G191" s="275"/>
      <c r="H191" s="275"/>
      <c r="I191" s="275"/>
      <c r="J191" s="275"/>
      <c r="K191" s="278"/>
      <c r="L191" s="278"/>
      <c r="M191" s="275"/>
      <c r="N191" s="275"/>
      <c r="O191" s="275"/>
      <c r="P191" s="277"/>
      <c r="Q191" s="277"/>
      <c r="R191" s="275"/>
      <c r="S191" s="275"/>
    </row>
    <row r="192" spans="1:19" s="255" customFormat="1">
      <c r="A192" s="275"/>
      <c r="B192" s="275"/>
      <c r="C192" s="276"/>
      <c r="D192" s="276"/>
      <c r="E192" s="277"/>
      <c r="F192" s="275"/>
      <c r="G192" s="275"/>
      <c r="H192" s="275"/>
      <c r="I192" s="275"/>
      <c r="J192" s="275"/>
      <c r="K192" s="278"/>
      <c r="L192" s="278"/>
      <c r="M192" s="275"/>
      <c r="N192" s="275"/>
      <c r="O192" s="275"/>
      <c r="P192" s="277"/>
      <c r="Q192" s="277"/>
      <c r="R192" s="275"/>
      <c r="S192" s="275"/>
    </row>
    <row r="193" spans="1:19" s="255" customFormat="1">
      <c r="A193" s="275"/>
      <c r="B193" s="275"/>
      <c r="C193" s="276"/>
      <c r="D193" s="276"/>
      <c r="E193" s="277"/>
      <c r="F193" s="275"/>
      <c r="G193" s="275"/>
      <c r="H193" s="275"/>
      <c r="I193" s="275"/>
      <c r="J193" s="275"/>
      <c r="K193" s="278"/>
      <c r="L193" s="278"/>
      <c r="M193" s="275"/>
      <c r="N193" s="275"/>
      <c r="O193" s="275"/>
      <c r="P193" s="277"/>
      <c r="Q193" s="277"/>
      <c r="R193" s="275"/>
      <c r="S193" s="275"/>
    </row>
    <row r="194" spans="1:19" s="255" customFormat="1">
      <c r="A194" s="275"/>
      <c r="B194" s="275"/>
      <c r="C194" s="276"/>
      <c r="D194" s="276"/>
      <c r="E194" s="277"/>
      <c r="F194" s="275"/>
      <c r="G194" s="275"/>
      <c r="H194" s="275"/>
      <c r="I194" s="275"/>
      <c r="J194" s="275"/>
      <c r="K194" s="278"/>
      <c r="L194" s="278"/>
      <c r="M194" s="275"/>
      <c r="N194" s="275"/>
      <c r="O194" s="275"/>
      <c r="P194" s="277"/>
      <c r="Q194" s="277"/>
      <c r="R194" s="275"/>
      <c r="S194" s="275"/>
    </row>
    <row r="195" spans="1:19" s="255" customFormat="1">
      <c r="A195" s="275"/>
      <c r="B195" s="275"/>
      <c r="C195" s="276"/>
      <c r="D195" s="276"/>
      <c r="E195" s="277"/>
      <c r="F195" s="275"/>
      <c r="G195" s="275"/>
      <c r="H195" s="275"/>
      <c r="I195" s="275"/>
      <c r="J195" s="275"/>
      <c r="K195" s="278"/>
      <c r="L195" s="278"/>
      <c r="M195" s="275"/>
      <c r="N195" s="275"/>
      <c r="O195" s="275"/>
      <c r="P195" s="277"/>
      <c r="Q195" s="277"/>
      <c r="R195" s="275"/>
      <c r="S195" s="275"/>
    </row>
    <row r="196" spans="1:19" s="255" customFormat="1">
      <c r="A196" s="275"/>
      <c r="B196" s="275"/>
      <c r="C196" s="276"/>
      <c r="D196" s="276"/>
      <c r="E196" s="277"/>
      <c r="F196" s="275"/>
      <c r="G196" s="275"/>
      <c r="H196" s="275"/>
      <c r="I196" s="275"/>
      <c r="J196" s="275"/>
      <c r="K196" s="278"/>
      <c r="L196" s="278"/>
      <c r="M196" s="275"/>
      <c r="N196" s="275"/>
      <c r="O196" s="275"/>
      <c r="P196" s="277"/>
      <c r="Q196" s="277"/>
      <c r="R196" s="275"/>
      <c r="S196" s="275"/>
    </row>
    <row r="197" spans="1:19" s="255" customFormat="1">
      <c r="A197" s="275"/>
      <c r="B197" s="275"/>
      <c r="C197" s="276"/>
      <c r="D197" s="276"/>
      <c r="E197" s="277"/>
      <c r="F197" s="275"/>
      <c r="G197" s="275"/>
      <c r="H197" s="275"/>
      <c r="I197" s="275"/>
      <c r="J197" s="275"/>
      <c r="K197" s="278"/>
      <c r="L197" s="278"/>
      <c r="M197" s="275"/>
      <c r="N197" s="275"/>
      <c r="O197" s="275"/>
      <c r="P197" s="277"/>
      <c r="Q197" s="277"/>
      <c r="R197" s="275"/>
      <c r="S197" s="275"/>
    </row>
    <row r="198" spans="1:19" s="255" customFormat="1">
      <c r="A198" s="275"/>
      <c r="B198" s="275"/>
      <c r="C198" s="276"/>
      <c r="D198" s="276"/>
      <c r="E198" s="277"/>
      <c r="F198" s="275"/>
      <c r="G198" s="275"/>
      <c r="H198" s="275"/>
      <c r="I198" s="275"/>
      <c r="J198" s="275"/>
      <c r="K198" s="278"/>
      <c r="L198" s="278"/>
      <c r="M198" s="275"/>
      <c r="N198" s="275"/>
      <c r="O198" s="275"/>
      <c r="P198" s="277"/>
      <c r="Q198" s="277"/>
      <c r="R198" s="275"/>
      <c r="S198" s="275"/>
    </row>
    <row r="199" spans="1:19" s="255" customFormat="1">
      <c r="A199" s="275"/>
      <c r="B199" s="275"/>
      <c r="C199" s="276"/>
      <c r="D199" s="276"/>
      <c r="E199" s="277"/>
      <c r="F199" s="275"/>
      <c r="G199" s="275"/>
      <c r="H199" s="275"/>
      <c r="I199" s="275"/>
      <c r="J199" s="275"/>
      <c r="K199" s="278"/>
      <c r="L199" s="278"/>
      <c r="M199" s="275"/>
      <c r="N199" s="275"/>
      <c r="O199" s="275"/>
      <c r="P199" s="277"/>
      <c r="Q199" s="277"/>
      <c r="R199" s="275"/>
      <c r="S199" s="275"/>
    </row>
    <row r="200" spans="1:19" s="255" customFormat="1">
      <c r="A200" s="275"/>
      <c r="B200" s="275"/>
      <c r="C200" s="276"/>
      <c r="D200" s="276"/>
      <c r="E200" s="277"/>
      <c r="F200" s="275"/>
      <c r="G200" s="275"/>
      <c r="H200" s="275"/>
      <c r="I200" s="275"/>
      <c r="J200" s="275"/>
      <c r="K200" s="278"/>
      <c r="L200" s="278"/>
      <c r="M200" s="275"/>
      <c r="N200" s="275"/>
      <c r="O200" s="275"/>
      <c r="P200" s="277"/>
      <c r="Q200" s="277"/>
      <c r="R200" s="275"/>
      <c r="S200" s="275"/>
    </row>
    <row r="201" spans="1:19" s="255" customFormat="1">
      <c r="A201" s="275"/>
      <c r="B201" s="275"/>
      <c r="C201" s="276"/>
      <c r="D201" s="276"/>
      <c r="E201" s="277"/>
      <c r="F201" s="275"/>
      <c r="G201" s="275"/>
      <c r="H201" s="275"/>
      <c r="I201" s="275"/>
      <c r="J201" s="275"/>
      <c r="K201" s="278"/>
      <c r="L201" s="278"/>
      <c r="M201" s="275"/>
      <c r="N201" s="275"/>
      <c r="O201" s="275"/>
      <c r="P201" s="277"/>
      <c r="Q201" s="277"/>
      <c r="R201" s="275"/>
      <c r="S201" s="275"/>
    </row>
    <row r="202" spans="1:19" s="255" customFormat="1">
      <c r="A202" s="275"/>
      <c r="B202" s="275"/>
      <c r="C202" s="276"/>
      <c r="D202" s="276"/>
      <c r="E202" s="277"/>
      <c r="F202" s="275"/>
      <c r="G202" s="275"/>
      <c r="H202" s="275"/>
      <c r="I202" s="275"/>
      <c r="J202" s="275"/>
      <c r="K202" s="278"/>
      <c r="L202" s="278"/>
      <c r="M202" s="275"/>
      <c r="N202" s="275"/>
      <c r="O202" s="275"/>
      <c r="P202" s="277"/>
      <c r="Q202" s="277"/>
      <c r="R202" s="275"/>
      <c r="S202" s="275"/>
    </row>
    <row r="203" spans="1:19" s="255" customFormat="1">
      <c r="A203" s="275"/>
      <c r="B203" s="275"/>
      <c r="C203" s="276"/>
      <c r="D203" s="276"/>
      <c r="E203" s="277"/>
      <c r="F203" s="275"/>
      <c r="G203" s="275"/>
      <c r="H203" s="275"/>
      <c r="I203" s="275"/>
      <c r="J203" s="275"/>
      <c r="K203" s="278"/>
      <c r="L203" s="278"/>
      <c r="M203" s="275"/>
      <c r="N203" s="275"/>
      <c r="O203" s="275"/>
      <c r="P203" s="277"/>
      <c r="Q203" s="277"/>
      <c r="R203" s="275"/>
      <c r="S203" s="275"/>
    </row>
    <row r="204" spans="1:19" s="255" customFormat="1">
      <c r="A204" s="275"/>
      <c r="B204" s="275"/>
      <c r="C204" s="276"/>
      <c r="D204" s="276"/>
      <c r="E204" s="277"/>
      <c r="F204" s="275"/>
      <c r="G204" s="275"/>
      <c r="H204" s="275"/>
      <c r="I204" s="275"/>
      <c r="J204" s="275"/>
      <c r="K204" s="278"/>
      <c r="L204" s="278"/>
      <c r="M204" s="275"/>
      <c r="N204" s="275"/>
      <c r="O204" s="275"/>
      <c r="P204" s="277"/>
      <c r="Q204" s="277"/>
      <c r="R204" s="275"/>
      <c r="S204" s="275"/>
    </row>
    <row r="205" spans="1:19" s="255" customFormat="1">
      <c r="A205" s="275"/>
      <c r="B205" s="275"/>
      <c r="C205" s="276"/>
      <c r="D205" s="276"/>
      <c r="E205" s="277"/>
      <c r="F205" s="275"/>
      <c r="G205" s="275"/>
      <c r="H205" s="275"/>
      <c r="I205" s="275"/>
      <c r="J205" s="275"/>
      <c r="K205" s="278"/>
      <c r="L205" s="278"/>
      <c r="M205" s="275"/>
      <c r="N205" s="275"/>
      <c r="O205" s="275"/>
      <c r="P205" s="277"/>
      <c r="Q205" s="277"/>
      <c r="R205" s="275"/>
      <c r="S205" s="275"/>
    </row>
    <row r="206" spans="1:19" s="255" customFormat="1">
      <c r="A206" s="275"/>
      <c r="B206" s="275"/>
      <c r="C206" s="276"/>
      <c r="D206" s="276"/>
      <c r="E206" s="277"/>
      <c r="F206" s="275"/>
      <c r="G206" s="275"/>
      <c r="H206" s="275"/>
      <c r="I206" s="275"/>
      <c r="J206" s="275"/>
      <c r="K206" s="278"/>
      <c r="L206" s="278"/>
      <c r="M206" s="275"/>
      <c r="N206" s="275"/>
      <c r="O206" s="275"/>
      <c r="P206" s="277"/>
      <c r="Q206" s="277"/>
      <c r="R206" s="275"/>
      <c r="S206" s="275"/>
    </row>
    <row r="207" spans="1:19" s="255" customFormat="1">
      <c r="A207" s="275"/>
      <c r="B207" s="275"/>
      <c r="C207" s="276"/>
      <c r="D207" s="276"/>
      <c r="E207" s="277"/>
      <c r="F207" s="275"/>
      <c r="G207" s="275"/>
      <c r="H207" s="275"/>
      <c r="I207" s="275"/>
      <c r="J207" s="275"/>
      <c r="K207" s="278"/>
      <c r="L207" s="278"/>
      <c r="M207" s="275"/>
      <c r="N207" s="275"/>
      <c r="O207" s="275"/>
      <c r="P207" s="277"/>
      <c r="Q207" s="277"/>
      <c r="R207" s="275"/>
      <c r="S207" s="275"/>
    </row>
    <row r="208" spans="1:19" s="255" customFormat="1">
      <c r="A208" s="275"/>
      <c r="B208" s="275"/>
      <c r="C208" s="276"/>
      <c r="D208" s="276"/>
      <c r="E208" s="277"/>
      <c r="F208" s="275"/>
      <c r="G208" s="275"/>
      <c r="H208" s="275"/>
      <c r="I208" s="275"/>
      <c r="J208" s="275"/>
      <c r="K208" s="278"/>
      <c r="L208" s="278"/>
      <c r="M208" s="275"/>
      <c r="N208" s="275"/>
      <c r="O208" s="275"/>
      <c r="P208" s="277"/>
      <c r="Q208" s="277"/>
      <c r="R208" s="275"/>
      <c r="S208" s="275"/>
    </row>
    <row r="209" spans="1:19" s="255" customFormat="1">
      <c r="A209" s="275"/>
      <c r="B209" s="275"/>
      <c r="C209" s="276"/>
      <c r="D209" s="276"/>
      <c r="E209" s="277"/>
      <c r="F209" s="275"/>
      <c r="G209" s="275"/>
      <c r="H209" s="275"/>
      <c r="I209" s="275"/>
      <c r="J209" s="275"/>
      <c r="K209" s="278"/>
      <c r="L209" s="278"/>
      <c r="M209" s="275"/>
      <c r="N209" s="275"/>
      <c r="O209" s="275"/>
      <c r="P209" s="277"/>
      <c r="Q209" s="277"/>
      <c r="R209" s="275"/>
      <c r="S209" s="275"/>
    </row>
    <row r="210" spans="1:19" s="255" customFormat="1">
      <c r="A210" s="275"/>
      <c r="B210" s="275"/>
      <c r="C210" s="276"/>
      <c r="D210" s="276"/>
      <c r="E210" s="277"/>
      <c r="F210" s="275"/>
      <c r="G210" s="275"/>
      <c r="H210" s="275"/>
      <c r="I210" s="275"/>
      <c r="J210" s="275"/>
      <c r="K210" s="278"/>
      <c r="L210" s="278"/>
      <c r="M210" s="275"/>
      <c r="N210" s="275"/>
      <c r="O210" s="275"/>
      <c r="P210" s="277"/>
      <c r="Q210" s="277"/>
      <c r="R210" s="275"/>
      <c r="S210" s="275"/>
    </row>
    <row r="211" spans="1:19" s="255" customFormat="1">
      <c r="A211" s="275"/>
      <c r="B211" s="275"/>
      <c r="C211" s="276"/>
      <c r="D211" s="276"/>
      <c r="E211" s="277"/>
      <c r="F211" s="275"/>
      <c r="G211" s="275"/>
      <c r="H211" s="275"/>
      <c r="I211" s="275"/>
      <c r="J211" s="275"/>
      <c r="K211" s="278"/>
      <c r="L211" s="278"/>
      <c r="M211" s="275"/>
      <c r="N211" s="275"/>
      <c r="O211" s="275"/>
      <c r="P211" s="277"/>
      <c r="Q211" s="277"/>
      <c r="R211" s="275"/>
      <c r="S211" s="275"/>
    </row>
    <row r="212" spans="1:19" s="255" customFormat="1">
      <c r="A212" s="275"/>
      <c r="B212" s="275"/>
      <c r="C212" s="276"/>
      <c r="D212" s="276"/>
      <c r="E212" s="277"/>
      <c r="F212" s="275"/>
      <c r="G212" s="275"/>
      <c r="H212" s="275"/>
      <c r="I212" s="275"/>
      <c r="J212" s="275"/>
      <c r="K212" s="278"/>
      <c r="L212" s="278"/>
      <c r="M212" s="275"/>
      <c r="N212" s="275"/>
      <c r="O212" s="275"/>
      <c r="P212" s="277"/>
      <c r="Q212" s="277"/>
      <c r="R212" s="275"/>
      <c r="S212" s="275"/>
    </row>
    <row r="213" spans="1:19" s="255" customFormat="1">
      <c r="A213" s="275"/>
      <c r="B213" s="275"/>
      <c r="C213" s="276"/>
      <c r="D213" s="276"/>
      <c r="E213" s="277"/>
      <c r="F213" s="275"/>
      <c r="G213" s="275"/>
      <c r="H213" s="275"/>
      <c r="I213" s="275"/>
      <c r="J213" s="275"/>
      <c r="K213" s="278"/>
      <c r="L213" s="278"/>
      <c r="M213" s="275"/>
      <c r="N213" s="275"/>
      <c r="O213" s="275"/>
      <c r="P213" s="277"/>
      <c r="Q213" s="277"/>
      <c r="R213" s="275"/>
      <c r="S213" s="275"/>
    </row>
    <row r="214" spans="1:19" s="255" customFormat="1">
      <c r="A214" s="275"/>
      <c r="B214" s="275"/>
      <c r="C214" s="276"/>
      <c r="D214" s="276"/>
      <c r="E214" s="277"/>
      <c r="F214" s="275"/>
      <c r="G214" s="275"/>
      <c r="H214" s="275"/>
      <c r="I214" s="275"/>
      <c r="J214" s="275"/>
      <c r="K214" s="278"/>
      <c r="L214" s="278"/>
      <c r="M214" s="275"/>
      <c r="N214" s="275"/>
      <c r="O214" s="275"/>
      <c r="P214" s="277"/>
      <c r="Q214" s="277"/>
      <c r="R214" s="275"/>
      <c r="S214" s="275"/>
    </row>
    <row r="215" spans="1:19" s="255" customFormat="1">
      <c r="A215" s="275"/>
      <c r="B215" s="275"/>
      <c r="C215" s="276"/>
      <c r="D215" s="276"/>
      <c r="E215" s="277"/>
      <c r="F215" s="275"/>
      <c r="G215" s="275"/>
      <c r="H215" s="275"/>
      <c r="I215" s="275"/>
      <c r="J215" s="275"/>
      <c r="K215" s="278"/>
      <c r="L215" s="278"/>
      <c r="M215" s="275"/>
      <c r="N215" s="275"/>
      <c r="O215" s="275"/>
      <c r="P215" s="277"/>
      <c r="Q215" s="277"/>
      <c r="R215" s="275"/>
      <c r="S215" s="275"/>
    </row>
    <row r="216" spans="1:19" s="255" customFormat="1">
      <c r="A216" s="275"/>
      <c r="B216" s="275"/>
      <c r="C216" s="276"/>
      <c r="D216" s="276"/>
      <c r="E216" s="277"/>
      <c r="F216" s="275"/>
      <c r="G216" s="275"/>
      <c r="H216" s="275"/>
      <c r="I216" s="275"/>
      <c r="J216" s="275"/>
      <c r="K216" s="278"/>
      <c r="L216" s="278"/>
      <c r="M216" s="275"/>
      <c r="N216" s="275"/>
      <c r="O216" s="275"/>
      <c r="P216" s="277"/>
      <c r="Q216" s="277"/>
      <c r="R216" s="275"/>
      <c r="S216" s="275"/>
    </row>
    <row r="217" spans="1:19" s="255" customFormat="1">
      <c r="A217" s="275"/>
      <c r="B217" s="275"/>
      <c r="C217" s="276"/>
      <c r="D217" s="276"/>
      <c r="E217" s="277"/>
      <c r="F217" s="275"/>
      <c r="G217" s="275"/>
      <c r="H217" s="275"/>
      <c r="I217" s="275"/>
      <c r="J217" s="275"/>
      <c r="K217" s="278"/>
      <c r="L217" s="278"/>
      <c r="M217" s="275"/>
      <c r="N217" s="275"/>
      <c r="O217" s="275"/>
      <c r="P217" s="277"/>
      <c r="Q217" s="277"/>
      <c r="R217" s="275"/>
      <c r="S217" s="275"/>
    </row>
    <row r="218" spans="1:19" s="255" customFormat="1">
      <c r="A218" s="275"/>
      <c r="B218" s="275"/>
      <c r="C218" s="276"/>
      <c r="D218" s="276"/>
      <c r="E218" s="277"/>
      <c r="F218" s="275"/>
      <c r="G218" s="275"/>
      <c r="H218" s="275"/>
      <c r="I218" s="275"/>
      <c r="J218" s="275"/>
      <c r="K218" s="278"/>
      <c r="L218" s="278"/>
      <c r="M218" s="275"/>
      <c r="N218" s="275"/>
      <c r="O218" s="275"/>
      <c r="P218" s="277"/>
      <c r="Q218" s="277"/>
      <c r="R218" s="275"/>
      <c r="S218" s="275"/>
    </row>
    <row r="219" spans="1:19" s="255" customFormat="1">
      <c r="A219" s="275"/>
      <c r="B219" s="275"/>
      <c r="C219" s="276"/>
      <c r="D219" s="276"/>
      <c r="E219" s="277"/>
      <c r="F219" s="275"/>
      <c r="G219" s="275"/>
      <c r="H219" s="275"/>
      <c r="I219" s="275"/>
      <c r="J219" s="275"/>
      <c r="K219" s="278"/>
      <c r="L219" s="278"/>
      <c r="M219" s="275"/>
      <c r="N219" s="275"/>
      <c r="O219" s="275"/>
      <c r="P219" s="277"/>
      <c r="Q219" s="277"/>
      <c r="R219" s="275"/>
      <c r="S219" s="275"/>
    </row>
    <row r="220" spans="1:19" s="255" customFormat="1">
      <c r="A220" s="275"/>
      <c r="B220" s="275"/>
      <c r="C220" s="276"/>
      <c r="D220" s="276"/>
      <c r="E220" s="277"/>
      <c r="F220" s="275"/>
      <c r="G220" s="275"/>
      <c r="H220" s="275"/>
      <c r="I220" s="275"/>
      <c r="J220" s="275"/>
      <c r="K220" s="278"/>
      <c r="L220" s="278"/>
      <c r="M220" s="275"/>
      <c r="N220" s="275"/>
      <c r="O220" s="275"/>
      <c r="P220" s="277"/>
      <c r="Q220" s="277"/>
      <c r="R220" s="275"/>
      <c r="S220" s="275"/>
    </row>
    <row r="221" spans="1:19" s="255" customFormat="1">
      <c r="A221" s="275"/>
      <c r="B221" s="275"/>
      <c r="C221" s="276"/>
      <c r="D221" s="276"/>
      <c r="E221" s="277"/>
      <c r="F221" s="275"/>
      <c r="G221" s="275"/>
      <c r="H221" s="275"/>
      <c r="I221" s="275"/>
      <c r="J221" s="275"/>
      <c r="K221" s="278"/>
      <c r="L221" s="278"/>
      <c r="M221" s="275"/>
      <c r="N221" s="275"/>
      <c r="O221" s="275"/>
      <c r="P221" s="277"/>
      <c r="Q221" s="277"/>
      <c r="R221" s="275"/>
      <c r="S221" s="275"/>
    </row>
    <row r="222" spans="1:19" s="255" customFormat="1">
      <c r="A222" s="275"/>
      <c r="B222" s="275"/>
      <c r="C222" s="276"/>
      <c r="D222" s="276"/>
      <c r="E222" s="277"/>
      <c r="F222" s="275"/>
      <c r="G222" s="275"/>
      <c r="H222" s="275"/>
      <c r="I222" s="275"/>
      <c r="J222" s="275"/>
      <c r="K222" s="278"/>
      <c r="L222" s="278"/>
      <c r="M222" s="275"/>
      <c r="N222" s="275"/>
      <c r="O222" s="275"/>
      <c r="P222" s="277"/>
      <c r="Q222" s="277"/>
      <c r="R222" s="275"/>
      <c r="S222" s="275"/>
    </row>
    <row r="223" spans="1:19" s="255" customFormat="1">
      <c r="A223" s="275"/>
      <c r="B223" s="275"/>
      <c r="C223" s="276"/>
      <c r="D223" s="276"/>
      <c r="E223" s="277"/>
      <c r="F223" s="275"/>
      <c r="G223" s="275"/>
      <c r="H223" s="275"/>
      <c r="I223" s="275"/>
      <c r="J223" s="275"/>
      <c r="K223" s="278"/>
      <c r="L223" s="278"/>
      <c r="M223" s="275"/>
      <c r="N223" s="275"/>
      <c r="O223" s="275"/>
      <c r="P223" s="277"/>
      <c r="Q223" s="277"/>
      <c r="R223" s="275"/>
      <c r="S223" s="275"/>
    </row>
    <row r="224" spans="1:19" s="255" customFormat="1">
      <c r="A224" s="275"/>
      <c r="B224" s="275"/>
      <c r="C224" s="276"/>
      <c r="D224" s="276"/>
      <c r="E224" s="277"/>
      <c r="F224" s="275"/>
      <c r="G224" s="275"/>
      <c r="H224" s="275"/>
      <c r="I224" s="275"/>
      <c r="J224" s="275"/>
      <c r="K224" s="278"/>
      <c r="L224" s="278"/>
      <c r="M224" s="275"/>
      <c r="N224" s="275"/>
      <c r="O224" s="275"/>
      <c r="P224" s="277"/>
      <c r="Q224" s="277"/>
      <c r="R224" s="275"/>
      <c r="S224" s="275"/>
    </row>
    <row r="225" spans="1:19" s="255" customFormat="1">
      <c r="A225" s="275"/>
      <c r="B225" s="275"/>
      <c r="C225" s="276"/>
      <c r="D225" s="276"/>
      <c r="E225" s="277"/>
      <c r="F225" s="275"/>
      <c r="G225" s="275"/>
      <c r="H225" s="275"/>
      <c r="I225" s="275"/>
      <c r="J225" s="275"/>
      <c r="K225" s="278"/>
      <c r="L225" s="278"/>
      <c r="M225" s="275"/>
      <c r="N225" s="275"/>
      <c r="O225" s="275"/>
      <c r="P225" s="277"/>
      <c r="Q225" s="277"/>
      <c r="R225" s="275"/>
      <c r="S225" s="275"/>
    </row>
    <row r="226" spans="1:19" s="255" customFormat="1">
      <c r="A226" s="275"/>
      <c r="B226" s="275"/>
      <c r="C226" s="276"/>
      <c r="D226" s="276"/>
      <c r="E226" s="277"/>
      <c r="F226" s="275"/>
      <c r="G226" s="275"/>
      <c r="H226" s="275"/>
      <c r="I226" s="275"/>
      <c r="J226" s="275"/>
      <c r="K226" s="278"/>
      <c r="L226" s="278"/>
      <c r="M226" s="275"/>
      <c r="N226" s="275"/>
      <c r="O226" s="275"/>
      <c r="P226" s="277"/>
      <c r="Q226" s="277"/>
      <c r="R226" s="275"/>
      <c r="S226" s="275"/>
    </row>
    <row r="227" spans="1:19" s="255" customFormat="1">
      <c r="A227" s="275"/>
      <c r="B227" s="275"/>
      <c r="C227" s="276"/>
      <c r="D227" s="276"/>
      <c r="E227" s="277"/>
      <c r="F227" s="275"/>
      <c r="G227" s="275"/>
      <c r="H227" s="275"/>
      <c r="I227" s="275"/>
      <c r="J227" s="275"/>
      <c r="K227" s="278"/>
      <c r="L227" s="278"/>
      <c r="M227" s="275"/>
      <c r="N227" s="275"/>
      <c r="O227" s="275"/>
      <c r="P227" s="277"/>
      <c r="Q227" s="277"/>
      <c r="R227" s="275"/>
      <c r="S227" s="275"/>
    </row>
    <row r="228" spans="1:19" s="255" customFormat="1">
      <c r="A228" s="275"/>
      <c r="B228" s="275"/>
      <c r="C228" s="276"/>
      <c r="D228" s="276"/>
      <c r="E228" s="277"/>
      <c r="F228" s="275"/>
      <c r="G228" s="275"/>
      <c r="H228" s="275"/>
      <c r="I228" s="275"/>
      <c r="J228" s="275"/>
      <c r="K228" s="278"/>
      <c r="L228" s="278"/>
      <c r="M228" s="275"/>
      <c r="N228" s="275"/>
      <c r="O228" s="275"/>
      <c r="P228" s="277"/>
      <c r="Q228" s="277"/>
      <c r="R228" s="275"/>
      <c r="S228" s="275"/>
    </row>
    <row r="229" spans="1:19" s="255" customFormat="1">
      <c r="A229" s="275"/>
      <c r="B229" s="275"/>
      <c r="C229" s="276"/>
      <c r="D229" s="276"/>
      <c r="E229" s="277"/>
      <c r="F229" s="275"/>
      <c r="G229" s="275"/>
      <c r="H229" s="275"/>
      <c r="I229" s="275"/>
      <c r="J229" s="275"/>
      <c r="K229" s="278"/>
      <c r="L229" s="278"/>
      <c r="M229" s="275"/>
      <c r="N229" s="275"/>
      <c r="O229" s="275"/>
      <c r="P229" s="277"/>
      <c r="Q229" s="277"/>
      <c r="R229" s="275"/>
      <c r="S229" s="275"/>
    </row>
    <row r="230" spans="1:19" s="255" customFormat="1">
      <c r="A230" s="275"/>
      <c r="B230" s="275"/>
      <c r="C230" s="276"/>
      <c r="D230" s="276"/>
      <c r="E230" s="277"/>
      <c r="F230" s="275"/>
      <c r="G230" s="275"/>
      <c r="H230" s="275"/>
      <c r="I230" s="275"/>
      <c r="J230" s="275"/>
      <c r="K230" s="278"/>
      <c r="L230" s="278"/>
      <c r="M230" s="275"/>
      <c r="N230" s="275"/>
      <c r="O230" s="275"/>
      <c r="P230" s="277"/>
      <c r="Q230" s="277"/>
      <c r="R230" s="275"/>
      <c r="S230" s="275"/>
    </row>
    <row r="231" spans="1:19" s="255" customFormat="1">
      <c r="A231" s="275"/>
      <c r="B231" s="275"/>
      <c r="C231" s="276"/>
      <c r="D231" s="276"/>
      <c r="E231" s="277"/>
      <c r="F231" s="275"/>
      <c r="G231" s="275"/>
      <c r="H231" s="275"/>
      <c r="I231" s="275"/>
      <c r="J231" s="275"/>
      <c r="K231" s="278"/>
      <c r="L231" s="278"/>
      <c r="M231" s="275"/>
      <c r="N231" s="275"/>
      <c r="O231" s="275"/>
      <c r="P231" s="277"/>
      <c r="Q231" s="277"/>
      <c r="R231" s="275"/>
      <c r="S231" s="275"/>
    </row>
    <row r="232" spans="1:19" s="255" customFormat="1">
      <c r="A232" s="275"/>
      <c r="B232" s="275"/>
      <c r="C232" s="276"/>
      <c r="D232" s="276"/>
      <c r="E232" s="277"/>
      <c r="F232" s="275"/>
      <c r="G232" s="275"/>
      <c r="H232" s="275"/>
      <c r="I232" s="275"/>
      <c r="J232" s="275"/>
      <c r="K232" s="278"/>
      <c r="L232" s="278"/>
      <c r="M232" s="275"/>
      <c r="N232" s="275"/>
      <c r="O232" s="275"/>
      <c r="P232" s="277"/>
      <c r="Q232" s="277"/>
      <c r="R232" s="275"/>
      <c r="S232" s="275"/>
    </row>
    <row r="233" spans="1:19" s="255" customFormat="1">
      <c r="A233" s="275"/>
      <c r="B233" s="275"/>
      <c r="C233" s="276"/>
      <c r="D233" s="276"/>
      <c r="E233" s="277"/>
      <c r="F233" s="275"/>
      <c r="G233" s="275"/>
      <c r="H233" s="275"/>
      <c r="I233" s="275"/>
      <c r="J233" s="275"/>
      <c r="K233" s="278"/>
      <c r="L233" s="278"/>
      <c r="M233" s="275"/>
      <c r="N233" s="275"/>
      <c r="O233" s="275"/>
      <c r="P233" s="277"/>
      <c r="Q233" s="277"/>
      <c r="R233" s="275"/>
      <c r="S233" s="275"/>
    </row>
    <row r="234" spans="1:19" s="255" customFormat="1">
      <c r="A234" s="275"/>
      <c r="B234" s="275"/>
      <c r="C234" s="276"/>
      <c r="D234" s="276"/>
      <c r="E234" s="277"/>
      <c r="F234" s="275"/>
      <c r="G234" s="275"/>
      <c r="H234" s="275"/>
      <c r="I234" s="275"/>
      <c r="J234" s="275"/>
      <c r="K234" s="278"/>
      <c r="L234" s="278"/>
      <c r="M234" s="275"/>
      <c r="N234" s="275"/>
      <c r="O234" s="275"/>
      <c r="P234" s="277"/>
      <c r="Q234" s="277"/>
      <c r="R234" s="275"/>
      <c r="S234" s="275"/>
    </row>
    <row r="235" spans="1:19" s="255" customFormat="1">
      <c r="A235" s="275"/>
      <c r="B235" s="275"/>
      <c r="C235" s="276"/>
      <c r="D235" s="276"/>
      <c r="E235" s="277"/>
      <c r="F235" s="275"/>
      <c r="G235" s="275"/>
      <c r="H235" s="275"/>
      <c r="I235" s="275"/>
      <c r="J235" s="275"/>
      <c r="K235" s="278"/>
      <c r="L235" s="278"/>
      <c r="M235" s="275"/>
      <c r="N235" s="275"/>
      <c r="O235" s="275"/>
      <c r="P235" s="277"/>
      <c r="Q235" s="277"/>
      <c r="R235" s="275"/>
      <c r="S235" s="275"/>
    </row>
    <row r="236" spans="1:19" s="255" customFormat="1">
      <c r="A236" s="275"/>
      <c r="B236" s="275"/>
      <c r="C236" s="276"/>
      <c r="D236" s="276"/>
      <c r="E236" s="277"/>
      <c r="F236" s="275"/>
      <c r="G236" s="275"/>
      <c r="H236" s="275"/>
      <c r="I236" s="275"/>
      <c r="J236" s="275"/>
      <c r="K236" s="278"/>
      <c r="L236" s="278"/>
      <c r="M236" s="275"/>
      <c r="N236" s="275"/>
      <c r="O236" s="275"/>
      <c r="P236" s="277"/>
      <c r="Q236" s="277"/>
      <c r="R236" s="275"/>
      <c r="S236" s="275"/>
    </row>
    <row r="237" spans="1:19" s="255" customFormat="1">
      <c r="A237" s="275"/>
      <c r="B237" s="275"/>
      <c r="C237" s="276"/>
      <c r="D237" s="276"/>
      <c r="E237" s="277"/>
      <c r="F237" s="275"/>
      <c r="G237" s="275"/>
      <c r="H237" s="275"/>
      <c r="I237" s="275"/>
      <c r="J237" s="275"/>
      <c r="K237" s="278"/>
      <c r="L237" s="278"/>
      <c r="M237" s="275"/>
      <c r="N237" s="275"/>
      <c r="O237" s="275"/>
      <c r="P237" s="277"/>
      <c r="Q237" s="277"/>
      <c r="R237" s="275"/>
      <c r="S237" s="275"/>
    </row>
    <row r="238" spans="1:19" s="255" customFormat="1">
      <c r="A238" s="275"/>
      <c r="B238" s="275"/>
      <c r="C238" s="276"/>
      <c r="D238" s="276"/>
      <c r="E238" s="277"/>
      <c r="F238" s="275"/>
      <c r="G238" s="275"/>
      <c r="H238" s="275"/>
      <c r="I238" s="275"/>
      <c r="J238" s="275"/>
      <c r="K238" s="278"/>
      <c r="L238" s="278"/>
      <c r="M238" s="275"/>
      <c r="N238" s="275"/>
      <c r="O238" s="275"/>
      <c r="P238" s="277"/>
      <c r="Q238" s="277"/>
      <c r="R238" s="275"/>
      <c r="S238" s="275"/>
    </row>
    <row r="239" spans="1:19" s="255" customFormat="1">
      <c r="A239" s="275"/>
      <c r="B239" s="275"/>
      <c r="C239" s="276"/>
      <c r="D239" s="276"/>
      <c r="E239" s="277"/>
      <c r="F239" s="275"/>
      <c r="G239" s="275"/>
      <c r="H239" s="275"/>
      <c r="I239" s="275"/>
      <c r="J239" s="275"/>
      <c r="K239" s="278"/>
      <c r="L239" s="278"/>
      <c r="M239" s="275"/>
      <c r="N239" s="275"/>
      <c r="O239" s="275"/>
      <c r="P239" s="277"/>
      <c r="Q239" s="277"/>
      <c r="R239" s="275"/>
      <c r="S239" s="275"/>
    </row>
    <row r="240" spans="1:19" s="255" customFormat="1">
      <c r="A240" s="275"/>
      <c r="B240" s="275"/>
      <c r="C240" s="276"/>
      <c r="D240" s="276"/>
      <c r="E240" s="277"/>
      <c r="F240" s="275"/>
      <c r="G240" s="275"/>
      <c r="H240" s="275"/>
      <c r="I240" s="275"/>
      <c r="J240" s="275"/>
      <c r="K240" s="278"/>
      <c r="L240" s="278"/>
      <c r="M240" s="275"/>
      <c r="N240" s="275"/>
      <c r="O240" s="275"/>
      <c r="P240" s="277"/>
      <c r="Q240" s="277"/>
      <c r="R240" s="275"/>
      <c r="S240" s="275"/>
    </row>
    <row r="241" spans="1:19" s="255" customFormat="1">
      <c r="A241" s="275"/>
      <c r="B241" s="275"/>
      <c r="C241" s="276"/>
      <c r="D241" s="276"/>
      <c r="E241" s="277"/>
      <c r="F241" s="275"/>
      <c r="G241" s="275"/>
      <c r="H241" s="275"/>
      <c r="I241" s="275"/>
      <c r="J241" s="275"/>
      <c r="K241" s="278"/>
      <c r="L241" s="278"/>
      <c r="M241" s="275"/>
      <c r="N241" s="275"/>
      <c r="O241" s="275"/>
      <c r="P241" s="277"/>
      <c r="Q241" s="277"/>
      <c r="R241" s="275"/>
      <c r="S241" s="275"/>
    </row>
    <row r="242" spans="1:19" s="255" customFormat="1">
      <c r="A242" s="275"/>
      <c r="B242" s="275"/>
      <c r="C242" s="276"/>
      <c r="D242" s="276"/>
      <c r="E242" s="277"/>
      <c r="F242" s="275"/>
      <c r="G242" s="275"/>
      <c r="H242" s="275"/>
      <c r="I242" s="275"/>
      <c r="J242" s="275"/>
      <c r="K242" s="278"/>
      <c r="L242" s="278"/>
      <c r="M242" s="275"/>
      <c r="N242" s="275"/>
      <c r="O242" s="275"/>
      <c r="P242" s="277"/>
      <c r="Q242" s="277"/>
      <c r="R242" s="275"/>
      <c r="S242" s="275"/>
    </row>
    <row r="243" spans="1:19" s="255" customFormat="1">
      <c r="A243" s="275"/>
      <c r="B243" s="275"/>
      <c r="C243" s="276"/>
      <c r="D243" s="276"/>
      <c r="E243" s="277"/>
      <c r="F243" s="275"/>
      <c r="G243" s="275"/>
      <c r="H243" s="275"/>
      <c r="I243" s="275"/>
      <c r="J243" s="275"/>
      <c r="K243" s="278"/>
      <c r="L243" s="278"/>
      <c r="M243" s="275"/>
      <c r="N243" s="275"/>
      <c r="O243" s="275"/>
      <c r="P243" s="277"/>
      <c r="Q243" s="277"/>
      <c r="R243" s="275"/>
      <c r="S243" s="275"/>
    </row>
    <row r="244" spans="1:19" s="255" customFormat="1">
      <c r="A244" s="275"/>
      <c r="B244" s="275"/>
      <c r="C244" s="276"/>
      <c r="D244" s="276"/>
      <c r="E244" s="277"/>
      <c r="F244" s="275"/>
      <c r="G244" s="275"/>
      <c r="H244" s="275"/>
      <c r="I244" s="275"/>
      <c r="J244" s="275"/>
      <c r="K244" s="278"/>
      <c r="L244" s="278"/>
      <c r="M244" s="275"/>
      <c r="N244" s="275"/>
      <c r="O244" s="275"/>
      <c r="P244" s="277"/>
      <c r="Q244" s="277"/>
      <c r="R244" s="275"/>
      <c r="S244" s="275"/>
    </row>
    <row r="245" spans="1:19" s="255" customFormat="1">
      <c r="A245" s="275"/>
      <c r="B245" s="275"/>
      <c r="C245" s="276"/>
      <c r="D245" s="276"/>
      <c r="E245" s="277"/>
      <c r="F245" s="275"/>
      <c r="G245" s="275"/>
      <c r="H245" s="275"/>
      <c r="I245" s="275"/>
      <c r="J245" s="275"/>
      <c r="K245" s="278"/>
      <c r="L245" s="278"/>
      <c r="M245" s="275"/>
      <c r="N245" s="275"/>
      <c r="O245" s="275"/>
      <c r="P245" s="277"/>
      <c r="Q245" s="277"/>
      <c r="R245" s="275"/>
      <c r="S245" s="275"/>
    </row>
    <row r="246" spans="1:19" s="255" customFormat="1">
      <c r="A246" s="275"/>
      <c r="B246" s="275"/>
      <c r="C246" s="276"/>
      <c r="D246" s="276"/>
      <c r="E246" s="277"/>
      <c r="F246" s="275"/>
      <c r="G246" s="275"/>
      <c r="H246" s="275"/>
      <c r="I246" s="275"/>
      <c r="J246" s="275"/>
      <c r="K246" s="278"/>
      <c r="L246" s="278"/>
      <c r="M246" s="275"/>
      <c r="N246" s="275"/>
      <c r="O246" s="275"/>
      <c r="P246" s="277"/>
      <c r="Q246" s="277"/>
      <c r="R246" s="275"/>
      <c r="S246" s="275"/>
    </row>
    <row r="247" spans="1:19" s="255" customFormat="1">
      <c r="A247" s="275"/>
      <c r="B247" s="275"/>
      <c r="C247" s="276"/>
      <c r="D247" s="276"/>
      <c r="E247" s="277"/>
      <c r="F247" s="275"/>
      <c r="G247" s="275"/>
      <c r="H247" s="275"/>
      <c r="I247" s="275"/>
      <c r="J247" s="275"/>
      <c r="K247" s="278"/>
      <c r="L247" s="278"/>
      <c r="M247" s="275"/>
      <c r="N247" s="275"/>
      <c r="O247" s="275"/>
      <c r="P247" s="277"/>
      <c r="Q247" s="277"/>
      <c r="R247" s="275"/>
      <c r="S247" s="275"/>
    </row>
    <row r="248" spans="1:19" s="255" customFormat="1">
      <c r="A248" s="275"/>
      <c r="B248" s="275"/>
      <c r="C248" s="276"/>
      <c r="D248" s="276"/>
      <c r="E248" s="277"/>
      <c r="F248" s="275"/>
      <c r="G248" s="275"/>
      <c r="H248" s="275"/>
      <c r="I248" s="275"/>
      <c r="J248" s="275"/>
      <c r="K248" s="278"/>
      <c r="L248" s="278"/>
      <c r="M248" s="275"/>
      <c r="N248" s="275"/>
      <c r="O248" s="275"/>
      <c r="P248" s="277"/>
      <c r="Q248" s="277"/>
      <c r="R248" s="275"/>
      <c r="S248" s="275"/>
    </row>
    <row r="249" spans="1:19" s="255" customFormat="1">
      <c r="A249" s="275"/>
      <c r="B249" s="275"/>
      <c r="C249" s="276"/>
      <c r="D249" s="276"/>
      <c r="E249" s="277"/>
      <c r="F249" s="275"/>
      <c r="G249" s="275"/>
      <c r="H249" s="275"/>
      <c r="I249" s="275"/>
      <c r="J249" s="275"/>
      <c r="K249" s="278"/>
      <c r="L249" s="278"/>
      <c r="M249" s="275"/>
      <c r="N249" s="275"/>
      <c r="O249" s="275"/>
      <c r="P249" s="277"/>
      <c r="Q249" s="277"/>
      <c r="R249" s="275"/>
      <c r="S249" s="275"/>
    </row>
    <row r="250" spans="1:19" s="255" customFormat="1">
      <c r="A250" s="275"/>
      <c r="B250" s="275"/>
      <c r="C250" s="276"/>
      <c r="D250" s="276"/>
      <c r="E250" s="277"/>
      <c r="F250" s="275"/>
      <c r="G250" s="275"/>
      <c r="H250" s="275"/>
      <c r="I250" s="275"/>
      <c r="J250" s="275"/>
      <c r="K250" s="278"/>
      <c r="L250" s="278"/>
      <c r="M250" s="275"/>
      <c r="N250" s="275"/>
      <c r="O250" s="275"/>
      <c r="P250" s="277"/>
      <c r="Q250" s="277"/>
      <c r="R250" s="275"/>
      <c r="S250" s="275"/>
    </row>
    <row r="251" spans="1:19" s="255" customFormat="1">
      <c r="A251" s="275"/>
      <c r="B251" s="275"/>
      <c r="C251" s="276"/>
      <c r="D251" s="276"/>
      <c r="E251" s="277"/>
      <c r="F251" s="275"/>
      <c r="G251" s="275"/>
      <c r="H251" s="275"/>
      <c r="I251" s="275"/>
      <c r="J251" s="275"/>
      <c r="K251" s="278"/>
      <c r="L251" s="278"/>
      <c r="M251" s="275"/>
      <c r="N251" s="275"/>
      <c r="O251" s="275"/>
      <c r="P251" s="277"/>
      <c r="Q251" s="277"/>
      <c r="R251" s="275"/>
      <c r="S251" s="275"/>
    </row>
    <row r="252" spans="1:19" s="255" customFormat="1">
      <c r="A252" s="275"/>
      <c r="B252" s="275"/>
      <c r="C252" s="276"/>
      <c r="D252" s="276"/>
      <c r="E252" s="277"/>
      <c r="F252" s="275"/>
      <c r="G252" s="275"/>
      <c r="H252" s="275"/>
      <c r="I252" s="275"/>
      <c r="J252" s="275"/>
      <c r="K252" s="278"/>
      <c r="L252" s="278"/>
      <c r="M252" s="275"/>
      <c r="N252" s="275"/>
      <c r="O252" s="275"/>
      <c r="P252" s="277"/>
      <c r="Q252" s="277"/>
      <c r="R252" s="275"/>
      <c r="S252" s="275"/>
    </row>
    <row r="253" spans="1:19" s="255" customFormat="1">
      <c r="A253" s="275"/>
      <c r="B253" s="275"/>
      <c r="C253" s="276"/>
      <c r="D253" s="276"/>
      <c r="E253" s="277"/>
      <c r="F253" s="275"/>
      <c r="G253" s="275"/>
      <c r="H253" s="275"/>
      <c r="I253" s="275"/>
      <c r="J253" s="275"/>
      <c r="K253" s="278"/>
      <c r="L253" s="278"/>
      <c r="M253" s="275"/>
      <c r="N253" s="275"/>
      <c r="O253" s="275"/>
      <c r="P253" s="277"/>
      <c r="Q253" s="277"/>
      <c r="R253" s="275"/>
      <c r="S253" s="275"/>
    </row>
    <row r="254" spans="1:19" s="255" customFormat="1">
      <c r="A254" s="275"/>
      <c r="B254" s="275"/>
      <c r="C254" s="276"/>
      <c r="D254" s="276"/>
      <c r="E254" s="277"/>
      <c r="F254" s="275"/>
      <c r="G254" s="275"/>
      <c r="H254" s="275"/>
      <c r="I254" s="275"/>
      <c r="J254" s="275"/>
      <c r="K254" s="278"/>
      <c r="L254" s="278"/>
      <c r="M254" s="275"/>
      <c r="N254" s="275"/>
      <c r="O254" s="275"/>
      <c r="P254" s="277"/>
      <c r="Q254" s="277"/>
      <c r="R254" s="275"/>
      <c r="S254" s="275"/>
    </row>
    <row r="255" spans="1:19" s="255" customFormat="1">
      <c r="A255" s="275"/>
      <c r="B255" s="275"/>
      <c r="C255" s="276"/>
      <c r="D255" s="276"/>
      <c r="E255" s="277"/>
      <c r="F255" s="275"/>
      <c r="G255" s="275"/>
      <c r="H255" s="275"/>
      <c r="I255" s="275"/>
      <c r="J255" s="275"/>
      <c r="K255" s="278"/>
      <c r="L255" s="278"/>
      <c r="M255" s="275"/>
      <c r="N255" s="275"/>
      <c r="O255" s="275"/>
      <c r="P255" s="277"/>
      <c r="Q255" s="277"/>
      <c r="R255" s="275"/>
      <c r="S255" s="275"/>
    </row>
    <row r="256" spans="1:19" s="255" customFormat="1">
      <c r="A256" s="275"/>
      <c r="B256" s="275"/>
      <c r="C256" s="276"/>
      <c r="D256" s="276"/>
      <c r="E256" s="277"/>
      <c r="F256" s="275"/>
      <c r="G256" s="275"/>
      <c r="H256" s="275"/>
      <c r="I256" s="275"/>
      <c r="J256" s="275"/>
      <c r="K256" s="278"/>
      <c r="L256" s="278"/>
      <c r="M256" s="275"/>
      <c r="N256" s="275"/>
      <c r="O256" s="275"/>
      <c r="P256" s="277"/>
      <c r="Q256" s="277"/>
      <c r="R256" s="275"/>
      <c r="S256" s="275"/>
    </row>
    <row r="257" spans="1:19" s="255" customFormat="1">
      <c r="A257" s="275"/>
      <c r="B257" s="275"/>
      <c r="C257" s="276"/>
      <c r="D257" s="276"/>
      <c r="E257" s="277"/>
      <c r="F257" s="275"/>
      <c r="G257" s="275"/>
      <c r="H257" s="275"/>
      <c r="I257" s="275"/>
      <c r="J257" s="275"/>
      <c r="K257" s="278"/>
      <c r="L257" s="278"/>
      <c r="M257" s="275"/>
      <c r="N257" s="275"/>
      <c r="O257" s="275"/>
      <c r="P257" s="277"/>
      <c r="Q257" s="277"/>
      <c r="R257" s="275"/>
      <c r="S257" s="275"/>
    </row>
    <row r="258" spans="1:19" s="255" customFormat="1">
      <c r="A258" s="275"/>
      <c r="B258" s="275"/>
      <c r="C258" s="276"/>
      <c r="D258" s="276"/>
      <c r="E258" s="277"/>
      <c r="F258" s="275"/>
      <c r="G258" s="275"/>
      <c r="H258" s="275"/>
      <c r="I258" s="275"/>
      <c r="J258" s="275"/>
      <c r="K258" s="278"/>
      <c r="L258" s="278"/>
      <c r="M258" s="275"/>
      <c r="N258" s="275"/>
      <c r="O258" s="275"/>
      <c r="P258" s="277"/>
      <c r="Q258" s="277"/>
      <c r="R258" s="275"/>
      <c r="S258" s="275"/>
    </row>
    <row r="259" spans="1:19" s="255" customFormat="1">
      <c r="A259" s="275"/>
      <c r="B259" s="275"/>
      <c r="C259" s="276"/>
      <c r="D259" s="276"/>
      <c r="E259" s="277"/>
      <c r="F259" s="275"/>
      <c r="G259" s="275"/>
      <c r="H259" s="275"/>
      <c r="I259" s="275"/>
      <c r="J259" s="275"/>
      <c r="K259" s="278"/>
      <c r="L259" s="278"/>
      <c r="M259" s="275"/>
      <c r="N259" s="275"/>
      <c r="O259" s="275"/>
      <c r="P259" s="277"/>
      <c r="Q259" s="277"/>
      <c r="R259" s="275"/>
      <c r="S259" s="275"/>
    </row>
    <row r="260" spans="1:19" s="255" customFormat="1">
      <c r="A260" s="275"/>
      <c r="B260" s="275"/>
      <c r="C260" s="276"/>
      <c r="D260" s="276"/>
      <c r="E260" s="277"/>
      <c r="F260" s="275"/>
      <c r="G260" s="275"/>
      <c r="H260" s="275"/>
      <c r="I260" s="275"/>
      <c r="J260" s="275"/>
      <c r="K260" s="278"/>
      <c r="L260" s="278"/>
      <c r="M260" s="275"/>
      <c r="N260" s="275"/>
      <c r="O260" s="275"/>
      <c r="P260" s="277"/>
      <c r="Q260" s="277"/>
      <c r="R260" s="275"/>
      <c r="S260" s="275"/>
    </row>
    <row r="261" spans="1:19" s="255" customFormat="1">
      <c r="A261" s="275"/>
      <c r="B261" s="275"/>
      <c r="C261" s="276"/>
      <c r="D261" s="276"/>
      <c r="E261" s="277"/>
      <c r="F261" s="275"/>
      <c r="G261" s="275"/>
      <c r="H261" s="275"/>
      <c r="I261" s="275"/>
      <c r="J261" s="275"/>
      <c r="K261" s="278"/>
      <c r="L261" s="278"/>
      <c r="M261" s="275"/>
      <c r="N261" s="275"/>
      <c r="O261" s="275"/>
      <c r="P261" s="277"/>
      <c r="Q261" s="277"/>
      <c r="R261" s="275"/>
      <c r="S261" s="275"/>
    </row>
    <row r="262" spans="1:19" s="255" customFormat="1">
      <c r="A262" s="275"/>
      <c r="B262" s="275"/>
      <c r="C262" s="276"/>
      <c r="D262" s="276"/>
      <c r="E262" s="277"/>
      <c r="F262" s="275"/>
      <c r="G262" s="275"/>
      <c r="H262" s="275"/>
      <c r="I262" s="275"/>
      <c r="J262" s="275"/>
      <c r="K262" s="278"/>
      <c r="L262" s="278"/>
      <c r="M262" s="275"/>
      <c r="N262" s="275"/>
      <c r="O262" s="275"/>
      <c r="P262" s="277"/>
      <c r="Q262" s="277"/>
      <c r="R262" s="275"/>
      <c r="S262" s="275"/>
    </row>
    <row r="263" spans="1:19" s="255" customFormat="1">
      <c r="A263" s="275"/>
      <c r="B263" s="275"/>
      <c r="C263" s="276"/>
      <c r="D263" s="276"/>
      <c r="E263" s="277"/>
      <c r="F263" s="275"/>
      <c r="G263" s="275"/>
      <c r="H263" s="275"/>
      <c r="I263" s="275"/>
      <c r="J263" s="275"/>
      <c r="K263" s="278"/>
      <c r="L263" s="278"/>
      <c r="M263" s="275"/>
      <c r="N263" s="275"/>
      <c r="O263" s="275"/>
      <c r="P263" s="277"/>
      <c r="Q263" s="277"/>
      <c r="R263" s="275"/>
      <c r="S263" s="275"/>
    </row>
    <row r="264" spans="1:19" s="255" customFormat="1">
      <c r="A264" s="275"/>
      <c r="B264" s="275"/>
      <c r="C264" s="276"/>
      <c r="D264" s="276"/>
      <c r="E264" s="277"/>
      <c r="F264" s="275"/>
      <c r="G264" s="275"/>
      <c r="H264" s="275"/>
      <c r="I264" s="275"/>
      <c r="J264" s="275"/>
      <c r="K264" s="278"/>
      <c r="L264" s="278"/>
      <c r="M264" s="275"/>
      <c r="N264" s="275"/>
      <c r="O264" s="275"/>
      <c r="P264" s="277"/>
      <c r="Q264" s="277"/>
      <c r="R264" s="275"/>
      <c r="S264" s="275"/>
    </row>
    <row r="265" spans="1:19" s="255" customFormat="1">
      <c r="A265" s="275"/>
      <c r="B265" s="275"/>
      <c r="C265" s="276"/>
      <c r="D265" s="276"/>
      <c r="E265" s="277"/>
      <c r="F265" s="275"/>
      <c r="G265" s="275"/>
      <c r="H265" s="275"/>
      <c r="I265" s="275"/>
      <c r="J265" s="275"/>
      <c r="K265" s="278"/>
      <c r="L265" s="278"/>
      <c r="M265" s="275"/>
      <c r="N265" s="275"/>
      <c r="O265" s="275"/>
      <c r="P265" s="277"/>
      <c r="Q265" s="277"/>
      <c r="R265" s="275"/>
      <c r="S265" s="275"/>
    </row>
    <row r="266" spans="1:19" s="255" customFormat="1">
      <c r="A266" s="275"/>
      <c r="B266" s="275"/>
      <c r="C266" s="276"/>
      <c r="D266" s="276"/>
      <c r="E266" s="277"/>
      <c r="F266" s="275"/>
      <c r="G266" s="275"/>
      <c r="H266" s="275"/>
      <c r="I266" s="275"/>
      <c r="J266" s="275"/>
      <c r="K266" s="278"/>
      <c r="L266" s="278"/>
      <c r="M266" s="275"/>
      <c r="N266" s="275"/>
      <c r="O266" s="275"/>
      <c r="P266" s="277"/>
      <c r="Q266" s="277"/>
      <c r="R266" s="275"/>
      <c r="S266" s="275"/>
    </row>
    <row r="267" spans="1:19" s="255" customFormat="1">
      <c r="A267" s="275"/>
      <c r="B267" s="275"/>
      <c r="C267" s="276"/>
      <c r="D267" s="276"/>
      <c r="E267" s="277"/>
      <c r="F267" s="275"/>
      <c r="G267" s="275"/>
      <c r="H267" s="275"/>
      <c r="I267" s="275"/>
      <c r="J267" s="275"/>
      <c r="K267" s="278"/>
      <c r="L267" s="278"/>
      <c r="M267" s="275"/>
      <c r="N267" s="275"/>
      <c r="O267" s="275"/>
      <c r="P267" s="277"/>
      <c r="Q267" s="277"/>
      <c r="R267" s="275"/>
      <c r="S267" s="275"/>
    </row>
    <row r="268" spans="1:19" s="255" customFormat="1">
      <c r="A268" s="275"/>
      <c r="B268" s="275"/>
      <c r="C268" s="276"/>
      <c r="D268" s="276"/>
      <c r="E268" s="277"/>
      <c r="F268" s="275"/>
      <c r="G268" s="275"/>
      <c r="H268" s="275"/>
      <c r="I268" s="275"/>
      <c r="J268" s="275"/>
      <c r="K268" s="278"/>
      <c r="L268" s="278"/>
      <c r="M268" s="275"/>
      <c r="N268" s="275"/>
      <c r="O268" s="275"/>
      <c r="P268" s="277"/>
      <c r="Q268" s="277"/>
      <c r="R268" s="275"/>
      <c r="S268" s="275"/>
    </row>
    <row r="269" spans="1:19" s="255" customFormat="1">
      <c r="A269" s="275"/>
      <c r="B269" s="275"/>
      <c r="C269" s="276"/>
      <c r="D269" s="276"/>
      <c r="E269" s="277"/>
      <c r="F269" s="275"/>
      <c r="G269" s="275"/>
      <c r="H269" s="275"/>
      <c r="I269" s="275"/>
      <c r="J269" s="275"/>
      <c r="K269" s="278"/>
      <c r="L269" s="278"/>
      <c r="M269" s="275"/>
      <c r="N269" s="275"/>
      <c r="O269" s="275"/>
      <c r="P269" s="277"/>
      <c r="Q269" s="277"/>
      <c r="R269" s="275"/>
      <c r="S269" s="275"/>
    </row>
    <row r="270" spans="1:19" s="255" customFormat="1">
      <c r="A270" s="275"/>
      <c r="B270" s="275"/>
      <c r="C270" s="276"/>
      <c r="D270" s="276"/>
      <c r="E270" s="277"/>
      <c r="F270" s="275"/>
      <c r="G270" s="275"/>
      <c r="H270" s="275"/>
      <c r="I270" s="275"/>
      <c r="J270" s="275"/>
      <c r="K270" s="278"/>
      <c r="L270" s="278"/>
      <c r="M270" s="275"/>
      <c r="N270" s="275"/>
      <c r="O270" s="275"/>
      <c r="P270" s="277"/>
      <c r="Q270" s="277"/>
      <c r="R270" s="275"/>
      <c r="S270" s="275"/>
    </row>
    <row r="271" spans="1:19" s="255" customFormat="1">
      <c r="A271" s="275"/>
      <c r="B271" s="275"/>
      <c r="C271" s="276"/>
      <c r="D271" s="276"/>
      <c r="E271" s="277"/>
      <c r="F271" s="275"/>
      <c r="G271" s="275"/>
      <c r="H271" s="275"/>
      <c r="I271" s="275"/>
      <c r="J271" s="275"/>
      <c r="K271" s="278"/>
      <c r="L271" s="278"/>
      <c r="M271" s="275"/>
      <c r="N271" s="275"/>
      <c r="O271" s="275"/>
      <c r="P271" s="277"/>
      <c r="Q271" s="277"/>
      <c r="R271" s="275"/>
      <c r="S271" s="275"/>
    </row>
    <row r="272" spans="1:19" s="255" customFormat="1">
      <c r="A272" s="275"/>
      <c r="B272" s="275"/>
      <c r="C272" s="276"/>
      <c r="D272" s="276"/>
      <c r="E272" s="277"/>
      <c r="F272" s="275"/>
      <c r="G272" s="275"/>
      <c r="H272" s="275"/>
      <c r="I272" s="275"/>
      <c r="J272" s="275"/>
      <c r="K272" s="278"/>
      <c r="L272" s="278"/>
      <c r="M272" s="275"/>
      <c r="N272" s="275"/>
      <c r="O272" s="275"/>
      <c r="P272" s="277"/>
      <c r="Q272" s="277"/>
      <c r="R272" s="275"/>
      <c r="S272" s="275"/>
    </row>
    <row r="273" spans="1:19" s="255" customFormat="1">
      <c r="A273" s="275"/>
      <c r="B273" s="275"/>
      <c r="C273" s="276"/>
      <c r="D273" s="276"/>
      <c r="E273" s="277"/>
      <c r="F273" s="275"/>
      <c r="G273" s="275"/>
      <c r="H273" s="275"/>
      <c r="I273" s="275"/>
      <c r="J273" s="275"/>
      <c r="K273" s="278"/>
      <c r="L273" s="278"/>
      <c r="M273" s="275"/>
      <c r="N273" s="275"/>
      <c r="O273" s="275"/>
      <c r="P273" s="277"/>
      <c r="Q273" s="277"/>
      <c r="R273" s="275"/>
      <c r="S273" s="275"/>
    </row>
    <row r="274" spans="1:19" s="255" customFormat="1">
      <c r="A274" s="275"/>
      <c r="B274" s="275"/>
      <c r="C274" s="276"/>
      <c r="D274" s="276"/>
      <c r="E274" s="277"/>
      <c r="F274" s="275"/>
      <c r="G274" s="275"/>
      <c r="H274" s="275"/>
      <c r="I274" s="275"/>
      <c r="J274" s="275"/>
      <c r="K274" s="278"/>
      <c r="L274" s="278"/>
      <c r="M274" s="275"/>
      <c r="N274" s="275"/>
      <c r="O274" s="275"/>
      <c r="P274" s="277"/>
      <c r="Q274" s="277"/>
      <c r="R274" s="275"/>
      <c r="S274" s="275"/>
    </row>
    <row r="275" spans="1:19" s="255" customFormat="1">
      <c r="A275" s="275"/>
      <c r="B275" s="275"/>
      <c r="C275" s="276"/>
      <c r="D275" s="276"/>
      <c r="E275" s="277"/>
      <c r="F275" s="275"/>
      <c r="G275" s="275"/>
      <c r="H275" s="275"/>
      <c r="I275" s="275"/>
      <c r="J275" s="275"/>
      <c r="K275" s="278"/>
      <c r="L275" s="278"/>
      <c r="M275" s="275"/>
      <c r="N275" s="275"/>
      <c r="O275" s="275"/>
      <c r="P275" s="277"/>
      <c r="Q275" s="277"/>
      <c r="R275" s="275"/>
      <c r="S275" s="275"/>
    </row>
    <row r="276" spans="1:19" s="255" customFormat="1">
      <c r="A276" s="275"/>
      <c r="B276" s="275"/>
      <c r="C276" s="276"/>
      <c r="D276" s="276"/>
      <c r="E276" s="277"/>
      <c r="F276" s="275"/>
      <c r="G276" s="275"/>
      <c r="H276" s="275"/>
      <c r="I276" s="275"/>
      <c r="J276" s="275"/>
      <c r="K276" s="278"/>
      <c r="L276" s="278"/>
      <c r="M276" s="275"/>
      <c r="N276" s="275"/>
      <c r="O276" s="275"/>
      <c r="P276" s="277"/>
      <c r="Q276" s="277"/>
      <c r="R276" s="275"/>
      <c r="S276" s="275"/>
    </row>
    <row r="277" spans="1:19" s="255" customFormat="1">
      <c r="A277" s="275"/>
      <c r="B277" s="275"/>
      <c r="C277" s="276"/>
      <c r="D277" s="276"/>
      <c r="E277" s="277"/>
      <c r="F277" s="275"/>
      <c r="G277" s="275"/>
      <c r="H277" s="275"/>
      <c r="I277" s="275"/>
      <c r="J277" s="275"/>
      <c r="K277" s="278"/>
      <c r="L277" s="278"/>
      <c r="M277" s="275"/>
      <c r="N277" s="275"/>
      <c r="O277" s="275"/>
      <c r="P277" s="277"/>
      <c r="Q277" s="277"/>
      <c r="R277" s="275"/>
      <c r="S277" s="275"/>
    </row>
    <row r="278" spans="1:19" s="255" customFormat="1">
      <c r="A278" s="275"/>
      <c r="B278" s="275"/>
      <c r="C278" s="276"/>
      <c r="D278" s="276"/>
      <c r="E278" s="277"/>
      <c r="F278" s="275"/>
      <c r="G278" s="275"/>
      <c r="H278" s="275"/>
      <c r="I278" s="275"/>
      <c r="J278" s="275"/>
      <c r="K278" s="278"/>
      <c r="L278" s="278"/>
      <c r="M278" s="275"/>
      <c r="N278" s="275"/>
      <c r="O278" s="275"/>
      <c r="P278" s="277"/>
      <c r="Q278" s="277"/>
      <c r="R278" s="275"/>
      <c r="S278" s="275"/>
    </row>
    <row r="279" spans="1:19" s="255" customFormat="1">
      <c r="A279" s="275"/>
      <c r="B279" s="275"/>
      <c r="C279" s="276"/>
      <c r="D279" s="276"/>
      <c r="E279" s="277"/>
      <c r="F279" s="275"/>
      <c r="G279" s="275"/>
      <c r="H279" s="275"/>
      <c r="I279" s="275"/>
      <c r="J279" s="275"/>
      <c r="K279" s="278"/>
      <c r="L279" s="278"/>
      <c r="M279" s="275"/>
      <c r="N279" s="275"/>
      <c r="O279" s="275"/>
      <c r="P279" s="277"/>
      <c r="Q279" s="277"/>
      <c r="R279" s="275"/>
      <c r="S279" s="275"/>
    </row>
    <row r="280" spans="1:19" s="255" customFormat="1">
      <c r="A280" s="275"/>
      <c r="B280" s="275"/>
      <c r="C280" s="276"/>
      <c r="D280" s="276"/>
      <c r="E280" s="277"/>
      <c r="F280" s="275"/>
      <c r="G280" s="275"/>
      <c r="H280" s="275"/>
      <c r="I280" s="275"/>
      <c r="J280" s="275"/>
      <c r="K280" s="278"/>
      <c r="L280" s="278"/>
      <c r="M280" s="275"/>
      <c r="N280" s="275"/>
      <c r="O280" s="275"/>
      <c r="P280" s="277"/>
      <c r="Q280" s="277"/>
      <c r="R280" s="275"/>
      <c r="S280" s="275"/>
    </row>
    <row r="281" spans="1:19" s="255" customFormat="1">
      <c r="A281" s="275"/>
      <c r="B281" s="275"/>
      <c r="C281" s="276"/>
      <c r="D281" s="276"/>
      <c r="E281" s="277"/>
      <c r="F281" s="275"/>
      <c r="G281" s="275"/>
      <c r="H281" s="275"/>
      <c r="I281" s="275"/>
      <c r="J281" s="275"/>
      <c r="K281" s="278"/>
      <c r="L281" s="278"/>
      <c r="M281" s="275"/>
      <c r="N281" s="275"/>
      <c r="O281" s="275"/>
      <c r="P281" s="277"/>
      <c r="Q281" s="277"/>
      <c r="R281" s="275"/>
      <c r="S281" s="275"/>
    </row>
    <row r="282" spans="1:19" s="255" customFormat="1">
      <c r="A282" s="275"/>
      <c r="B282" s="275"/>
      <c r="C282" s="276"/>
      <c r="D282" s="276"/>
      <c r="E282" s="277"/>
      <c r="F282" s="275"/>
      <c r="G282" s="275"/>
      <c r="H282" s="275"/>
      <c r="I282" s="275"/>
      <c r="J282" s="275"/>
      <c r="K282" s="278"/>
      <c r="L282" s="278"/>
      <c r="M282" s="275"/>
      <c r="N282" s="275"/>
      <c r="O282" s="275"/>
      <c r="P282" s="277"/>
      <c r="Q282" s="277"/>
      <c r="R282" s="275"/>
      <c r="S282" s="275"/>
    </row>
    <row r="283" spans="1:19" s="255" customFormat="1">
      <c r="A283" s="275"/>
      <c r="B283" s="275"/>
      <c r="C283" s="276"/>
      <c r="D283" s="276"/>
      <c r="E283" s="277"/>
      <c r="F283" s="275"/>
      <c r="G283" s="275"/>
      <c r="H283" s="275"/>
      <c r="I283" s="275"/>
      <c r="J283" s="275"/>
      <c r="K283" s="278"/>
      <c r="L283" s="278"/>
      <c r="M283" s="275"/>
      <c r="N283" s="275"/>
      <c r="O283" s="275"/>
      <c r="P283" s="277"/>
      <c r="Q283" s="277"/>
      <c r="R283" s="275"/>
      <c r="S283" s="275"/>
    </row>
    <row r="284" spans="1:19" s="255" customFormat="1">
      <c r="A284" s="275"/>
      <c r="B284" s="275"/>
      <c r="C284" s="276"/>
      <c r="D284" s="276"/>
      <c r="E284" s="277"/>
      <c r="F284" s="275"/>
      <c r="G284" s="275"/>
      <c r="H284" s="275"/>
      <c r="I284" s="275"/>
      <c r="J284" s="275"/>
      <c r="K284" s="278"/>
      <c r="L284" s="278"/>
      <c r="M284" s="275"/>
      <c r="N284" s="275"/>
      <c r="O284" s="275"/>
      <c r="P284" s="277"/>
      <c r="Q284" s="277"/>
      <c r="R284" s="275"/>
      <c r="S284" s="275"/>
    </row>
    <row r="285" spans="1:19" s="255" customFormat="1">
      <c r="A285" s="275"/>
      <c r="B285" s="275"/>
      <c r="C285" s="276"/>
      <c r="D285" s="276"/>
      <c r="E285" s="277"/>
      <c r="F285" s="275"/>
      <c r="G285" s="275"/>
      <c r="H285" s="275"/>
      <c r="I285" s="275"/>
      <c r="J285" s="275"/>
      <c r="K285" s="278"/>
      <c r="L285" s="278"/>
      <c r="M285" s="275"/>
      <c r="N285" s="275"/>
      <c r="O285" s="275"/>
      <c r="P285" s="277"/>
      <c r="Q285" s="277"/>
      <c r="R285" s="275"/>
      <c r="S285" s="275"/>
    </row>
    <row r="286" spans="1:19" s="255" customFormat="1">
      <c r="A286" s="275"/>
      <c r="B286" s="275"/>
      <c r="C286" s="276"/>
      <c r="D286" s="276"/>
      <c r="E286" s="277"/>
      <c r="F286" s="275"/>
      <c r="G286" s="275"/>
      <c r="H286" s="275"/>
      <c r="I286" s="275"/>
      <c r="J286" s="275"/>
      <c r="K286" s="278"/>
      <c r="L286" s="278"/>
      <c r="M286" s="275"/>
      <c r="N286" s="275"/>
      <c r="O286" s="275"/>
      <c r="P286" s="277"/>
      <c r="Q286" s="277"/>
      <c r="R286" s="275"/>
      <c r="S286" s="275"/>
    </row>
    <row r="287" spans="1:19" s="255" customFormat="1">
      <c r="A287" s="275"/>
      <c r="B287" s="275"/>
      <c r="C287" s="276"/>
      <c r="D287" s="276"/>
      <c r="E287" s="277"/>
      <c r="F287" s="275"/>
      <c r="G287" s="275"/>
      <c r="H287" s="275"/>
      <c r="I287" s="275"/>
      <c r="J287" s="275"/>
      <c r="K287" s="278"/>
      <c r="L287" s="278"/>
      <c r="M287" s="275"/>
      <c r="N287" s="275"/>
      <c r="O287" s="275"/>
      <c r="P287" s="277"/>
      <c r="Q287" s="277"/>
      <c r="R287" s="275"/>
      <c r="S287" s="275"/>
    </row>
    <row r="288" spans="1:19" s="255" customFormat="1">
      <c r="A288" s="275"/>
      <c r="B288" s="275"/>
      <c r="C288" s="276"/>
      <c r="D288" s="276"/>
      <c r="E288" s="277"/>
      <c r="F288" s="275"/>
      <c r="G288" s="275"/>
      <c r="H288" s="275"/>
      <c r="I288" s="275"/>
      <c r="J288" s="275"/>
      <c r="K288" s="278"/>
      <c r="L288" s="278"/>
      <c r="M288" s="275"/>
      <c r="N288" s="275"/>
      <c r="O288" s="275"/>
      <c r="P288" s="277"/>
      <c r="Q288" s="277"/>
      <c r="R288" s="275"/>
      <c r="S288" s="275"/>
    </row>
    <row r="289" spans="1:19" s="255" customFormat="1">
      <c r="A289" s="275"/>
      <c r="B289" s="275"/>
      <c r="C289" s="276"/>
      <c r="D289" s="276"/>
      <c r="E289" s="277"/>
      <c r="F289" s="275"/>
      <c r="G289" s="275"/>
      <c r="H289" s="275"/>
      <c r="I289" s="275"/>
      <c r="J289" s="275"/>
      <c r="K289" s="278"/>
      <c r="L289" s="278"/>
      <c r="M289" s="275"/>
      <c r="N289" s="275"/>
      <c r="O289" s="275"/>
      <c r="P289" s="277"/>
      <c r="Q289" s="277"/>
      <c r="R289" s="275"/>
      <c r="S289" s="275"/>
    </row>
    <row r="290" spans="1:19" s="255" customFormat="1">
      <c r="A290" s="275"/>
      <c r="B290" s="275"/>
      <c r="C290" s="276"/>
      <c r="D290" s="276"/>
      <c r="E290" s="277"/>
      <c r="F290" s="275"/>
      <c r="G290" s="275"/>
      <c r="H290" s="275"/>
      <c r="I290" s="275"/>
      <c r="J290" s="275"/>
      <c r="K290" s="278"/>
      <c r="L290" s="278"/>
      <c r="M290" s="275"/>
      <c r="N290" s="275"/>
      <c r="O290" s="275"/>
      <c r="P290" s="277"/>
      <c r="Q290" s="277"/>
      <c r="R290" s="275"/>
      <c r="S290" s="275"/>
    </row>
    <row r="291" spans="1:19" s="255" customFormat="1">
      <c r="A291" s="275"/>
      <c r="B291" s="275"/>
      <c r="C291" s="276"/>
      <c r="D291" s="276"/>
      <c r="E291" s="277"/>
      <c r="F291" s="275"/>
      <c r="G291" s="275"/>
      <c r="H291" s="275"/>
      <c r="I291" s="275"/>
      <c r="J291" s="275"/>
      <c r="K291" s="278"/>
      <c r="L291" s="278"/>
      <c r="M291" s="275"/>
      <c r="N291" s="275"/>
      <c r="O291" s="275"/>
      <c r="P291" s="277"/>
      <c r="Q291" s="277"/>
      <c r="R291" s="275"/>
      <c r="S291" s="275"/>
    </row>
    <row r="292" spans="1:19" s="255" customFormat="1">
      <c r="A292" s="275"/>
      <c r="B292" s="275"/>
      <c r="C292" s="276"/>
      <c r="D292" s="276"/>
      <c r="E292" s="277"/>
      <c r="F292" s="275"/>
      <c r="G292" s="275"/>
      <c r="H292" s="275"/>
      <c r="I292" s="275"/>
      <c r="J292" s="275"/>
      <c r="K292" s="278"/>
      <c r="L292" s="278"/>
      <c r="M292" s="275"/>
      <c r="N292" s="275"/>
      <c r="O292" s="275"/>
      <c r="P292" s="277"/>
      <c r="Q292" s="277"/>
      <c r="R292" s="275"/>
      <c r="S292" s="275"/>
    </row>
    <row r="293" spans="1:19" s="255" customFormat="1">
      <c r="A293" s="275"/>
      <c r="B293" s="275"/>
      <c r="C293" s="276"/>
      <c r="D293" s="276"/>
      <c r="E293" s="277"/>
      <c r="F293" s="275"/>
      <c r="G293" s="275"/>
      <c r="H293" s="275"/>
      <c r="I293" s="275"/>
      <c r="J293" s="275"/>
      <c r="K293" s="278"/>
      <c r="L293" s="278"/>
      <c r="M293" s="275"/>
      <c r="N293" s="275"/>
      <c r="O293" s="275"/>
      <c r="P293" s="277"/>
      <c r="Q293" s="277"/>
      <c r="R293" s="275"/>
      <c r="S293" s="275"/>
    </row>
    <row r="294" spans="1:19" s="255" customFormat="1">
      <c r="A294" s="275"/>
      <c r="B294" s="275"/>
      <c r="C294" s="276"/>
      <c r="D294" s="276"/>
      <c r="E294" s="277"/>
      <c r="F294" s="275"/>
      <c r="G294" s="275"/>
      <c r="H294" s="275"/>
      <c r="I294" s="275"/>
      <c r="J294" s="275"/>
      <c r="K294" s="278"/>
      <c r="L294" s="278"/>
      <c r="M294" s="275"/>
      <c r="N294" s="275"/>
      <c r="O294" s="275"/>
      <c r="P294" s="277"/>
      <c r="Q294" s="277"/>
      <c r="R294" s="275"/>
      <c r="S294" s="275"/>
    </row>
    <row r="295" spans="1:19" s="255" customFormat="1">
      <c r="A295" s="275"/>
      <c r="B295" s="275"/>
      <c r="C295" s="276"/>
      <c r="D295" s="276"/>
      <c r="E295" s="277"/>
      <c r="F295" s="275"/>
      <c r="G295" s="275"/>
      <c r="H295" s="275"/>
      <c r="I295" s="275"/>
      <c r="J295" s="275"/>
      <c r="K295" s="278"/>
      <c r="L295" s="278"/>
      <c r="M295" s="275"/>
      <c r="N295" s="275"/>
      <c r="O295" s="275"/>
      <c r="P295" s="277"/>
      <c r="Q295" s="277"/>
      <c r="R295" s="275"/>
      <c r="S295" s="275"/>
    </row>
    <row r="296" spans="1:19" s="255" customFormat="1">
      <c r="A296" s="275"/>
      <c r="B296" s="275"/>
      <c r="C296" s="276"/>
      <c r="D296" s="276"/>
      <c r="E296" s="277"/>
      <c r="F296" s="275"/>
      <c r="G296" s="275"/>
      <c r="H296" s="275"/>
      <c r="I296" s="275"/>
      <c r="J296" s="275"/>
      <c r="K296" s="278"/>
      <c r="L296" s="278"/>
      <c r="M296" s="275"/>
      <c r="N296" s="275"/>
      <c r="O296" s="275"/>
      <c r="P296" s="277"/>
      <c r="Q296" s="277"/>
      <c r="R296" s="275"/>
      <c r="S296" s="275"/>
    </row>
    <row r="297" spans="1:19" s="255" customFormat="1">
      <c r="A297" s="275"/>
      <c r="B297" s="275"/>
      <c r="C297" s="276"/>
      <c r="D297" s="276"/>
      <c r="E297" s="277"/>
      <c r="F297" s="275"/>
      <c r="G297" s="275"/>
      <c r="H297" s="275"/>
      <c r="I297" s="275"/>
      <c r="J297" s="275"/>
      <c r="K297" s="278"/>
      <c r="L297" s="278"/>
      <c r="M297" s="275"/>
      <c r="N297" s="275"/>
      <c r="O297" s="275"/>
      <c r="P297" s="277"/>
      <c r="Q297" s="277"/>
      <c r="R297" s="275"/>
      <c r="S297" s="275"/>
    </row>
    <row r="298" spans="1:19" s="255" customFormat="1">
      <c r="A298" s="275"/>
      <c r="B298" s="275"/>
      <c r="C298" s="276"/>
      <c r="D298" s="276"/>
      <c r="E298" s="277"/>
      <c r="F298" s="275"/>
      <c r="G298" s="275"/>
      <c r="H298" s="275"/>
      <c r="I298" s="275"/>
      <c r="J298" s="275"/>
      <c r="K298" s="278"/>
      <c r="L298" s="278"/>
      <c r="M298" s="275"/>
      <c r="N298" s="275"/>
      <c r="O298" s="275"/>
      <c r="P298" s="277"/>
      <c r="Q298" s="277"/>
      <c r="R298" s="275"/>
      <c r="S298" s="275"/>
    </row>
    <row r="299" spans="1:19" s="255" customFormat="1">
      <c r="A299" s="275"/>
      <c r="B299" s="275"/>
      <c r="C299" s="276"/>
      <c r="D299" s="276"/>
      <c r="E299" s="277"/>
      <c r="F299" s="275"/>
      <c r="G299" s="275"/>
      <c r="H299" s="275"/>
      <c r="I299" s="275"/>
      <c r="J299" s="275"/>
      <c r="K299" s="278"/>
      <c r="L299" s="278"/>
      <c r="M299" s="275"/>
      <c r="N299" s="275"/>
      <c r="O299" s="275"/>
      <c r="P299" s="277"/>
      <c r="Q299" s="277"/>
      <c r="R299" s="275"/>
      <c r="S299" s="275"/>
    </row>
    <row r="300" spans="1:19" s="255" customFormat="1">
      <c r="A300" s="275"/>
      <c r="B300" s="275"/>
      <c r="C300" s="276"/>
      <c r="D300" s="276"/>
      <c r="E300" s="277"/>
      <c r="F300" s="275"/>
      <c r="G300" s="275"/>
      <c r="H300" s="275"/>
      <c r="I300" s="275"/>
      <c r="J300" s="275"/>
      <c r="K300" s="278"/>
      <c r="L300" s="278"/>
      <c r="M300" s="275"/>
      <c r="N300" s="275"/>
      <c r="O300" s="275"/>
      <c r="P300" s="277"/>
      <c r="Q300" s="277"/>
      <c r="R300" s="275"/>
      <c r="S300" s="275"/>
    </row>
    <row r="301" spans="1:19" s="255" customFormat="1">
      <c r="A301" s="275"/>
      <c r="B301" s="275"/>
      <c r="C301" s="276"/>
      <c r="D301" s="276"/>
      <c r="E301" s="277"/>
      <c r="F301" s="275"/>
      <c r="G301" s="275"/>
      <c r="H301" s="275"/>
      <c r="I301" s="275"/>
      <c r="J301" s="275"/>
      <c r="K301" s="278"/>
      <c r="L301" s="278"/>
      <c r="M301" s="275"/>
      <c r="N301" s="275"/>
      <c r="O301" s="275"/>
      <c r="P301" s="277"/>
      <c r="Q301" s="277"/>
      <c r="R301" s="275"/>
      <c r="S301" s="275"/>
    </row>
    <row r="302" spans="1:19" s="255" customFormat="1">
      <c r="A302" s="275"/>
      <c r="B302" s="275"/>
      <c r="C302" s="276"/>
      <c r="D302" s="276"/>
      <c r="E302" s="277"/>
      <c r="F302" s="275"/>
      <c r="G302" s="275"/>
      <c r="H302" s="275"/>
      <c r="I302" s="275"/>
      <c r="J302" s="275"/>
      <c r="K302" s="278"/>
      <c r="L302" s="278"/>
      <c r="M302" s="275"/>
      <c r="N302" s="275"/>
      <c r="O302" s="275"/>
      <c r="P302" s="277"/>
      <c r="Q302" s="277"/>
      <c r="R302" s="275"/>
      <c r="S302" s="275"/>
    </row>
    <row r="303" spans="1:19" s="255" customFormat="1">
      <c r="A303" s="275"/>
      <c r="B303" s="275"/>
      <c r="C303" s="276"/>
      <c r="D303" s="276"/>
      <c r="E303" s="277"/>
      <c r="F303" s="275"/>
      <c r="G303" s="275"/>
      <c r="H303" s="275"/>
      <c r="I303" s="275"/>
      <c r="J303" s="275"/>
      <c r="K303" s="278"/>
      <c r="L303" s="278"/>
      <c r="M303" s="275"/>
      <c r="N303" s="275"/>
      <c r="O303" s="275"/>
      <c r="P303" s="277"/>
      <c r="Q303" s="277"/>
      <c r="R303" s="275"/>
      <c r="S303" s="275"/>
    </row>
    <row r="304" spans="1:19" s="255" customFormat="1">
      <c r="A304" s="275"/>
      <c r="B304" s="275"/>
      <c r="C304" s="276"/>
      <c r="D304" s="276"/>
      <c r="E304" s="277"/>
      <c r="F304" s="275"/>
      <c r="G304" s="275"/>
      <c r="H304" s="275"/>
      <c r="I304" s="275"/>
      <c r="J304" s="275"/>
      <c r="K304" s="278"/>
      <c r="L304" s="278"/>
      <c r="M304" s="275"/>
      <c r="N304" s="275"/>
      <c r="O304" s="275"/>
      <c r="P304" s="277"/>
      <c r="Q304" s="277"/>
      <c r="R304" s="275"/>
      <c r="S304" s="275"/>
    </row>
    <row r="305" spans="1:19" s="255" customFormat="1">
      <c r="A305" s="275"/>
      <c r="B305" s="275"/>
      <c r="C305" s="276"/>
      <c r="D305" s="276"/>
      <c r="E305" s="277"/>
      <c r="F305" s="275"/>
      <c r="G305" s="275"/>
      <c r="H305" s="275"/>
      <c r="I305" s="275"/>
      <c r="J305" s="275"/>
      <c r="K305" s="278"/>
      <c r="L305" s="278"/>
      <c r="M305" s="275"/>
      <c r="N305" s="275"/>
      <c r="O305" s="275"/>
      <c r="P305" s="277"/>
      <c r="Q305" s="277"/>
      <c r="R305" s="275"/>
      <c r="S305" s="275"/>
    </row>
    <row r="306" spans="1:19" s="255" customFormat="1">
      <c r="A306" s="275"/>
      <c r="B306" s="275"/>
      <c r="C306" s="276"/>
      <c r="D306" s="276"/>
      <c r="E306" s="277"/>
      <c r="F306" s="275"/>
      <c r="G306" s="275"/>
      <c r="H306" s="275"/>
      <c r="I306" s="275"/>
      <c r="J306" s="275"/>
      <c r="K306" s="278"/>
      <c r="L306" s="278"/>
      <c r="M306" s="275"/>
      <c r="N306" s="275"/>
      <c r="O306" s="275"/>
      <c r="P306" s="277"/>
      <c r="Q306" s="277"/>
      <c r="R306" s="275"/>
      <c r="S306" s="275"/>
    </row>
    <row r="307" spans="1:19" s="255" customFormat="1">
      <c r="A307" s="275"/>
      <c r="B307" s="275"/>
      <c r="C307" s="276"/>
      <c r="D307" s="276"/>
      <c r="E307" s="277"/>
      <c r="F307" s="275"/>
      <c r="G307" s="275"/>
      <c r="H307" s="275"/>
      <c r="I307" s="275"/>
      <c r="J307" s="275"/>
      <c r="K307" s="278"/>
      <c r="L307" s="278"/>
      <c r="M307" s="275"/>
      <c r="N307" s="275"/>
      <c r="O307" s="275"/>
      <c r="P307" s="277"/>
      <c r="Q307" s="277"/>
      <c r="R307" s="275"/>
      <c r="S307" s="275"/>
    </row>
    <row r="308" spans="1:19" s="255" customFormat="1">
      <c r="A308" s="275"/>
      <c r="B308" s="275"/>
      <c r="C308" s="276"/>
      <c r="D308" s="276"/>
      <c r="E308" s="277"/>
      <c r="F308" s="275"/>
      <c r="G308" s="275"/>
      <c r="H308" s="275"/>
      <c r="I308" s="275"/>
      <c r="J308" s="275"/>
      <c r="K308" s="278"/>
      <c r="L308" s="278"/>
      <c r="M308" s="275"/>
      <c r="N308" s="275"/>
      <c r="O308" s="275"/>
      <c r="P308" s="277"/>
      <c r="Q308" s="277"/>
      <c r="R308" s="275"/>
      <c r="S308" s="275"/>
    </row>
    <row r="309" spans="1:19" s="255" customFormat="1">
      <c r="A309" s="275"/>
      <c r="B309" s="275"/>
      <c r="C309" s="276"/>
      <c r="D309" s="276"/>
      <c r="E309" s="277"/>
      <c r="F309" s="275"/>
      <c r="G309" s="275"/>
      <c r="H309" s="275"/>
      <c r="I309" s="275"/>
      <c r="J309" s="275"/>
      <c r="K309" s="278"/>
      <c r="L309" s="278"/>
      <c r="M309" s="275"/>
      <c r="N309" s="275"/>
      <c r="O309" s="275"/>
      <c r="P309" s="277"/>
      <c r="Q309" s="277"/>
      <c r="R309" s="275"/>
      <c r="S309" s="275"/>
    </row>
    <row r="310" spans="1:19" s="255" customFormat="1">
      <c r="A310" s="275"/>
      <c r="B310" s="275"/>
      <c r="C310" s="276"/>
      <c r="D310" s="276"/>
      <c r="E310" s="277"/>
      <c r="F310" s="275"/>
      <c r="G310" s="275"/>
      <c r="H310" s="275"/>
      <c r="I310" s="275"/>
      <c r="J310" s="275"/>
      <c r="K310" s="278"/>
      <c r="L310" s="278"/>
      <c r="M310" s="275"/>
      <c r="N310" s="275"/>
      <c r="O310" s="275"/>
      <c r="P310" s="277"/>
      <c r="Q310" s="277"/>
      <c r="R310" s="275"/>
      <c r="S310" s="275"/>
    </row>
    <row r="311" spans="1:19" s="255" customFormat="1">
      <c r="A311" s="275"/>
      <c r="B311" s="275"/>
      <c r="C311" s="276"/>
      <c r="D311" s="276"/>
      <c r="E311" s="277"/>
      <c r="F311" s="275"/>
      <c r="G311" s="275"/>
      <c r="H311" s="275"/>
      <c r="I311" s="275"/>
      <c r="J311" s="275"/>
      <c r="K311" s="278"/>
      <c r="L311" s="278"/>
      <c r="M311" s="275"/>
      <c r="N311" s="275"/>
      <c r="O311" s="275"/>
      <c r="P311" s="277"/>
      <c r="Q311" s="277"/>
      <c r="R311" s="275"/>
      <c r="S311" s="275"/>
    </row>
    <row r="312" spans="1:19" s="255" customFormat="1">
      <c r="A312" s="275"/>
      <c r="B312" s="275"/>
      <c r="C312" s="276"/>
      <c r="D312" s="276"/>
      <c r="E312" s="277"/>
      <c r="F312" s="275"/>
      <c r="G312" s="275"/>
      <c r="H312" s="275"/>
      <c r="I312" s="275"/>
      <c r="J312" s="275"/>
      <c r="K312" s="278"/>
      <c r="L312" s="278"/>
      <c r="M312" s="275"/>
      <c r="N312" s="275"/>
      <c r="O312" s="275"/>
      <c r="P312" s="277"/>
      <c r="Q312" s="277"/>
      <c r="R312" s="275"/>
      <c r="S312" s="275"/>
    </row>
    <row r="313" spans="1:19" s="255" customFormat="1">
      <c r="A313" s="275"/>
      <c r="B313" s="275"/>
      <c r="C313" s="276"/>
      <c r="D313" s="276"/>
      <c r="E313" s="277"/>
      <c r="F313" s="275"/>
      <c r="G313" s="275"/>
      <c r="H313" s="275"/>
      <c r="I313" s="275"/>
      <c r="J313" s="275"/>
      <c r="K313" s="278"/>
      <c r="L313" s="278"/>
      <c r="M313" s="275"/>
      <c r="N313" s="275"/>
      <c r="O313" s="275"/>
      <c r="P313" s="277"/>
      <c r="Q313" s="277"/>
      <c r="R313" s="275"/>
      <c r="S313" s="275"/>
    </row>
    <row r="314" spans="1:19" s="255" customFormat="1">
      <c r="A314" s="275"/>
      <c r="B314" s="275"/>
      <c r="C314" s="276"/>
      <c r="D314" s="276"/>
      <c r="E314" s="277"/>
      <c r="F314" s="275"/>
      <c r="G314" s="275"/>
      <c r="H314" s="275"/>
      <c r="I314" s="275"/>
      <c r="J314" s="275"/>
      <c r="K314" s="278"/>
      <c r="L314" s="278"/>
      <c r="M314" s="275"/>
      <c r="N314" s="275"/>
      <c r="O314" s="275"/>
      <c r="P314" s="277"/>
      <c r="Q314" s="277"/>
      <c r="R314" s="275"/>
      <c r="S314" s="275"/>
    </row>
    <row r="315" spans="1:19" s="255" customFormat="1">
      <c r="A315" s="275"/>
      <c r="B315" s="275"/>
      <c r="C315" s="276"/>
      <c r="D315" s="276"/>
      <c r="E315" s="277"/>
      <c r="F315" s="275"/>
      <c r="G315" s="275"/>
      <c r="H315" s="275"/>
      <c r="I315" s="275"/>
      <c r="J315" s="275"/>
      <c r="K315" s="278"/>
      <c r="L315" s="278"/>
      <c r="M315" s="275"/>
      <c r="N315" s="275"/>
      <c r="O315" s="275"/>
      <c r="P315" s="277"/>
      <c r="Q315" s="277"/>
      <c r="R315" s="275"/>
      <c r="S315" s="275"/>
    </row>
    <row r="316" spans="1:19" s="255" customFormat="1">
      <c r="A316" s="275"/>
      <c r="B316" s="275"/>
      <c r="C316" s="276"/>
      <c r="D316" s="276"/>
      <c r="E316" s="277"/>
      <c r="F316" s="275"/>
      <c r="G316" s="275"/>
      <c r="H316" s="275"/>
      <c r="I316" s="275"/>
      <c r="J316" s="275"/>
      <c r="K316" s="278"/>
      <c r="L316" s="278"/>
      <c r="M316" s="275"/>
      <c r="N316" s="275"/>
      <c r="O316" s="275"/>
      <c r="P316" s="277"/>
      <c r="Q316" s="277"/>
      <c r="R316" s="275"/>
      <c r="S316" s="275"/>
    </row>
    <row r="317" spans="1:19" s="255" customFormat="1">
      <c r="A317" s="275"/>
      <c r="B317" s="275"/>
      <c r="C317" s="276"/>
      <c r="D317" s="276"/>
      <c r="E317" s="277"/>
      <c r="F317" s="275"/>
      <c r="G317" s="275"/>
      <c r="H317" s="275"/>
      <c r="I317" s="275"/>
      <c r="J317" s="275"/>
      <c r="K317" s="278"/>
      <c r="L317" s="278"/>
      <c r="M317" s="275"/>
      <c r="N317" s="275"/>
      <c r="O317" s="275"/>
      <c r="P317" s="277"/>
      <c r="Q317" s="277"/>
      <c r="R317" s="275"/>
      <c r="S317" s="275"/>
    </row>
    <row r="318" spans="1:19" s="255" customFormat="1">
      <c r="A318" s="275"/>
      <c r="B318" s="275"/>
      <c r="C318" s="276"/>
      <c r="D318" s="276"/>
      <c r="E318" s="277"/>
      <c r="F318" s="275"/>
      <c r="G318" s="275"/>
      <c r="H318" s="275"/>
      <c r="I318" s="275"/>
      <c r="J318" s="275"/>
      <c r="K318" s="278"/>
      <c r="L318" s="278"/>
      <c r="M318" s="275"/>
      <c r="N318" s="275"/>
      <c r="O318" s="275"/>
      <c r="P318" s="277"/>
      <c r="Q318" s="277"/>
      <c r="R318" s="275"/>
      <c r="S318" s="275"/>
    </row>
    <row r="319" spans="1:19" s="255" customFormat="1">
      <c r="A319" s="275"/>
      <c r="B319" s="275"/>
      <c r="C319" s="276"/>
      <c r="D319" s="276"/>
      <c r="E319" s="277"/>
      <c r="F319" s="275"/>
      <c r="G319" s="275"/>
      <c r="H319" s="275"/>
      <c r="I319" s="275"/>
      <c r="J319" s="275"/>
      <c r="K319" s="278"/>
      <c r="L319" s="278"/>
      <c r="M319" s="275"/>
      <c r="N319" s="275"/>
      <c r="O319" s="275"/>
      <c r="P319" s="277"/>
      <c r="Q319" s="277"/>
      <c r="R319" s="275"/>
      <c r="S319" s="275"/>
    </row>
    <row r="320" spans="1:19" s="255" customFormat="1">
      <c r="A320" s="275"/>
      <c r="B320" s="275"/>
      <c r="C320" s="276"/>
      <c r="D320" s="276"/>
      <c r="E320" s="277"/>
      <c r="F320" s="275"/>
      <c r="G320" s="275"/>
      <c r="H320" s="275"/>
      <c r="I320" s="275"/>
      <c r="J320" s="275"/>
      <c r="K320" s="278"/>
      <c r="L320" s="278"/>
      <c r="M320" s="275"/>
      <c r="N320" s="275"/>
      <c r="O320" s="275"/>
      <c r="P320" s="277"/>
      <c r="Q320" s="277"/>
      <c r="R320" s="275"/>
      <c r="S320" s="275"/>
    </row>
    <row r="321" spans="1:19" s="255" customFormat="1">
      <c r="A321" s="275"/>
      <c r="B321" s="275"/>
      <c r="C321" s="276"/>
      <c r="D321" s="276"/>
      <c r="E321" s="277"/>
      <c r="F321" s="275"/>
      <c r="G321" s="275"/>
      <c r="H321" s="275"/>
      <c r="I321" s="275"/>
      <c r="J321" s="275"/>
      <c r="K321" s="278"/>
      <c r="L321" s="278"/>
      <c r="M321" s="275"/>
      <c r="N321" s="275"/>
      <c r="O321" s="275"/>
      <c r="P321" s="277"/>
      <c r="Q321" s="277"/>
      <c r="R321" s="275"/>
      <c r="S321" s="275"/>
    </row>
    <row r="322" spans="1:19" s="255" customFormat="1">
      <c r="A322" s="275"/>
      <c r="B322" s="275"/>
      <c r="C322" s="276"/>
      <c r="D322" s="276"/>
      <c r="E322" s="277"/>
      <c r="F322" s="275"/>
      <c r="G322" s="275"/>
      <c r="H322" s="275"/>
      <c r="I322" s="275"/>
      <c r="J322" s="275"/>
      <c r="K322" s="278"/>
      <c r="L322" s="278"/>
      <c r="M322" s="275"/>
      <c r="N322" s="275"/>
      <c r="O322" s="275"/>
      <c r="P322" s="277"/>
      <c r="Q322" s="277"/>
      <c r="R322" s="275"/>
      <c r="S322" s="275"/>
    </row>
    <row r="323" spans="1:19" s="255" customFormat="1">
      <c r="A323" s="275"/>
      <c r="B323" s="275"/>
      <c r="C323" s="276"/>
      <c r="D323" s="276"/>
      <c r="E323" s="277"/>
      <c r="F323" s="275"/>
      <c r="G323" s="275"/>
      <c r="H323" s="275"/>
      <c r="I323" s="275"/>
      <c r="J323" s="275"/>
      <c r="K323" s="278"/>
      <c r="L323" s="278"/>
      <c r="M323" s="275"/>
      <c r="N323" s="275"/>
      <c r="O323" s="275"/>
      <c r="P323" s="277"/>
      <c r="Q323" s="277"/>
      <c r="R323" s="275"/>
      <c r="S323" s="275"/>
    </row>
    <row r="324" spans="1:19" s="255" customFormat="1">
      <c r="A324" s="275"/>
      <c r="B324" s="275"/>
      <c r="C324" s="276"/>
      <c r="D324" s="276"/>
      <c r="E324" s="277"/>
      <c r="F324" s="275"/>
      <c r="G324" s="275"/>
      <c r="H324" s="275"/>
      <c r="I324" s="275"/>
      <c r="J324" s="275"/>
      <c r="K324" s="278"/>
      <c r="L324" s="278"/>
      <c r="M324" s="275"/>
      <c r="N324" s="275"/>
      <c r="O324" s="275"/>
      <c r="P324" s="277"/>
      <c r="Q324" s="277"/>
      <c r="R324" s="275"/>
      <c r="S324" s="275"/>
    </row>
    <row r="325" spans="1:19" s="255" customFormat="1">
      <c r="A325" s="275"/>
      <c r="B325" s="275"/>
      <c r="C325" s="276"/>
      <c r="D325" s="276"/>
      <c r="E325" s="277"/>
      <c r="F325" s="275"/>
      <c r="G325" s="275"/>
      <c r="H325" s="275"/>
      <c r="I325" s="275"/>
      <c r="J325" s="275"/>
      <c r="K325" s="278"/>
      <c r="L325" s="278"/>
      <c r="M325" s="275"/>
      <c r="N325" s="275"/>
      <c r="O325" s="275"/>
      <c r="P325" s="277"/>
      <c r="Q325" s="277"/>
      <c r="R325" s="275"/>
      <c r="S325" s="275"/>
    </row>
    <row r="326" spans="1:19" s="255" customFormat="1">
      <c r="A326" s="275"/>
      <c r="B326" s="275"/>
      <c r="C326" s="276"/>
      <c r="D326" s="276"/>
      <c r="E326" s="277"/>
      <c r="F326" s="275"/>
      <c r="G326" s="275"/>
      <c r="H326" s="275"/>
      <c r="I326" s="275"/>
      <c r="J326" s="275"/>
      <c r="K326" s="278"/>
      <c r="L326" s="278"/>
      <c r="M326" s="275"/>
      <c r="N326" s="275"/>
      <c r="O326" s="275"/>
      <c r="P326" s="277"/>
      <c r="Q326" s="277"/>
      <c r="R326" s="275"/>
      <c r="S326" s="275"/>
    </row>
    <row r="327" spans="1:19" s="255" customFormat="1">
      <c r="A327" s="275"/>
      <c r="B327" s="275"/>
      <c r="C327" s="276"/>
      <c r="D327" s="276"/>
      <c r="E327" s="277"/>
      <c r="F327" s="275"/>
      <c r="G327" s="275"/>
      <c r="H327" s="275"/>
      <c r="I327" s="275"/>
      <c r="J327" s="275"/>
      <c r="K327" s="278"/>
      <c r="L327" s="278"/>
      <c r="M327" s="275"/>
      <c r="N327" s="275"/>
      <c r="O327" s="275"/>
      <c r="P327" s="277"/>
      <c r="Q327" s="277"/>
      <c r="R327" s="275"/>
      <c r="S327" s="275"/>
    </row>
    <row r="328" spans="1:19" s="255" customFormat="1">
      <c r="A328" s="275"/>
      <c r="B328" s="275"/>
      <c r="C328" s="276"/>
      <c r="D328" s="276"/>
      <c r="E328" s="277"/>
      <c r="F328" s="275"/>
      <c r="G328" s="275"/>
      <c r="H328" s="275"/>
      <c r="I328" s="275"/>
      <c r="J328" s="275"/>
      <c r="K328" s="278"/>
      <c r="L328" s="278"/>
      <c r="M328" s="275"/>
      <c r="N328" s="275"/>
      <c r="O328" s="275"/>
      <c r="P328" s="277"/>
      <c r="Q328" s="277"/>
      <c r="R328" s="275"/>
      <c r="S328" s="275"/>
    </row>
    <row r="329" spans="1:19" s="255" customFormat="1">
      <c r="A329" s="275"/>
      <c r="B329" s="275"/>
      <c r="C329" s="276"/>
      <c r="D329" s="276"/>
      <c r="E329" s="277"/>
      <c r="F329" s="275"/>
      <c r="G329" s="275"/>
      <c r="H329" s="275"/>
      <c r="I329" s="275"/>
      <c r="J329" s="275"/>
      <c r="K329" s="278"/>
      <c r="L329" s="278"/>
      <c r="M329" s="275"/>
      <c r="N329" s="275"/>
      <c r="O329" s="275"/>
      <c r="P329" s="277"/>
      <c r="Q329" s="277"/>
      <c r="R329" s="275"/>
      <c r="S329" s="275"/>
    </row>
    <row r="330" spans="1:19" s="255" customFormat="1">
      <c r="A330" s="275"/>
      <c r="B330" s="275"/>
      <c r="C330" s="276"/>
      <c r="D330" s="276"/>
      <c r="E330" s="277"/>
      <c r="F330" s="275"/>
      <c r="G330" s="275"/>
      <c r="H330" s="275"/>
      <c r="I330" s="275"/>
      <c r="J330" s="275"/>
      <c r="K330" s="278"/>
      <c r="L330" s="278"/>
      <c r="M330" s="275"/>
      <c r="N330" s="275"/>
      <c r="O330" s="275"/>
      <c r="P330" s="277"/>
      <c r="Q330" s="277"/>
      <c r="R330" s="275"/>
      <c r="S330" s="275"/>
    </row>
    <row r="331" spans="1:19" s="255" customFormat="1">
      <c r="A331" s="275"/>
      <c r="B331" s="275"/>
      <c r="C331" s="276"/>
      <c r="D331" s="276"/>
      <c r="E331" s="277"/>
      <c r="F331" s="275"/>
      <c r="G331" s="275"/>
      <c r="H331" s="275"/>
      <c r="I331" s="275"/>
      <c r="J331" s="275"/>
      <c r="K331" s="278"/>
      <c r="L331" s="278"/>
      <c r="M331" s="275"/>
      <c r="N331" s="275"/>
      <c r="O331" s="275"/>
      <c r="P331" s="277"/>
      <c r="Q331" s="277"/>
      <c r="R331" s="275"/>
      <c r="S331" s="275"/>
    </row>
    <row r="332" spans="1:19" s="255" customFormat="1">
      <c r="A332" s="275"/>
      <c r="B332" s="275"/>
      <c r="C332" s="276"/>
      <c r="D332" s="276"/>
      <c r="E332" s="277"/>
      <c r="F332" s="275"/>
      <c r="G332" s="275"/>
      <c r="H332" s="275"/>
      <c r="I332" s="275"/>
      <c r="J332" s="275"/>
      <c r="K332" s="278"/>
      <c r="L332" s="278"/>
      <c r="M332" s="275"/>
      <c r="N332" s="275"/>
      <c r="O332" s="275"/>
      <c r="P332" s="277"/>
      <c r="Q332" s="277"/>
      <c r="R332" s="275"/>
      <c r="S332" s="275"/>
    </row>
    <row r="333" spans="1:19" s="255" customFormat="1">
      <c r="A333" s="275"/>
      <c r="B333" s="275"/>
      <c r="C333" s="276"/>
      <c r="D333" s="276"/>
      <c r="E333" s="277"/>
      <c r="F333" s="275"/>
      <c r="G333" s="275"/>
      <c r="H333" s="275"/>
      <c r="I333" s="275"/>
      <c r="J333" s="275"/>
      <c r="K333" s="278"/>
      <c r="L333" s="278"/>
      <c r="M333" s="275"/>
      <c r="N333" s="275"/>
      <c r="O333" s="275"/>
      <c r="P333" s="277"/>
      <c r="Q333" s="277"/>
      <c r="R333" s="275"/>
      <c r="S333" s="275"/>
    </row>
    <row r="334" spans="1:19" s="255" customFormat="1">
      <c r="A334" s="275"/>
      <c r="B334" s="275"/>
      <c r="C334" s="276"/>
      <c r="D334" s="276"/>
      <c r="E334" s="277"/>
      <c r="F334" s="275"/>
      <c r="G334" s="275"/>
      <c r="H334" s="275"/>
      <c r="I334" s="275"/>
      <c r="J334" s="275"/>
      <c r="K334" s="278"/>
      <c r="L334" s="278"/>
      <c r="M334" s="275"/>
      <c r="N334" s="275"/>
      <c r="O334" s="275"/>
      <c r="P334" s="277"/>
      <c r="Q334" s="277"/>
      <c r="R334" s="275"/>
      <c r="S334" s="275"/>
    </row>
    <row r="335" spans="1:19" s="255" customFormat="1">
      <c r="A335" s="275"/>
      <c r="B335" s="275"/>
      <c r="C335" s="276"/>
      <c r="D335" s="276"/>
      <c r="E335" s="277"/>
      <c r="F335" s="275"/>
      <c r="G335" s="275"/>
      <c r="H335" s="275"/>
      <c r="I335" s="275"/>
      <c r="J335" s="275"/>
      <c r="K335" s="278"/>
      <c r="L335" s="278"/>
      <c r="M335" s="275"/>
      <c r="N335" s="275"/>
      <c r="O335" s="275"/>
      <c r="P335" s="277"/>
      <c r="Q335" s="277"/>
      <c r="R335" s="275"/>
      <c r="S335" s="275"/>
    </row>
    <row r="336" spans="1:19" s="255" customFormat="1">
      <c r="A336" s="275"/>
      <c r="B336" s="275"/>
      <c r="C336" s="276"/>
      <c r="D336" s="276"/>
      <c r="E336" s="277"/>
      <c r="F336" s="275"/>
      <c r="G336" s="275"/>
      <c r="H336" s="275"/>
      <c r="I336" s="275"/>
      <c r="J336" s="275"/>
      <c r="K336" s="278"/>
      <c r="L336" s="278"/>
      <c r="M336" s="275"/>
      <c r="N336" s="275"/>
      <c r="O336" s="275"/>
      <c r="P336" s="277"/>
      <c r="Q336" s="277"/>
      <c r="R336" s="275"/>
      <c r="S336" s="275"/>
    </row>
    <row r="337" spans="1:19" s="255" customFormat="1">
      <c r="A337" s="275"/>
      <c r="B337" s="275"/>
      <c r="C337" s="276"/>
      <c r="D337" s="276"/>
      <c r="E337" s="277"/>
      <c r="F337" s="275"/>
      <c r="G337" s="275"/>
      <c r="H337" s="275"/>
      <c r="I337" s="275"/>
      <c r="J337" s="275"/>
      <c r="K337" s="278"/>
      <c r="L337" s="278"/>
      <c r="M337" s="275"/>
      <c r="N337" s="275"/>
      <c r="O337" s="275"/>
      <c r="P337" s="277"/>
      <c r="Q337" s="277"/>
      <c r="R337" s="275"/>
      <c r="S337" s="275"/>
    </row>
    <row r="338" spans="1:19" s="255" customFormat="1">
      <c r="A338" s="275"/>
      <c r="B338" s="275"/>
      <c r="C338" s="276"/>
      <c r="D338" s="276"/>
      <c r="E338" s="277"/>
      <c r="F338" s="275"/>
      <c r="G338" s="275"/>
      <c r="H338" s="275"/>
      <c r="I338" s="275"/>
      <c r="J338" s="275"/>
      <c r="K338" s="278"/>
      <c r="L338" s="278"/>
      <c r="M338" s="275"/>
      <c r="N338" s="275"/>
      <c r="O338" s="275"/>
      <c r="P338" s="277"/>
      <c r="Q338" s="277"/>
      <c r="R338" s="275"/>
      <c r="S338" s="275"/>
    </row>
    <row r="339" spans="1:19" s="255" customFormat="1">
      <c r="A339" s="275"/>
      <c r="B339" s="275"/>
      <c r="C339" s="276"/>
      <c r="D339" s="276"/>
      <c r="E339" s="277"/>
      <c r="F339" s="275"/>
      <c r="G339" s="275"/>
      <c r="H339" s="275"/>
      <c r="I339" s="275"/>
      <c r="J339" s="275"/>
      <c r="K339" s="278"/>
      <c r="L339" s="278"/>
      <c r="M339" s="275"/>
      <c r="N339" s="275"/>
      <c r="O339" s="275"/>
      <c r="P339" s="277"/>
      <c r="Q339" s="277"/>
      <c r="R339" s="275"/>
      <c r="S339" s="275"/>
    </row>
    <row r="340" spans="1:19" s="255" customFormat="1">
      <c r="A340" s="275"/>
      <c r="B340" s="275"/>
      <c r="C340" s="276"/>
      <c r="D340" s="276"/>
      <c r="E340" s="277"/>
      <c r="F340" s="275"/>
      <c r="G340" s="275"/>
      <c r="H340" s="275"/>
      <c r="I340" s="275"/>
      <c r="J340" s="275"/>
      <c r="K340" s="278"/>
      <c r="L340" s="278"/>
      <c r="M340" s="275"/>
      <c r="N340" s="275"/>
      <c r="O340" s="275"/>
      <c r="P340" s="277"/>
      <c r="Q340" s="277"/>
      <c r="R340" s="275"/>
      <c r="S340" s="275"/>
    </row>
    <row r="341" spans="1:19" s="255" customFormat="1">
      <c r="A341" s="275"/>
      <c r="B341" s="275"/>
      <c r="C341" s="276"/>
      <c r="D341" s="276"/>
      <c r="E341" s="277"/>
      <c r="F341" s="275"/>
      <c r="G341" s="275"/>
      <c r="H341" s="275"/>
      <c r="I341" s="275"/>
      <c r="J341" s="275"/>
      <c r="K341" s="278"/>
      <c r="L341" s="278"/>
      <c r="M341" s="275"/>
      <c r="N341" s="275"/>
      <c r="O341" s="275"/>
      <c r="P341" s="277"/>
      <c r="Q341" s="277"/>
      <c r="R341" s="275"/>
      <c r="S341" s="275"/>
    </row>
    <row r="342" spans="1:19" s="255" customFormat="1">
      <c r="A342" s="275"/>
      <c r="B342" s="275"/>
      <c r="C342" s="276"/>
      <c r="D342" s="276"/>
      <c r="E342" s="277"/>
      <c r="F342" s="275"/>
      <c r="G342" s="275"/>
      <c r="H342" s="275"/>
      <c r="I342" s="275"/>
      <c r="J342" s="275"/>
      <c r="K342" s="278"/>
      <c r="L342" s="278"/>
      <c r="M342" s="275"/>
      <c r="N342" s="275"/>
      <c r="O342" s="275"/>
      <c r="P342" s="277"/>
      <c r="Q342" s="277"/>
      <c r="R342" s="275"/>
      <c r="S342" s="275"/>
    </row>
    <row r="343" spans="1:19" s="255" customFormat="1">
      <c r="A343" s="275"/>
      <c r="B343" s="275"/>
      <c r="C343" s="276"/>
      <c r="D343" s="276"/>
      <c r="E343" s="277"/>
      <c r="F343" s="275"/>
      <c r="G343" s="275"/>
      <c r="H343" s="275"/>
      <c r="I343" s="275"/>
      <c r="J343" s="275"/>
      <c r="K343" s="278"/>
      <c r="L343" s="278"/>
      <c r="M343" s="275"/>
      <c r="N343" s="275"/>
      <c r="O343" s="275"/>
      <c r="P343" s="277"/>
      <c r="Q343" s="277"/>
      <c r="R343" s="275"/>
      <c r="S343" s="275"/>
    </row>
    <row r="344" spans="1:19" s="255" customFormat="1">
      <c r="A344" s="275"/>
      <c r="B344" s="275"/>
      <c r="C344" s="276"/>
      <c r="D344" s="276"/>
      <c r="E344" s="277"/>
      <c r="F344" s="275"/>
      <c r="G344" s="275"/>
      <c r="H344" s="275"/>
      <c r="I344" s="275"/>
      <c r="J344" s="275"/>
      <c r="K344" s="278"/>
      <c r="L344" s="278"/>
      <c r="M344" s="275"/>
      <c r="N344" s="275"/>
      <c r="O344" s="275"/>
      <c r="P344" s="277"/>
      <c r="Q344" s="277"/>
      <c r="R344" s="275"/>
      <c r="S344" s="275"/>
    </row>
    <row r="345" spans="1:19" s="255" customFormat="1">
      <c r="A345" s="275"/>
      <c r="B345" s="275"/>
      <c r="C345" s="276"/>
      <c r="D345" s="276"/>
      <c r="E345" s="277"/>
      <c r="F345" s="275"/>
      <c r="G345" s="275"/>
      <c r="H345" s="275"/>
      <c r="I345" s="275"/>
      <c r="J345" s="275"/>
      <c r="K345" s="278"/>
      <c r="L345" s="278"/>
      <c r="M345" s="275"/>
      <c r="N345" s="275"/>
      <c r="O345" s="275"/>
      <c r="P345" s="277"/>
      <c r="Q345" s="277"/>
      <c r="R345" s="275"/>
      <c r="S345" s="275"/>
    </row>
    <row r="346" spans="1:19" s="255" customFormat="1">
      <c r="A346" s="275"/>
      <c r="B346" s="275"/>
      <c r="C346" s="276"/>
      <c r="D346" s="276"/>
      <c r="E346" s="277"/>
      <c r="F346" s="275"/>
      <c r="G346" s="275"/>
      <c r="H346" s="275"/>
      <c r="I346" s="275"/>
      <c r="J346" s="275"/>
      <c r="K346" s="278"/>
      <c r="L346" s="278"/>
      <c r="M346" s="275"/>
      <c r="N346" s="275"/>
      <c r="O346" s="275"/>
      <c r="P346" s="277"/>
      <c r="Q346" s="277"/>
      <c r="R346" s="275"/>
      <c r="S346" s="275"/>
    </row>
    <row r="347" spans="1:19" s="255" customFormat="1">
      <c r="A347" s="275"/>
      <c r="B347" s="275"/>
      <c r="C347" s="276"/>
      <c r="D347" s="276"/>
      <c r="E347" s="277"/>
      <c r="F347" s="275"/>
      <c r="G347" s="275"/>
      <c r="H347" s="275"/>
      <c r="I347" s="275"/>
      <c r="J347" s="275"/>
      <c r="K347" s="278"/>
      <c r="L347" s="278"/>
      <c r="M347" s="275"/>
      <c r="N347" s="275"/>
      <c r="O347" s="275"/>
      <c r="P347" s="277"/>
      <c r="Q347" s="277"/>
      <c r="R347" s="275"/>
      <c r="S347" s="275"/>
    </row>
    <row r="348" spans="1:19" s="255" customFormat="1">
      <c r="A348" s="275"/>
      <c r="B348" s="275"/>
      <c r="C348" s="276"/>
      <c r="D348" s="276"/>
      <c r="E348" s="277"/>
      <c r="F348" s="275"/>
      <c r="G348" s="275"/>
      <c r="H348" s="275"/>
      <c r="I348" s="275"/>
      <c r="J348" s="275"/>
      <c r="K348" s="278"/>
      <c r="L348" s="278"/>
      <c r="M348" s="275"/>
      <c r="N348" s="275"/>
      <c r="O348" s="275"/>
      <c r="P348" s="277"/>
      <c r="Q348" s="277"/>
      <c r="R348" s="275"/>
      <c r="S348" s="275"/>
    </row>
    <row r="349" spans="1:19" s="255" customFormat="1">
      <c r="A349" s="275"/>
      <c r="B349" s="275"/>
      <c r="C349" s="276"/>
      <c r="D349" s="276"/>
      <c r="E349" s="277"/>
      <c r="F349" s="275"/>
      <c r="G349" s="275"/>
      <c r="H349" s="275"/>
      <c r="I349" s="275"/>
      <c r="J349" s="275"/>
      <c r="K349" s="278"/>
      <c r="L349" s="278"/>
      <c r="M349" s="275"/>
      <c r="N349" s="275"/>
      <c r="O349" s="275"/>
      <c r="P349" s="277"/>
      <c r="Q349" s="277"/>
      <c r="R349" s="275"/>
      <c r="S349" s="275"/>
    </row>
    <row r="350" spans="1:19" s="255" customFormat="1">
      <c r="A350" s="275"/>
      <c r="B350" s="275"/>
      <c r="C350" s="276"/>
      <c r="D350" s="276"/>
      <c r="E350" s="277"/>
      <c r="F350" s="275"/>
      <c r="G350" s="275"/>
      <c r="H350" s="275"/>
      <c r="I350" s="275"/>
      <c r="J350" s="275"/>
      <c r="K350" s="278"/>
      <c r="L350" s="278"/>
      <c r="M350" s="275"/>
      <c r="N350" s="275"/>
      <c r="O350" s="275"/>
      <c r="P350" s="277"/>
      <c r="Q350" s="277"/>
      <c r="R350" s="275"/>
      <c r="S350" s="275"/>
    </row>
    <row r="351" spans="1:19" s="255" customFormat="1">
      <c r="A351" s="275"/>
      <c r="B351" s="275"/>
      <c r="C351" s="276"/>
      <c r="D351" s="276"/>
      <c r="E351" s="277"/>
      <c r="F351" s="275"/>
      <c r="G351" s="275"/>
      <c r="H351" s="275"/>
      <c r="I351" s="275"/>
      <c r="J351" s="275"/>
      <c r="K351" s="278"/>
      <c r="L351" s="278"/>
      <c r="M351" s="275"/>
      <c r="N351" s="275"/>
      <c r="O351" s="275"/>
      <c r="P351" s="277"/>
      <c r="Q351" s="277"/>
      <c r="R351" s="275"/>
      <c r="S351" s="275"/>
    </row>
    <row r="352" spans="1:19" s="255" customFormat="1">
      <c r="A352" s="275"/>
      <c r="B352" s="275"/>
      <c r="C352" s="276"/>
      <c r="D352" s="276"/>
      <c r="E352" s="277"/>
      <c r="F352" s="275"/>
      <c r="G352" s="275"/>
      <c r="H352" s="275"/>
      <c r="I352" s="275"/>
      <c r="J352" s="275"/>
      <c r="K352" s="278"/>
      <c r="L352" s="278"/>
      <c r="M352" s="275"/>
      <c r="N352" s="275"/>
      <c r="O352" s="275"/>
      <c r="P352" s="277"/>
      <c r="Q352" s="277"/>
      <c r="R352" s="275"/>
      <c r="S352" s="275"/>
    </row>
    <row r="353" spans="1:19" s="255" customFormat="1">
      <c r="A353" s="275"/>
      <c r="B353" s="275"/>
      <c r="C353" s="276"/>
      <c r="D353" s="276"/>
      <c r="E353" s="277"/>
      <c r="F353" s="275"/>
      <c r="G353" s="275"/>
      <c r="H353" s="275"/>
      <c r="I353" s="275"/>
      <c r="J353" s="275"/>
      <c r="K353" s="278"/>
      <c r="L353" s="278"/>
      <c r="M353" s="275"/>
      <c r="N353" s="275"/>
      <c r="O353" s="275"/>
      <c r="P353" s="277"/>
      <c r="Q353" s="277"/>
      <c r="R353" s="275"/>
      <c r="S353" s="275"/>
    </row>
    <row r="354" spans="1:19" s="255" customFormat="1">
      <c r="A354" s="275"/>
      <c r="B354" s="275"/>
      <c r="C354" s="276"/>
      <c r="D354" s="276"/>
      <c r="E354" s="277"/>
      <c r="F354" s="275"/>
      <c r="G354" s="275"/>
      <c r="H354" s="275"/>
      <c r="I354" s="275"/>
      <c r="J354" s="275"/>
      <c r="K354" s="278"/>
      <c r="L354" s="278"/>
      <c r="M354" s="275"/>
      <c r="N354" s="275"/>
      <c r="O354" s="275"/>
      <c r="P354" s="277"/>
      <c r="Q354" s="277"/>
      <c r="R354" s="275"/>
      <c r="S354" s="275"/>
    </row>
    <row r="355" spans="1:19" s="255" customFormat="1">
      <c r="A355" s="275"/>
      <c r="B355" s="275"/>
      <c r="C355" s="276"/>
      <c r="D355" s="276"/>
      <c r="E355" s="277"/>
      <c r="F355" s="275"/>
      <c r="G355" s="275"/>
      <c r="H355" s="275"/>
      <c r="I355" s="275"/>
      <c r="J355" s="275"/>
      <c r="K355" s="278"/>
      <c r="L355" s="278"/>
      <c r="M355" s="275"/>
      <c r="N355" s="275"/>
      <c r="O355" s="275"/>
      <c r="P355" s="277"/>
      <c r="Q355" s="277"/>
      <c r="R355" s="275"/>
      <c r="S355" s="275"/>
    </row>
    <row r="356" spans="1:19" s="255" customFormat="1">
      <c r="A356" s="275"/>
      <c r="B356" s="275"/>
      <c r="C356" s="276"/>
      <c r="D356" s="276"/>
      <c r="E356" s="277"/>
      <c r="F356" s="275"/>
      <c r="G356" s="275"/>
      <c r="H356" s="275"/>
      <c r="I356" s="275"/>
      <c r="J356" s="275"/>
      <c r="K356" s="278"/>
      <c r="L356" s="278"/>
      <c r="M356" s="275"/>
      <c r="N356" s="275"/>
      <c r="O356" s="275"/>
      <c r="P356" s="277"/>
      <c r="Q356" s="277"/>
      <c r="R356" s="275"/>
      <c r="S356" s="275"/>
    </row>
    <row r="357" spans="1:19" s="255" customFormat="1">
      <c r="A357" s="275"/>
      <c r="B357" s="275"/>
      <c r="C357" s="276"/>
      <c r="D357" s="276"/>
      <c r="E357" s="277"/>
      <c r="F357" s="275"/>
      <c r="G357" s="275"/>
      <c r="H357" s="275"/>
      <c r="I357" s="275"/>
      <c r="J357" s="275"/>
      <c r="K357" s="278"/>
      <c r="L357" s="278"/>
      <c r="M357" s="275"/>
      <c r="N357" s="275"/>
      <c r="O357" s="275"/>
      <c r="P357" s="277"/>
      <c r="Q357" s="277"/>
      <c r="R357" s="275"/>
      <c r="S357" s="275"/>
    </row>
    <row r="358" spans="1:19" s="255" customFormat="1">
      <c r="A358" s="275"/>
      <c r="B358" s="275"/>
      <c r="C358" s="276"/>
      <c r="D358" s="276"/>
      <c r="E358" s="277"/>
      <c r="F358" s="275"/>
      <c r="G358" s="275"/>
      <c r="H358" s="275"/>
      <c r="I358" s="275"/>
      <c r="J358" s="275"/>
      <c r="K358" s="278"/>
      <c r="L358" s="278"/>
      <c r="M358" s="275"/>
      <c r="N358" s="275"/>
      <c r="O358" s="275"/>
      <c r="P358" s="277"/>
      <c r="Q358" s="277"/>
      <c r="R358" s="275"/>
      <c r="S358" s="275"/>
    </row>
    <row r="359" spans="1:19" s="255" customFormat="1">
      <c r="A359" s="275"/>
      <c r="B359" s="275"/>
      <c r="C359" s="276"/>
      <c r="D359" s="276"/>
      <c r="E359" s="277"/>
      <c r="F359" s="275"/>
      <c r="G359" s="275"/>
      <c r="H359" s="275"/>
      <c r="I359" s="275"/>
      <c r="J359" s="275"/>
      <c r="K359" s="278"/>
      <c r="L359" s="278"/>
      <c r="M359" s="275"/>
      <c r="N359" s="275"/>
      <c r="O359" s="275"/>
      <c r="P359" s="277"/>
      <c r="Q359" s="277"/>
      <c r="R359" s="275"/>
      <c r="S359" s="275"/>
    </row>
    <row r="360" spans="1:19" s="255" customFormat="1">
      <c r="A360" s="275"/>
      <c r="B360" s="275"/>
      <c r="C360" s="276"/>
      <c r="D360" s="276"/>
      <c r="E360" s="277"/>
      <c r="F360" s="275"/>
      <c r="G360" s="275"/>
      <c r="H360" s="275"/>
      <c r="I360" s="275"/>
      <c r="J360" s="275"/>
      <c r="K360" s="278"/>
      <c r="L360" s="278"/>
      <c r="M360" s="275"/>
      <c r="N360" s="275"/>
      <c r="O360" s="275"/>
      <c r="P360" s="277"/>
      <c r="Q360" s="277"/>
      <c r="R360" s="275"/>
      <c r="S360" s="275"/>
    </row>
    <row r="361" spans="1:19" s="255" customFormat="1">
      <c r="A361" s="275"/>
      <c r="B361" s="275"/>
      <c r="C361" s="276"/>
      <c r="D361" s="276"/>
      <c r="E361" s="277"/>
      <c r="F361" s="275"/>
      <c r="G361" s="275"/>
      <c r="H361" s="275"/>
      <c r="I361" s="275"/>
      <c r="J361" s="275"/>
      <c r="K361" s="278"/>
      <c r="L361" s="278"/>
      <c r="M361" s="275"/>
      <c r="N361" s="275"/>
      <c r="O361" s="275"/>
      <c r="P361" s="277"/>
      <c r="Q361" s="277"/>
      <c r="R361" s="275"/>
      <c r="S361" s="275"/>
    </row>
    <row r="362" spans="1:19" s="255" customFormat="1">
      <c r="A362" s="275"/>
      <c r="B362" s="275"/>
      <c r="C362" s="276"/>
      <c r="D362" s="276"/>
      <c r="E362" s="277"/>
      <c r="F362" s="275"/>
      <c r="G362" s="275"/>
      <c r="H362" s="275"/>
      <c r="I362" s="275"/>
      <c r="J362" s="275"/>
      <c r="K362" s="278"/>
      <c r="L362" s="278"/>
      <c r="M362" s="275"/>
      <c r="N362" s="275"/>
      <c r="O362" s="275"/>
      <c r="P362" s="277"/>
      <c r="Q362" s="277"/>
      <c r="R362" s="275"/>
      <c r="S362" s="275"/>
    </row>
    <row r="363" spans="1:19" s="255" customFormat="1">
      <c r="A363" s="275"/>
      <c r="B363" s="275"/>
      <c r="C363" s="276"/>
      <c r="D363" s="276"/>
      <c r="E363" s="277"/>
      <c r="F363" s="275"/>
      <c r="G363" s="275"/>
      <c r="H363" s="275"/>
      <c r="I363" s="275"/>
      <c r="J363" s="275"/>
      <c r="K363" s="278"/>
      <c r="L363" s="278"/>
      <c r="M363" s="275"/>
      <c r="N363" s="275"/>
      <c r="O363" s="275"/>
      <c r="P363" s="277"/>
      <c r="Q363" s="277"/>
      <c r="R363" s="275"/>
      <c r="S363" s="275"/>
    </row>
    <row r="364" spans="1:19" s="255" customFormat="1">
      <c r="A364" s="275"/>
      <c r="B364" s="275"/>
      <c r="C364" s="276"/>
      <c r="D364" s="276"/>
      <c r="E364" s="277"/>
      <c r="F364" s="275"/>
      <c r="G364" s="275"/>
      <c r="H364" s="275"/>
      <c r="I364" s="275"/>
      <c r="J364" s="275"/>
      <c r="K364" s="278"/>
      <c r="L364" s="278"/>
      <c r="M364" s="275"/>
      <c r="N364" s="275"/>
      <c r="O364" s="275"/>
      <c r="P364" s="277"/>
      <c r="Q364" s="277"/>
      <c r="R364" s="275"/>
      <c r="S364" s="275"/>
    </row>
    <row r="365" spans="1:19" s="255" customFormat="1">
      <c r="A365" s="275"/>
      <c r="B365" s="275"/>
      <c r="C365" s="276"/>
      <c r="D365" s="276"/>
      <c r="E365" s="277"/>
      <c r="F365" s="275"/>
      <c r="G365" s="275"/>
      <c r="H365" s="275"/>
      <c r="I365" s="275"/>
      <c r="J365" s="275"/>
      <c r="K365" s="278"/>
      <c r="L365" s="278"/>
      <c r="M365" s="275"/>
      <c r="N365" s="275"/>
      <c r="O365" s="275"/>
      <c r="P365" s="277"/>
      <c r="Q365" s="277"/>
      <c r="R365" s="275"/>
      <c r="S365" s="275"/>
    </row>
    <row r="366" spans="1:19" s="255" customFormat="1">
      <c r="A366" s="275"/>
      <c r="B366" s="275"/>
      <c r="C366" s="276"/>
      <c r="D366" s="276"/>
      <c r="E366" s="277"/>
      <c r="F366" s="275"/>
      <c r="G366" s="275"/>
      <c r="H366" s="275"/>
      <c r="I366" s="275"/>
      <c r="J366" s="275"/>
      <c r="K366" s="278"/>
      <c r="L366" s="278"/>
      <c r="M366" s="275"/>
      <c r="N366" s="275"/>
      <c r="O366" s="275"/>
      <c r="P366" s="277"/>
      <c r="Q366" s="277"/>
      <c r="R366" s="275"/>
      <c r="S366" s="275"/>
    </row>
    <row r="367" spans="1:19" s="255" customFormat="1">
      <c r="A367" s="275"/>
      <c r="B367" s="275"/>
      <c r="C367" s="276"/>
      <c r="D367" s="276"/>
      <c r="E367" s="277"/>
      <c r="F367" s="275"/>
      <c r="G367" s="275"/>
      <c r="H367" s="275"/>
      <c r="I367" s="275"/>
      <c r="J367" s="275"/>
      <c r="K367" s="278"/>
      <c r="L367" s="278"/>
      <c r="M367" s="275"/>
      <c r="N367" s="275"/>
      <c r="O367" s="275"/>
      <c r="P367" s="277"/>
      <c r="Q367" s="277"/>
      <c r="R367" s="275"/>
      <c r="S367" s="275"/>
    </row>
    <row r="368" spans="1:19" s="255" customFormat="1">
      <c r="A368" s="275"/>
      <c r="B368" s="275"/>
      <c r="C368" s="276"/>
      <c r="D368" s="276"/>
      <c r="E368" s="277"/>
      <c r="F368" s="275"/>
      <c r="G368" s="275"/>
      <c r="H368" s="275"/>
      <c r="I368" s="275"/>
      <c r="J368" s="275"/>
      <c r="K368" s="278"/>
      <c r="L368" s="278"/>
      <c r="M368" s="275"/>
      <c r="N368" s="275"/>
      <c r="O368" s="275"/>
      <c r="P368" s="277"/>
      <c r="Q368" s="277"/>
      <c r="R368" s="275"/>
      <c r="S368" s="275"/>
    </row>
    <row r="369" spans="1:19" s="255" customFormat="1">
      <c r="A369" s="275"/>
      <c r="B369" s="275"/>
      <c r="C369" s="276"/>
      <c r="D369" s="276"/>
      <c r="E369" s="277"/>
      <c r="F369" s="275"/>
      <c r="G369" s="275"/>
      <c r="H369" s="275"/>
      <c r="I369" s="275"/>
      <c r="J369" s="275"/>
      <c r="K369" s="278"/>
      <c r="L369" s="278"/>
      <c r="M369" s="275"/>
      <c r="N369" s="275"/>
      <c r="O369" s="275"/>
      <c r="P369" s="277"/>
      <c r="Q369" s="277"/>
      <c r="R369" s="275"/>
      <c r="S369" s="275"/>
    </row>
    <row r="370" spans="1:19" s="255" customFormat="1">
      <c r="A370" s="275"/>
      <c r="B370" s="275"/>
      <c r="C370" s="276"/>
      <c r="D370" s="276"/>
      <c r="E370" s="277"/>
      <c r="F370" s="275"/>
      <c r="G370" s="275"/>
      <c r="H370" s="275"/>
      <c r="I370" s="275"/>
      <c r="J370" s="275"/>
      <c r="K370" s="278"/>
      <c r="L370" s="278"/>
      <c r="M370" s="275"/>
      <c r="N370" s="275"/>
      <c r="O370" s="275"/>
      <c r="P370" s="277"/>
      <c r="Q370" s="277"/>
      <c r="R370" s="275"/>
      <c r="S370" s="275"/>
    </row>
    <row r="371" spans="1:19" s="255" customFormat="1">
      <c r="A371" s="275"/>
      <c r="B371" s="275"/>
      <c r="C371" s="276"/>
      <c r="D371" s="276"/>
      <c r="E371" s="277"/>
      <c r="F371" s="275"/>
      <c r="G371" s="275"/>
      <c r="H371" s="275"/>
      <c r="I371" s="275"/>
      <c r="J371" s="275"/>
      <c r="K371" s="278"/>
      <c r="L371" s="278"/>
      <c r="M371" s="275"/>
      <c r="N371" s="275"/>
      <c r="O371" s="275"/>
      <c r="P371" s="277"/>
      <c r="Q371" s="277"/>
      <c r="R371" s="275"/>
      <c r="S371" s="275"/>
    </row>
    <row r="372" spans="1:19" s="255" customFormat="1">
      <c r="A372" s="275"/>
      <c r="B372" s="275"/>
      <c r="C372" s="276"/>
      <c r="D372" s="276"/>
      <c r="E372" s="277"/>
      <c r="F372" s="275"/>
      <c r="G372" s="275"/>
      <c r="H372" s="275"/>
      <c r="I372" s="275"/>
      <c r="J372" s="275"/>
      <c r="K372" s="278"/>
      <c r="L372" s="278"/>
      <c r="M372" s="275"/>
      <c r="N372" s="275"/>
      <c r="O372" s="275"/>
      <c r="P372" s="277"/>
      <c r="Q372" s="277"/>
      <c r="R372" s="275"/>
      <c r="S372" s="275"/>
    </row>
    <row r="373" spans="1:19" s="255" customFormat="1">
      <c r="A373" s="275"/>
      <c r="B373" s="275"/>
      <c r="C373" s="276"/>
      <c r="D373" s="276"/>
      <c r="E373" s="277"/>
      <c r="F373" s="275"/>
      <c r="G373" s="275"/>
      <c r="H373" s="275"/>
      <c r="I373" s="275"/>
      <c r="J373" s="275"/>
      <c r="K373" s="278"/>
      <c r="L373" s="278"/>
      <c r="M373" s="275"/>
      <c r="N373" s="275"/>
      <c r="O373" s="275"/>
      <c r="P373" s="277"/>
      <c r="Q373" s="277"/>
      <c r="R373" s="275"/>
      <c r="S373" s="275"/>
    </row>
    <row r="374" spans="1:19" s="255" customFormat="1">
      <c r="A374" s="275"/>
      <c r="B374" s="275"/>
      <c r="C374" s="276"/>
      <c r="D374" s="276"/>
      <c r="E374" s="277"/>
      <c r="F374" s="275"/>
      <c r="G374" s="275"/>
      <c r="H374" s="275"/>
      <c r="I374" s="275"/>
      <c r="J374" s="275"/>
      <c r="K374" s="278"/>
      <c r="L374" s="278"/>
      <c r="M374" s="275"/>
      <c r="N374" s="275"/>
      <c r="O374" s="275"/>
      <c r="P374" s="277"/>
      <c r="Q374" s="277"/>
      <c r="R374" s="275"/>
      <c r="S374" s="275"/>
    </row>
    <row r="375" spans="1:19" s="255" customFormat="1">
      <c r="A375" s="275"/>
      <c r="B375" s="275"/>
      <c r="C375" s="276"/>
      <c r="D375" s="276"/>
      <c r="E375" s="277"/>
      <c r="F375" s="275"/>
      <c r="G375" s="275"/>
      <c r="H375" s="275"/>
      <c r="I375" s="275"/>
      <c r="J375" s="275"/>
      <c r="K375" s="278"/>
      <c r="L375" s="278"/>
      <c r="M375" s="275"/>
      <c r="N375" s="275"/>
      <c r="O375" s="275"/>
      <c r="P375" s="277"/>
      <c r="Q375" s="277"/>
      <c r="R375" s="275"/>
      <c r="S375" s="275"/>
    </row>
    <row r="376" spans="1:19" s="255" customFormat="1">
      <c r="A376" s="275"/>
      <c r="B376" s="275"/>
      <c r="C376" s="276"/>
      <c r="D376" s="276"/>
      <c r="E376" s="277"/>
      <c r="F376" s="275"/>
      <c r="G376" s="275"/>
      <c r="H376" s="275"/>
      <c r="I376" s="275"/>
      <c r="J376" s="275"/>
      <c r="K376" s="278"/>
      <c r="L376" s="278"/>
      <c r="M376" s="275"/>
      <c r="N376" s="275"/>
      <c r="O376" s="275"/>
      <c r="P376" s="277"/>
      <c r="Q376" s="277"/>
      <c r="R376" s="275"/>
      <c r="S376" s="275"/>
    </row>
    <row r="377" spans="1:19" s="255" customFormat="1">
      <c r="A377" s="275"/>
      <c r="B377" s="275"/>
      <c r="C377" s="276"/>
      <c r="D377" s="276"/>
      <c r="E377" s="277"/>
      <c r="F377" s="275"/>
      <c r="G377" s="275"/>
      <c r="H377" s="275"/>
      <c r="I377" s="275"/>
      <c r="J377" s="275"/>
      <c r="K377" s="278"/>
      <c r="L377" s="278"/>
      <c r="M377" s="275"/>
      <c r="N377" s="275"/>
      <c r="O377" s="275"/>
      <c r="P377" s="277"/>
      <c r="Q377" s="277"/>
      <c r="R377" s="275"/>
      <c r="S377" s="275"/>
    </row>
    <row r="378" spans="1:19" s="255" customFormat="1">
      <c r="A378" s="275"/>
      <c r="B378" s="275"/>
      <c r="C378" s="276"/>
      <c r="D378" s="276"/>
      <c r="E378" s="277"/>
      <c r="F378" s="275"/>
      <c r="G378" s="275"/>
      <c r="H378" s="275"/>
      <c r="I378" s="275"/>
      <c r="J378" s="275"/>
      <c r="K378" s="278"/>
      <c r="L378" s="278"/>
      <c r="M378" s="275"/>
      <c r="N378" s="275"/>
      <c r="O378" s="275"/>
      <c r="P378" s="277"/>
      <c r="Q378" s="277"/>
      <c r="R378" s="275"/>
      <c r="S378" s="275"/>
    </row>
    <row r="379" spans="1:19" s="255" customFormat="1">
      <c r="A379" s="275"/>
      <c r="B379" s="275"/>
      <c r="C379" s="276"/>
      <c r="D379" s="276"/>
      <c r="E379" s="277"/>
      <c r="F379" s="275"/>
      <c r="G379" s="275"/>
      <c r="H379" s="275"/>
      <c r="I379" s="275"/>
      <c r="J379" s="275"/>
      <c r="K379" s="278"/>
      <c r="L379" s="278"/>
      <c r="M379" s="275"/>
      <c r="N379" s="275"/>
      <c r="O379" s="275"/>
      <c r="P379" s="277"/>
      <c r="Q379" s="277"/>
      <c r="R379" s="275"/>
      <c r="S379" s="275"/>
    </row>
    <row r="380" spans="1:19" s="255" customFormat="1">
      <c r="A380" s="275"/>
      <c r="B380" s="275"/>
      <c r="C380" s="276"/>
      <c r="D380" s="276"/>
      <c r="E380" s="277"/>
      <c r="F380" s="275"/>
      <c r="G380" s="275"/>
      <c r="H380" s="275"/>
      <c r="I380" s="275"/>
      <c r="J380" s="275"/>
      <c r="K380" s="278"/>
      <c r="L380" s="278"/>
      <c r="M380" s="275"/>
      <c r="N380" s="275"/>
      <c r="O380" s="275"/>
      <c r="P380" s="277"/>
      <c r="Q380" s="277"/>
      <c r="R380" s="275"/>
      <c r="S380" s="275"/>
    </row>
    <row r="381" spans="1:19" s="255" customFormat="1">
      <c r="A381" s="275"/>
      <c r="B381" s="275"/>
      <c r="C381" s="276"/>
      <c r="D381" s="276"/>
      <c r="E381" s="277"/>
      <c r="F381" s="275"/>
      <c r="G381" s="275"/>
      <c r="H381" s="275"/>
      <c r="I381" s="275"/>
      <c r="J381" s="275"/>
      <c r="K381" s="278"/>
      <c r="L381" s="278"/>
      <c r="M381" s="275"/>
      <c r="N381" s="275"/>
      <c r="O381" s="275"/>
      <c r="P381" s="277"/>
      <c r="Q381" s="277"/>
      <c r="R381" s="275"/>
      <c r="S381" s="275"/>
    </row>
    <row r="382" spans="1:19" s="255" customFormat="1">
      <c r="A382" s="275"/>
      <c r="B382" s="275"/>
      <c r="C382" s="276"/>
      <c r="D382" s="276"/>
      <c r="E382" s="277"/>
      <c r="F382" s="275"/>
      <c r="G382" s="275"/>
      <c r="H382" s="275"/>
      <c r="I382" s="275"/>
      <c r="J382" s="275"/>
      <c r="K382" s="278"/>
      <c r="L382" s="278"/>
      <c r="M382" s="275"/>
      <c r="N382" s="275"/>
      <c r="O382" s="275"/>
      <c r="P382" s="277"/>
      <c r="Q382" s="277"/>
      <c r="R382" s="275"/>
      <c r="S382" s="275"/>
    </row>
    <row r="383" spans="1:19" s="255" customFormat="1">
      <c r="A383" s="275"/>
      <c r="B383" s="275"/>
      <c r="C383" s="276"/>
      <c r="D383" s="276"/>
      <c r="E383" s="277"/>
      <c r="F383" s="275"/>
      <c r="G383" s="275"/>
      <c r="H383" s="275"/>
      <c r="I383" s="275"/>
      <c r="J383" s="275"/>
      <c r="K383" s="278"/>
      <c r="L383" s="278"/>
      <c r="M383" s="275"/>
      <c r="N383" s="275"/>
      <c r="O383" s="275"/>
      <c r="P383" s="277"/>
      <c r="Q383" s="277"/>
      <c r="R383" s="275"/>
      <c r="S383" s="275"/>
    </row>
    <row r="384" spans="1:19" s="255" customFormat="1">
      <c r="A384" s="275"/>
      <c r="B384" s="275"/>
      <c r="C384" s="276"/>
      <c r="D384" s="276"/>
      <c r="E384" s="277"/>
      <c r="F384" s="275"/>
      <c r="G384" s="275"/>
      <c r="H384" s="275"/>
      <c r="I384" s="275"/>
      <c r="J384" s="275"/>
      <c r="K384" s="278"/>
      <c r="L384" s="278"/>
      <c r="M384" s="275"/>
      <c r="N384" s="275"/>
      <c r="O384" s="275"/>
      <c r="P384" s="277"/>
      <c r="Q384" s="277"/>
      <c r="R384" s="275"/>
      <c r="S384" s="275"/>
    </row>
    <row r="385" spans="1:19" s="255" customFormat="1">
      <c r="A385" s="275"/>
      <c r="B385" s="275"/>
      <c r="C385" s="276"/>
      <c r="D385" s="276"/>
      <c r="E385" s="277"/>
      <c r="F385" s="275"/>
      <c r="G385" s="275"/>
      <c r="H385" s="275"/>
      <c r="I385" s="275"/>
      <c r="J385" s="275"/>
      <c r="K385" s="278"/>
      <c r="L385" s="278"/>
      <c r="M385" s="275"/>
      <c r="N385" s="275"/>
      <c r="O385" s="275"/>
      <c r="P385" s="277"/>
      <c r="Q385" s="277"/>
      <c r="R385" s="275"/>
      <c r="S385" s="275"/>
    </row>
    <row r="386" spans="1:19" s="255" customFormat="1">
      <c r="A386" s="275"/>
      <c r="B386" s="275"/>
      <c r="C386" s="276"/>
      <c r="D386" s="276"/>
      <c r="E386" s="277"/>
      <c r="F386" s="275"/>
      <c r="G386" s="275"/>
      <c r="H386" s="275"/>
      <c r="I386" s="275"/>
      <c r="J386" s="275"/>
      <c r="K386" s="278"/>
      <c r="L386" s="278"/>
      <c r="M386" s="275"/>
      <c r="N386" s="275"/>
      <c r="O386" s="275"/>
      <c r="P386" s="277"/>
      <c r="Q386" s="277"/>
      <c r="R386" s="275"/>
      <c r="S386" s="275"/>
    </row>
    <row r="387" spans="1:19" s="255" customFormat="1">
      <c r="A387" s="275"/>
      <c r="B387" s="275"/>
      <c r="C387" s="276"/>
      <c r="D387" s="276"/>
      <c r="E387" s="277"/>
      <c r="F387" s="275"/>
      <c r="G387" s="275"/>
      <c r="H387" s="275"/>
      <c r="I387" s="275"/>
      <c r="J387" s="275"/>
      <c r="K387" s="278"/>
      <c r="L387" s="278"/>
      <c r="M387" s="275"/>
      <c r="N387" s="275"/>
      <c r="O387" s="275"/>
      <c r="P387" s="277"/>
      <c r="Q387" s="277"/>
      <c r="R387" s="275"/>
      <c r="S387" s="275"/>
    </row>
    <row r="388" spans="1:19" s="255" customFormat="1">
      <c r="A388" s="275"/>
      <c r="B388" s="275"/>
      <c r="C388" s="276"/>
      <c r="D388" s="276"/>
      <c r="E388" s="277"/>
      <c r="F388" s="275"/>
      <c r="G388" s="275"/>
      <c r="H388" s="275"/>
      <c r="I388" s="275"/>
      <c r="J388" s="275"/>
      <c r="K388" s="278"/>
      <c r="L388" s="278"/>
      <c r="M388" s="275"/>
      <c r="N388" s="275"/>
      <c r="O388" s="275"/>
      <c r="P388" s="277"/>
      <c r="Q388" s="277"/>
      <c r="R388" s="275"/>
      <c r="S388" s="275"/>
    </row>
    <row r="389" spans="1:19" s="255" customFormat="1">
      <c r="A389" s="275"/>
      <c r="B389" s="275"/>
      <c r="C389" s="276"/>
      <c r="D389" s="276"/>
      <c r="E389" s="277"/>
      <c r="F389" s="275"/>
      <c r="G389" s="275"/>
      <c r="H389" s="275"/>
      <c r="I389" s="275"/>
      <c r="J389" s="275"/>
      <c r="K389" s="278"/>
      <c r="L389" s="278"/>
      <c r="M389" s="275"/>
      <c r="N389" s="275"/>
      <c r="O389" s="275"/>
      <c r="P389" s="277"/>
      <c r="Q389" s="277"/>
      <c r="R389" s="275"/>
      <c r="S389" s="275"/>
    </row>
    <row r="390" spans="1:19" s="255" customFormat="1">
      <c r="A390" s="275"/>
      <c r="B390" s="275"/>
      <c r="C390" s="276"/>
      <c r="D390" s="276"/>
      <c r="E390" s="277"/>
      <c r="F390" s="275"/>
      <c r="G390" s="275"/>
      <c r="H390" s="275"/>
      <c r="I390" s="275"/>
      <c r="J390" s="275"/>
      <c r="K390" s="278"/>
      <c r="L390" s="278"/>
      <c r="M390" s="275"/>
      <c r="N390" s="275"/>
      <c r="O390" s="275"/>
      <c r="P390" s="277"/>
      <c r="Q390" s="277"/>
      <c r="R390" s="275"/>
      <c r="S390" s="275"/>
    </row>
    <row r="391" spans="1:19" s="255" customFormat="1">
      <c r="A391" s="275"/>
      <c r="B391" s="275"/>
      <c r="C391" s="276"/>
      <c r="D391" s="276"/>
      <c r="E391" s="277"/>
      <c r="F391" s="275"/>
      <c r="G391" s="275"/>
      <c r="H391" s="275"/>
      <c r="I391" s="275"/>
      <c r="J391" s="275"/>
      <c r="K391" s="278"/>
      <c r="L391" s="278"/>
      <c r="M391" s="275"/>
      <c r="N391" s="275"/>
      <c r="O391" s="275"/>
      <c r="P391" s="277"/>
      <c r="Q391" s="277"/>
      <c r="R391" s="275"/>
      <c r="S391" s="275"/>
    </row>
    <row r="392" spans="1:19" s="255" customFormat="1">
      <c r="A392" s="275"/>
      <c r="B392" s="275"/>
      <c r="C392" s="276"/>
      <c r="D392" s="276"/>
      <c r="E392" s="277"/>
      <c r="F392" s="275"/>
      <c r="G392" s="275"/>
      <c r="H392" s="275"/>
      <c r="I392" s="275"/>
      <c r="J392" s="275"/>
      <c r="K392" s="278"/>
      <c r="L392" s="278"/>
      <c r="M392" s="275"/>
      <c r="N392" s="275"/>
      <c r="O392" s="275"/>
      <c r="P392" s="277"/>
      <c r="Q392" s="277"/>
      <c r="R392" s="275"/>
      <c r="S392" s="275"/>
    </row>
    <row r="393" spans="1:19" s="255" customFormat="1">
      <c r="A393" s="275"/>
      <c r="B393" s="275"/>
      <c r="C393" s="276"/>
      <c r="D393" s="276"/>
      <c r="E393" s="277"/>
      <c r="F393" s="275"/>
      <c r="G393" s="275"/>
      <c r="H393" s="275"/>
      <c r="I393" s="275"/>
      <c r="J393" s="275"/>
      <c r="K393" s="278"/>
      <c r="L393" s="278"/>
      <c r="M393" s="275"/>
      <c r="N393" s="275"/>
      <c r="O393" s="275"/>
      <c r="P393" s="277"/>
      <c r="Q393" s="277"/>
      <c r="R393" s="275"/>
      <c r="S393" s="275"/>
    </row>
    <row r="394" spans="1:19" s="255" customFormat="1">
      <c r="A394" s="275"/>
      <c r="B394" s="275"/>
      <c r="C394" s="276"/>
      <c r="D394" s="276"/>
      <c r="E394" s="277"/>
      <c r="F394" s="275"/>
      <c r="G394" s="275"/>
      <c r="H394" s="275"/>
      <c r="I394" s="275"/>
      <c r="J394" s="275"/>
      <c r="K394" s="278"/>
      <c r="L394" s="278"/>
      <c r="M394" s="275"/>
      <c r="N394" s="275"/>
      <c r="O394" s="275"/>
      <c r="P394" s="277"/>
      <c r="Q394" s="277"/>
      <c r="R394" s="275"/>
      <c r="S394" s="275"/>
    </row>
    <row r="395" spans="1:19" s="255" customFormat="1">
      <c r="A395" s="275"/>
      <c r="B395" s="275"/>
      <c r="C395" s="276"/>
      <c r="D395" s="276"/>
      <c r="E395" s="277"/>
      <c r="F395" s="275"/>
      <c r="G395" s="275"/>
      <c r="H395" s="275"/>
      <c r="I395" s="275"/>
      <c r="J395" s="275"/>
      <c r="K395" s="278"/>
      <c r="L395" s="278"/>
      <c r="M395" s="275"/>
      <c r="N395" s="275"/>
      <c r="O395" s="275"/>
      <c r="P395" s="277"/>
      <c r="Q395" s="277"/>
      <c r="R395" s="275"/>
      <c r="S395" s="275"/>
    </row>
    <row r="396" spans="1:19" s="255" customFormat="1">
      <c r="A396" s="275"/>
      <c r="B396" s="275"/>
      <c r="C396" s="276"/>
      <c r="D396" s="276"/>
      <c r="E396" s="277"/>
      <c r="F396" s="275"/>
      <c r="G396" s="275"/>
      <c r="H396" s="275"/>
      <c r="I396" s="275"/>
      <c r="J396" s="275"/>
      <c r="K396" s="278"/>
      <c r="L396" s="278"/>
      <c r="M396" s="275"/>
      <c r="N396" s="275"/>
      <c r="O396" s="275"/>
      <c r="P396" s="277"/>
      <c r="Q396" s="277"/>
      <c r="R396" s="275"/>
      <c r="S396" s="275"/>
    </row>
    <row r="397" spans="1:19" s="255" customFormat="1">
      <c r="A397" s="275"/>
      <c r="B397" s="275"/>
      <c r="C397" s="276"/>
      <c r="D397" s="276"/>
      <c r="E397" s="277"/>
      <c r="F397" s="275"/>
      <c r="G397" s="275"/>
      <c r="H397" s="275"/>
      <c r="I397" s="275"/>
      <c r="J397" s="275"/>
      <c r="K397" s="278"/>
      <c r="L397" s="278"/>
      <c r="M397" s="275"/>
      <c r="N397" s="275"/>
      <c r="O397" s="275"/>
      <c r="P397" s="277"/>
      <c r="Q397" s="277"/>
      <c r="R397" s="275"/>
      <c r="S397" s="275"/>
    </row>
    <row r="398" spans="1:19" s="255" customFormat="1">
      <c r="A398" s="275"/>
      <c r="B398" s="275"/>
      <c r="C398" s="276"/>
      <c r="D398" s="276"/>
      <c r="E398" s="277"/>
      <c r="F398" s="275"/>
      <c r="G398" s="275"/>
      <c r="H398" s="275"/>
      <c r="I398" s="275"/>
      <c r="J398" s="275"/>
      <c r="K398" s="278"/>
      <c r="L398" s="278"/>
      <c r="M398" s="275"/>
      <c r="N398" s="275"/>
      <c r="O398" s="275"/>
      <c r="P398" s="277"/>
      <c r="Q398" s="277"/>
      <c r="R398" s="275"/>
      <c r="S398" s="275"/>
    </row>
    <row r="399" spans="1:19" s="255" customFormat="1">
      <c r="A399" s="275"/>
      <c r="B399" s="275"/>
      <c r="C399" s="276"/>
      <c r="D399" s="276"/>
      <c r="E399" s="277"/>
      <c r="F399" s="275"/>
      <c r="G399" s="275"/>
      <c r="H399" s="275"/>
      <c r="I399" s="275"/>
      <c r="J399" s="275"/>
      <c r="K399" s="278"/>
      <c r="L399" s="278"/>
      <c r="M399" s="275"/>
      <c r="N399" s="275"/>
      <c r="O399" s="275"/>
      <c r="P399" s="277"/>
      <c r="Q399" s="277"/>
      <c r="R399" s="275"/>
      <c r="S399" s="275"/>
    </row>
    <row r="400" spans="1:19" s="255" customFormat="1">
      <c r="A400" s="275"/>
      <c r="B400" s="275"/>
      <c r="C400" s="276"/>
      <c r="D400" s="276"/>
      <c r="E400" s="277"/>
      <c r="F400" s="275"/>
      <c r="G400" s="275"/>
      <c r="H400" s="275"/>
      <c r="I400" s="275"/>
      <c r="J400" s="275"/>
      <c r="K400" s="278"/>
      <c r="L400" s="278"/>
      <c r="M400" s="275"/>
      <c r="N400" s="275"/>
      <c r="O400" s="275"/>
      <c r="P400" s="277"/>
      <c r="Q400" s="277"/>
      <c r="R400" s="275"/>
      <c r="S400" s="275"/>
    </row>
    <row r="401" spans="1:19" s="255" customFormat="1">
      <c r="A401" s="275"/>
      <c r="B401" s="275"/>
      <c r="C401" s="276"/>
      <c r="D401" s="276"/>
      <c r="E401" s="277"/>
      <c r="F401" s="275"/>
      <c r="G401" s="275"/>
      <c r="H401" s="275"/>
      <c r="I401" s="275"/>
      <c r="J401" s="275"/>
      <c r="K401" s="278"/>
      <c r="L401" s="278"/>
      <c r="M401" s="275"/>
      <c r="N401" s="275"/>
      <c r="O401" s="275"/>
      <c r="P401" s="277"/>
      <c r="Q401" s="277"/>
      <c r="R401" s="275"/>
      <c r="S401" s="275"/>
    </row>
    <row r="402" spans="1:19" s="255" customFormat="1">
      <c r="A402" s="275"/>
      <c r="B402" s="275"/>
      <c r="C402" s="276"/>
      <c r="D402" s="276"/>
      <c r="E402" s="277"/>
      <c r="F402" s="275"/>
      <c r="G402" s="275"/>
      <c r="H402" s="275"/>
      <c r="I402" s="275"/>
      <c r="J402" s="275"/>
      <c r="K402" s="278"/>
      <c r="L402" s="278"/>
      <c r="M402" s="275"/>
      <c r="N402" s="275"/>
      <c r="O402" s="275"/>
      <c r="P402" s="277"/>
      <c r="Q402" s="277"/>
      <c r="R402" s="275"/>
      <c r="S402" s="275"/>
    </row>
    <row r="403" spans="1:19" s="255" customFormat="1">
      <c r="A403" s="275"/>
      <c r="B403" s="275"/>
      <c r="C403" s="276"/>
      <c r="D403" s="276"/>
      <c r="E403" s="277"/>
      <c r="F403" s="275"/>
      <c r="G403" s="275"/>
      <c r="H403" s="275"/>
      <c r="I403" s="275"/>
      <c r="J403" s="275"/>
      <c r="K403" s="278"/>
      <c r="L403" s="278"/>
      <c r="M403" s="275"/>
      <c r="N403" s="275"/>
      <c r="O403" s="275"/>
      <c r="P403" s="277"/>
      <c r="Q403" s="277"/>
      <c r="R403" s="275"/>
      <c r="S403" s="275"/>
    </row>
    <row r="404" spans="1:19" s="255" customFormat="1">
      <c r="A404" s="275"/>
      <c r="B404" s="275"/>
      <c r="C404" s="276"/>
      <c r="D404" s="276"/>
      <c r="E404" s="277"/>
      <c r="F404" s="275"/>
      <c r="G404" s="275"/>
      <c r="H404" s="275"/>
      <c r="I404" s="275"/>
      <c r="J404" s="275"/>
      <c r="K404" s="278"/>
      <c r="L404" s="278"/>
      <c r="M404" s="275"/>
      <c r="N404" s="275"/>
      <c r="O404" s="275"/>
      <c r="P404" s="277"/>
      <c r="Q404" s="277"/>
      <c r="R404" s="275"/>
      <c r="S404" s="275"/>
    </row>
    <row r="405" spans="1:19" s="255" customFormat="1">
      <c r="A405" s="275"/>
      <c r="B405" s="275"/>
      <c r="C405" s="276"/>
      <c r="D405" s="276"/>
      <c r="E405" s="277"/>
      <c r="F405" s="275"/>
      <c r="G405" s="275"/>
      <c r="H405" s="275"/>
      <c r="I405" s="275"/>
      <c r="J405" s="275"/>
      <c r="K405" s="278"/>
      <c r="L405" s="278"/>
      <c r="M405" s="275"/>
      <c r="N405" s="275"/>
      <c r="O405" s="275"/>
      <c r="P405" s="277"/>
      <c r="Q405" s="277"/>
      <c r="R405" s="275"/>
      <c r="S405" s="275"/>
    </row>
    <row r="406" spans="1:19" s="255" customFormat="1">
      <c r="A406" s="275"/>
      <c r="B406" s="275"/>
      <c r="C406" s="276"/>
      <c r="D406" s="276"/>
      <c r="E406" s="277"/>
      <c r="F406" s="275"/>
      <c r="G406" s="275"/>
      <c r="H406" s="275"/>
      <c r="I406" s="275"/>
      <c r="J406" s="275"/>
      <c r="K406" s="278"/>
      <c r="L406" s="278"/>
      <c r="M406" s="275"/>
      <c r="N406" s="275"/>
      <c r="O406" s="275"/>
      <c r="P406" s="277"/>
      <c r="Q406" s="277"/>
      <c r="R406" s="275"/>
      <c r="S406" s="275"/>
    </row>
    <row r="407" spans="1:19" s="255" customFormat="1">
      <c r="A407" s="275"/>
      <c r="B407" s="275"/>
      <c r="C407" s="276"/>
      <c r="D407" s="276"/>
      <c r="E407" s="277"/>
      <c r="F407" s="275"/>
      <c r="G407" s="275"/>
      <c r="H407" s="275"/>
      <c r="I407" s="275"/>
      <c r="J407" s="275"/>
      <c r="K407" s="278"/>
      <c r="L407" s="278"/>
      <c r="M407" s="275"/>
      <c r="N407" s="275"/>
      <c r="O407" s="275"/>
      <c r="P407" s="277"/>
      <c r="Q407" s="277"/>
      <c r="R407" s="275"/>
      <c r="S407" s="275"/>
    </row>
    <row r="408" spans="1:19" s="255" customFormat="1">
      <c r="A408" s="275"/>
      <c r="B408" s="275"/>
      <c r="C408" s="276"/>
      <c r="D408" s="276"/>
      <c r="E408" s="277"/>
      <c r="F408" s="275"/>
      <c r="G408" s="275"/>
      <c r="H408" s="275"/>
      <c r="I408" s="275"/>
      <c r="J408" s="275"/>
      <c r="K408" s="278"/>
      <c r="L408" s="278"/>
      <c r="M408" s="275"/>
      <c r="N408" s="275"/>
      <c r="O408" s="275"/>
      <c r="P408" s="277"/>
      <c r="Q408" s="277"/>
      <c r="R408" s="275"/>
      <c r="S408" s="275"/>
    </row>
    <row r="409" spans="1:19" s="255" customFormat="1">
      <c r="A409" s="275"/>
      <c r="B409" s="275"/>
      <c r="C409" s="276"/>
      <c r="D409" s="276"/>
      <c r="E409" s="277"/>
      <c r="F409" s="275"/>
      <c r="G409" s="275"/>
      <c r="H409" s="275"/>
      <c r="I409" s="275"/>
      <c r="J409" s="275"/>
      <c r="K409" s="278"/>
      <c r="L409" s="278"/>
      <c r="M409" s="275"/>
      <c r="N409" s="275"/>
      <c r="O409" s="275"/>
      <c r="P409" s="277"/>
      <c r="Q409" s="277"/>
      <c r="R409" s="275"/>
      <c r="S409" s="275"/>
    </row>
    <row r="410" spans="1:19" s="255" customFormat="1">
      <c r="A410" s="275"/>
      <c r="B410" s="275"/>
      <c r="C410" s="276"/>
      <c r="D410" s="276"/>
      <c r="E410" s="277"/>
      <c r="F410" s="275"/>
      <c r="G410" s="275"/>
      <c r="H410" s="275"/>
      <c r="I410" s="275"/>
      <c r="J410" s="275"/>
      <c r="K410" s="278"/>
      <c r="L410" s="278"/>
      <c r="M410" s="275"/>
      <c r="N410" s="275"/>
      <c r="O410" s="275"/>
      <c r="P410" s="277"/>
      <c r="Q410" s="277"/>
      <c r="R410" s="275"/>
      <c r="S410" s="275"/>
    </row>
    <row r="411" spans="1:19" s="255" customFormat="1">
      <c r="A411" s="275"/>
      <c r="B411" s="275"/>
      <c r="C411" s="276"/>
      <c r="D411" s="276"/>
      <c r="E411" s="277"/>
      <c r="F411" s="275"/>
      <c r="G411" s="275"/>
      <c r="H411" s="275"/>
      <c r="I411" s="275"/>
      <c r="J411" s="275"/>
      <c r="K411" s="278"/>
      <c r="L411" s="278"/>
      <c r="M411" s="275"/>
      <c r="N411" s="275"/>
      <c r="O411" s="275"/>
      <c r="P411" s="277"/>
      <c r="Q411" s="277"/>
      <c r="R411" s="275"/>
      <c r="S411" s="275"/>
    </row>
    <row r="412" spans="1:19" s="255" customFormat="1">
      <c r="A412" s="275"/>
      <c r="B412" s="275"/>
      <c r="C412" s="276"/>
      <c r="D412" s="276"/>
      <c r="E412" s="277"/>
      <c r="F412" s="275"/>
      <c r="G412" s="275"/>
      <c r="H412" s="275"/>
      <c r="I412" s="275"/>
      <c r="J412" s="275"/>
      <c r="K412" s="278"/>
      <c r="L412" s="278"/>
      <c r="M412" s="275"/>
      <c r="N412" s="275"/>
      <c r="O412" s="275"/>
      <c r="P412" s="277"/>
      <c r="Q412" s="277"/>
      <c r="R412" s="275"/>
      <c r="S412" s="275"/>
    </row>
    <row r="413" spans="1:19" s="255" customFormat="1">
      <c r="A413" s="275"/>
      <c r="B413" s="275"/>
      <c r="C413" s="276"/>
      <c r="D413" s="276"/>
      <c r="E413" s="277"/>
      <c r="F413" s="275"/>
      <c r="G413" s="275"/>
      <c r="H413" s="275"/>
      <c r="I413" s="275"/>
      <c r="J413" s="275"/>
      <c r="K413" s="278"/>
      <c r="L413" s="278"/>
      <c r="M413" s="275"/>
      <c r="N413" s="275"/>
      <c r="O413" s="275"/>
      <c r="P413" s="277"/>
      <c r="Q413" s="277"/>
      <c r="R413" s="275"/>
      <c r="S413" s="275"/>
    </row>
    <row r="414" spans="1:19" s="255" customFormat="1">
      <c r="A414" s="275"/>
      <c r="B414" s="275"/>
      <c r="C414" s="276"/>
      <c r="D414" s="276"/>
      <c r="E414" s="277"/>
      <c r="F414" s="275"/>
      <c r="G414" s="275"/>
      <c r="H414" s="275"/>
      <c r="I414" s="275"/>
      <c r="J414" s="275"/>
      <c r="K414" s="278"/>
      <c r="L414" s="278"/>
      <c r="M414" s="275"/>
      <c r="N414" s="275"/>
      <c r="O414" s="275"/>
      <c r="P414" s="277"/>
      <c r="Q414" s="277"/>
      <c r="R414" s="275"/>
      <c r="S414" s="275"/>
    </row>
    <row r="415" spans="1:19" s="255" customFormat="1">
      <c r="A415" s="275"/>
      <c r="B415" s="275"/>
      <c r="C415" s="276"/>
      <c r="D415" s="276"/>
      <c r="E415" s="277"/>
      <c r="F415" s="275"/>
      <c r="G415" s="275"/>
      <c r="H415" s="275"/>
      <c r="I415" s="275"/>
      <c r="J415" s="275"/>
      <c r="K415" s="278"/>
      <c r="L415" s="278"/>
      <c r="M415" s="275"/>
      <c r="N415" s="275"/>
      <c r="O415" s="275"/>
      <c r="P415" s="277"/>
      <c r="Q415" s="277"/>
      <c r="R415" s="275"/>
      <c r="S415" s="275"/>
    </row>
    <row r="416" spans="1:19" s="255" customFormat="1">
      <c r="A416" s="275"/>
      <c r="B416" s="275"/>
      <c r="C416" s="276"/>
      <c r="D416" s="276"/>
      <c r="E416" s="277"/>
      <c r="F416" s="275"/>
      <c r="G416" s="275"/>
      <c r="H416" s="275"/>
      <c r="I416" s="275"/>
      <c r="J416" s="275"/>
      <c r="K416" s="278"/>
      <c r="L416" s="278"/>
      <c r="M416" s="275"/>
      <c r="N416" s="275"/>
      <c r="O416" s="275"/>
      <c r="P416" s="277"/>
      <c r="Q416" s="277"/>
      <c r="R416" s="275"/>
      <c r="S416" s="275"/>
    </row>
    <row r="417" spans="1:19" s="255" customFormat="1">
      <c r="A417" s="275"/>
      <c r="B417" s="275"/>
      <c r="C417" s="276"/>
      <c r="D417" s="276"/>
      <c r="E417" s="277"/>
      <c r="F417" s="275"/>
      <c r="G417" s="275"/>
      <c r="H417" s="275"/>
      <c r="I417" s="275"/>
      <c r="J417" s="275"/>
      <c r="K417" s="278"/>
      <c r="L417" s="278"/>
      <c r="M417" s="275"/>
      <c r="N417" s="275"/>
      <c r="O417" s="275"/>
      <c r="P417" s="277"/>
      <c r="Q417" s="277"/>
      <c r="R417" s="275"/>
      <c r="S417" s="275"/>
    </row>
    <row r="418" spans="1:19" s="255" customFormat="1">
      <c r="A418" s="275"/>
      <c r="B418" s="275"/>
      <c r="C418" s="276"/>
      <c r="D418" s="276"/>
      <c r="E418" s="277"/>
      <c r="F418" s="275"/>
      <c r="G418" s="275"/>
      <c r="H418" s="275"/>
      <c r="I418" s="275"/>
      <c r="J418" s="275"/>
      <c r="K418" s="278"/>
      <c r="L418" s="278"/>
      <c r="M418" s="275"/>
      <c r="N418" s="275"/>
      <c r="O418" s="275"/>
      <c r="P418" s="277"/>
      <c r="Q418" s="277"/>
      <c r="R418" s="275"/>
      <c r="S418" s="275"/>
    </row>
    <row r="419" spans="1:19" s="255" customFormat="1">
      <c r="A419" s="275"/>
      <c r="B419" s="275"/>
      <c r="C419" s="276"/>
      <c r="D419" s="276"/>
      <c r="E419" s="277"/>
      <c r="F419" s="275"/>
      <c r="G419" s="275"/>
      <c r="H419" s="275"/>
      <c r="I419" s="275"/>
      <c r="J419" s="275"/>
      <c r="K419" s="278"/>
      <c r="L419" s="278"/>
      <c r="M419" s="275"/>
      <c r="N419" s="275"/>
      <c r="O419" s="275"/>
      <c r="P419" s="277"/>
      <c r="Q419" s="277"/>
      <c r="R419" s="275"/>
      <c r="S419" s="275"/>
    </row>
    <row r="420" spans="1:19" s="255" customFormat="1">
      <c r="A420" s="275"/>
      <c r="B420" s="275"/>
      <c r="C420" s="276"/>
      <c r="D420" s="276"/>
      <c r="E420" s="277"/>
      <c r="F420" s="275"/>
      <c r="G420" s="275"/>
      <c r="H420" s="275"/>
      <c r="I420" s="275"/>
      <c r="J420" s="275"/>
      <c r="K420" s="278"/>
      <c r="L420" s="278"/>
      <c r="M420" s="275"/>
      <c r="N420" s="275"/>
      <c r="O420" s="275"/>
      <c r="P420" s="277"/>
      <c r="Q420" s="277"/>
      <c r="R420" s="275"/>
      <c r="S420" s="275"/>
    </row>
    <row r="421" spans="1:19" s="255" customFormat="1">
      <c r="A421" s="275"/>
      <c r="B421" s="275"/>
      <c r="C421" s="276"/>
      <c r="D421" s="276"/>
      <c r="E421" s="277"/>
      <c r="F421" s="275"/>
      <c r="G421" s="275"/>
      <c r="H421" s="275"/>
      <c r="I421" s="275"/>
      <c r="J421" s="275"/>
      <c r="K421" s="278"/>
      <c r="L421" s="278"/>
      <c r="M421" s="275"/>
      <c r="N421" s="275"/>
      <c r="O421" s="275"/>
      <c r="P421" s="277"/>
      <c r="Q421" s="277"/>
      <c r="R421" s="275"/>
      <c r="S421" s="275"/>
    </row>
    <row r="422" spans="1:19" s="255" customFormat="1">
      <c r="A422" s="275"/>
      <c r="B422" s="275"/>
      <c r="C422" s="276"/>
      <c r="D422" s="276"/>
      <c r="E422" s="277"/>
      <c r="F422" s="275"/>
      <c r="G422" s="275"/>
      <c r="H422" s="275"/>
      <c r="I422" s="275"/>
      <c r="J422" s="275"/>
      <c r="K422" s="278"/>
      <c r="L422" s="278"/>
      <c r="M422" s="275"/>
      <c r="N422" s="275"/>
      <c r="O422" s="275"/>
      <c r="P422" s="277"/>
      <c r="Q422" s="277"/>
      <c r="R422" s="275"/>
      <c r="S422" s="275"/>
    </row>
    <row r="423" spans="1:19" s="255" customFormat="1">
      <c r="A423" s="275"/>
      <c r="B423" s="275"/>
      <c r="C423" s="276"/>
      <c r="D423" s="276"/>
      <c r="E423" s="277"/>
      <c r="F423" s="275"/>
      <c r="G423" s="275"/>
      <c r="H423" s="275"/>
      <c r="I423" s="275"/>
      <c r="J423" s="275"/>
      <c r="K423" s="278"/>
      <c r="L423" s="278"/>
      <c r="M423" s="275"/>
      <c r="N423" s="275"/>
      <c r="O423" s="275"/>
      <c r="P423" s="277"/>
      <c r="Q423" s="277"/>
      <c r="R423" s="275"/>
      <c r="S423" s="275"/>
    </row>
    <row r="424" spans="1:19" s="255" customFormat="1">
      <c r="A424" s="275"/>
      <c r="B424" s="275"/>
      <c r="C424" s="276"/>
      <c r="D424" s="276"/>
      <c r="E424" s="277"/>
      <c r="F424" s="275"/>
      <c r="G424" s="275"/>
      <c r="H424" s="275"/>
      <c r="I424" s="275"/>
      <c r="J424" s="275"/>
      <c r="K424" s="278"/>
      <c r="L424" s="278"/>
      <c r="M424" s="275"/>
      <c r="N424" s="275"/>
      <c r="O424" s="275"/>
      <c r="P424" s="277"/>
      <c r="Q424" s="277"/>
      <c r="R424" s="275"/>
      <c r="S424" s="275"/>
    </row>
    <row r="425" spans="1:19" s="255" customFormat="1">
      <c r="A425" s="275"/>
      <c r="B425" s="275"/>
      <c r="C425" s="276"/>
      <c r="D425" s="276"/>
      <c r="E425" s="277"/>
      <c r="F425" s="275"/>
      <c r="G425" s="275"/>
      <c r="H425" s="275"/>
      <c r="I425" s="275"/>
      <c r="J425" s="275"/>
      <c r="K425" s="278"/>
      <c r="L425" s="278"/>
      <c r="M425" s="275"/>
      <c r="N425" s="275"/>
      <c r="O425" s="275"/>
      <c r="P425" s="277"/>
      <c r="Q425" s="277"/>
      <c r="R425" s="275"/>
      <c r="S425" s="275"/>
    </row>
    <row r="426" spans="1:19" s="255" customFormat="1">
      <c r="A426" s="275"/>
      <c r="B426" s="275"/>
      <c r="C426" s="276"/>
      <c r="D426" s="276"/>
      <c r="E426" s="277"/>
      <c r="F426" s="275"/>
      <c r="G426" s="275"/>
      <c r="H426" s="275"/>
      <c r="I426" s="275"/>
      <c r="J426" s="275"/>
      <c r="K426" s="278"/>
      <c r="L426" s="278"/>
      <c r="M426" s="275"/>
      <c r="N426" s="275"/>
      <c r="O426" s="275"/>
      <c r="P426" s="277"/>
      <c r="Q426" s="277"/>
      <c r="R426" s="275"/>
      <c r="S426" s="275"/>
    </row>
    <row r="427" spans="1:19" s="255" customFormat="1">
      <c r="A427" s="275"/>
      <c r="B427" s="275"/>
      <c r="C427" s="276"/>
      <c r="D427" s="276"/>
      <c r="E427" s="277"/>
      <c r="F427" s="275"/>
      <c r="G427" s="275"/>
      <c r="H427" s="275"/>
      <c r="I427" s="275"/>
      <c r="J427" s="275"/>
      <c r="K427" s="278"/>
      <c r="L427" s="278"/>
      <c r="M427" s="275"/>
      <c r="N427" s="275"/>
      <c r="O427" s="275"/>
      <c r="P427" s="277"/>
      <c r="Q427" s="277"/>
      <c r="R427" s="275"/>
      <c r="S427" s="275"/>
    </row>
    <row r="428" spans="1:19" s="255" customFormat="1">
      <c r="A428" s="275"/>
      <c r="B428" s="275"/>
      <c r="C428" s="276"/>
      <c r="D428" s="276"/>
      <c r="E428" s="277"/>
      <c r="F428" s="275"/>
      <c r="G428" s="275"/>
      <c r="H428" s="275"/>
      <c r="I428" s="275"/>
      <c r="J428" s="275"/>
      <c r="K428" s="278"/>
      <c r="L428" s="278"/>
      <c r="M428" s="275"/>
      <c r="N428" s="275"/>
      <c r="O428" s="275"/>
      <c r="P428" s="277"/>
      <c r="Q428" s="277"/>
      <c r="R428" s="275"/>
      <c r="S428" s="275"/>
    </row>
    <row r="429" spans="1:19" s="255" customFormat="1">
      <c r="A429" s="275"/>
      <c r="B429" s="275"/>
      <c r="C429" s="276"/>
      <c r="D429" s="276"/>
      <c r="E429" s="277"/>
      <c r="F429" s="275"/>
      <c r="G429" s="275"/>
      <c r="H429" s="275"/>
      <c r="I429" s="275"/>
      <c r="J429" s="275"/>
      <c r="K429" s="278"/>
      <c r="L429" s="278"/>
      <c r="M429" s="275"/>
      <c r="N429" s="275"/>
      <c r="O429" s="275"/>
      <c r="P429" s="277"/>
      <c r="Q429" s="277"/>
      <c r="R429" s="275"/>
      <c r="S429" s="275"/>
    </row>
    <row r="430" spans="1:19" s="255" customFormat="1">
      <c r="A430" s="275"/>
      <c r="B430" s="275"/>
      <c r="C430" s="276"/>
      <c r="D430" s="276"/>
      <c r="E430" s="277"/>
      <c r="F430" s="275"/>
      <c r="G430" s="275"/>
      <c r="H430" s="275"/>
      <c r="I430" s="275"/>
      <c r="J430" s="275"/>
      <c r="K430" s="278"/>
      <c r="L430" s="278"/>
      <c r="M430" s="275"/>
      <c r="N430" s="275"/>
      <c r="O430" s="275"/>
      <c r="P430" s="277"/>
      <c r="Q430" s="277"/>
      <c r="R430" s="275"/>
      <c r="S430" s="275"/>
    </row>
    <row r="431" spans="1:19" s="255" customFormat="1">
      <c r="A431" s="275"/>
      <c r="B431" s="275"/>
      <c r="C431" s="276"/>
      <c r="D431" s="276"/>
      <c r="E431" s="277"/>
      <c r="F431" s="275"/>
      <c r="G431" s="275"/>
      <c r="H431" s="275"/>
      <c r="I431" s="275"/>
      <c r="J431" s="275"/>
      <c r="K431" s="278"/>
      <c r="L431" s="278"/>
      <c r="M431" s="275"/>
      <c r="N431" s="275"/>
      <c r="O431" s="275"/>
      <c r="P431" s="277"/>
      <c r="Q431" s="277"/>
      <c r="R431" s="275"/>
      <c r="S431" s="275"/>
    </row>
    <row r="432" spans="1:19" s="255" customFormat="1">
      <c r="A432" s="275"/>
      <c r="B432" s="275"/>
      <c r="C432" s="276"/>
      <c r="D432" s="276"/>
      <c r="E432" s="277"/>
      <c r="F432" s="275"/>
      <c r="G432" s="275"/>
      <c r="H432" s="275"/>
      <c r="I432" s="275"/>
      <c r="J432" s="275"/>
      <c r="K432" s="278"/>
      <c r="L432" s="278"/>
      <c r="M432" s="275"/>
      <c r="N432" s="275"/>
      <c r="O432" s="275"/>
      <c r="P432" s="277"/>
      <c r="Q432" s="277"/>
      <c r="R432" s="275"/>
      <c r="S432" s="275"/>
    </row>
    <row r="433" spans="1:19" s="255" customFormat="1">
      <c r="A433" s="275"/>
      <c r="B433" s="275"/>
      <c r="C433" s="276"/>
      <c r="D433" s="276"/>
      <c r="E433" s="277"/>
      <c r="F433" s="275"/>
      <c r="G433" s="275"/>
      <c r="H433" s="275"/>
      <c r="I433" s="275"/>
      <c r="J433" s="275"/>
      <c r="K433" s="278"/>
      <c r="L433" s="278"/>
      <c r="M433" s="275"/>
      <c r="N433" s="275"/>
      <c r="O433" s="275"/>
      <c r="P433" s="277"/>
      <c r="Q433" s="277"/>
      <c r="R433" s="275"/>
      <c r="S433" s="275"/>
    </row>
    <row r="434" spans="1:19" s="255" customFormat="1">
      <c r="A434" s="275"/>
      <c r="B434" s="275"/>
      <c r="C434" s="276"/>
      <c r="D434" s="276"/>
      <c r="E434" s="277"/>
      <c r="F434" s="275"/>
      <c r="G434" s="275"/>
      <c r="H434" s="275"/>
      <c r="I434" s="275"/>
      <c r="J434" s="275"/>
      <c r="K434" s="278"/>
      <c r="L434" s="278"/>
      <c r="M434" s="275"/>
      <c r="N434" s="275"/>
      <c r="O434" s="275"/>
      <c r="P434" s="277"/>
      <c r="Q434" s="277"/>
      <c r="R434" s="275"/>
      <c r="S434" s="275"/>
    </row>
    <row r="435" spans="1:19" s="255" customFormat="1">
      <c r="A435" s="275"/>
      <c r="B435" s="275"/>
      <c r="C435" s="276"/>
      <c r="D435" s="276"/>
      <c r="E435" s="277"/>
      <c r="F435" s="275"/>
      <c r="G435" s="275"/>
      <c r="H435" s="275"/>
      <c r="I435" s="275"/>
      <c r="J435" s="275"/>
      <c r="K435" s="278"/>
      <c r="L435" s="278"/>
      <c r="M435" s="275"/>
      <c r="N435" s="275"/>
      <c r="O435" s="275"/>
      <c r="P435" s="277"/>
      <c r="Q435" s="277"/>
      <c r="R435" s="275"/>
      <c r="S435" s="275"/>
    </row>
    <row r="436" spans="1:19" s="255" customFormat="1">
      <c r="A436" s="275"/>
      <c r="B436" s="275"/>
      <c r="C436" s="276"/>
      <c r="D436" s="276"/>
      <c r="E436" s="277"/>
      <c r="F436" s="275"/>
      <c r="G436" s="275"/>
      <c r="H436" s="275"/>
      <c r="I436" s="275"/>
      <c r="J436" s="275"/>
      <c r="K436" s="278"/>
      <c r="L436" s="278"/>
      <c r="M436" s="275"/>
      <c r="N436" s="275"/>
      <c r="O436" s="275"/>
      <c r="P436" s="277"/>
      <c r="Q436" s="277"/>
      <c r="R436" s="275"/>
      <c r="S436" s="275"/>
    </row>
    <row r="437" spans="1:19" s="255" customFormat="1">
      <c r="A437" s="275"/>
      <c r="B437" s="275"/>
      <c r="C437" s="276"/>
      <c r="D437" s="276"/>
      <c r="E437" s="277"/>
      <c r="F437" s="275"/>
      <c r="G437" s="275"/>
      <c r="H437" s="275"/>
      <c r="I437" s="275"/>
      <c r="J437" s="275"/>
      <c r="K437" s="278"/>
      <c r="L437" s="278"/>
      <c r="M437" s="275"/>
      <c r="N437" s="275"/>
      <c r="O437" s="275"/>
      <c r="P437" s="277"/>
      <c r="Q437" s="277"/>
      <c r="R437" s="275"/>
      <c r="S437" s="275"/>
    </row>
    <row r="438" spans="1:19" s="255" customFormat="1">
      <c r="A438" s="275"/>
      <c r="B438" s="275"/>
      <c r="C438" s="276"/>
      <c r="D438" s="276"/>
      <c r="E438" s="277"/>
      <c r="F438" s="275"/>
      <c r="G438" s="275"/>
      <c r="H438" s="275"/>
      <c r="I438" s="275"/>
      <c r="J438" s="275"/>
      <c r="K438" s="278"/>
      <c r="L438" s="278"/>
      <c r="M438" s="275"/>
      <c r="N438" s="275"/>
      <c r="O438" s="275"/>
      <c r="P438" s="277"/>
      <c r="Q438" s="277"/>
      <c r="R438" s="275"/>
      <c r="S438" s="275"/>
    </row>
    <row r="439" spans="1:19" s="255" customFormat="1">
      <c r="A439" s="275"/>
      <c r="B439" s="275"/>
      <c r="C439" s="276"/>
      <c r="D439" s="276"/>
      <c r="E439" s="277"/>
      <c r="F439" s="275"/>
      <c r="G439" s="275"/>
      <c r="H439" s="275"/>
      <c r="I439" s="275"/>
      <c r="J439" s="275"/>
      <c r="K439" s="278"/>
      <c r="L439" s="278"/>
      <c r="M439" s="275"/>
      <c r="N439" s="275"/>
      <c r="O439" s="275"/>
      <c r="P439" s="277"/>
      <c r="Q439" s="277"/>
      <c r="R439" s="275"/>
      <c r="S439" s="275"/>
    </row>
    <row r="440" spans="1:19" s="255" customFormat="1">
      <c r="A440" s="275"/>
      <c r="B440" s="275"/>
      <c r="C440" s="276"/>
      <c r="D440" s="276"/>
      <c r="E440" s="277"/>
      <c r="F440" s="275"/>
      <c r="G440" s="275"/>
      <c r="H440" s="275"/>
      <c r="I440" s="275"/>
      <c r="J440" s="275"/>
      <c r="K440" s="278"/>
      <c r="L440" s="278"/>
      <c r="M440" s="275"/>
      <c r="N440" s="275"/>
      <c r="O440" s="275"/>
      <c r="P440" s="277"/>
      <c r="Q440" s="277"/>
      <c r="R440" s="275"/>
      <c r="S440" s="275"/>
    </row>
    <row r="441" spans="1:19" s="255" customFormat="1">
      <c r="A441" s="275"/>
      <c r="B441" s="275"/>
      <c r="C441" s="276"/>
      <c r="D441" s="276"/>
      <c r="E441" s="277"/>
      <c r="F441" s="275"/>
      <c r="G441" s="275"/>
      <c r="H441" s="275"/>
      <c r="I441" s="275"/>
      <c r="J441" s="275"/>
      <c r="K441" s="278"/>
      <c r="L441" s="278"/>
      <c r="M441" s="275"/>
      <c r="N441" s="275"/>
      <c r="O441" s="275"/>
      <c r="P441" s="277"/>
      <c r="Q441" s="277"/>
      <c r="R441" s="275"/>
      <c r="S441" s="275"/>
    </row>
    <row r="442" spans="1:19" s="255" customFormat="1">
      <c r="A442" s="275"/>
      <c r="B442" s="275"/>
      <c r="C442" s="276"/>
      <c r="D442" s="276"/>
      <c r="E442" s="277"/>
      <c r="F442" s="275"/>
      <c r="G442" s="275"/>
      <c r="H442" s="275"/>
      <c r="I442" s="275"/>
      <c r="J442" s="275"/>
      <c r="K442" s="278"/>
      <c r="L442" s="278"/>
      <c r="M442" s="275"/>
      <c r="N442" s="275"/>
      <c r="O442" s="275"/>
      <c r="P442" s="277"/>
      <c r="Q442" s="277"/>
      <c r="R442" s="275"/>
      <c r="S442" s="275"/>
    </row>
    <row r="443" spans="1:19" s="255" customFormat="1">
      <c r="A443" s="275"/>
      <c r="B443" s="275"/>
      <c r="C443" s="276"/>
      <c r="D443" s="276"/>
      <c r="E443" s="277"/>
      <c r="F443" s="275"/>
      <c r="G443" s="275"/>
      <c r="H443" s="275"/>
      <c r="I443" s="275"/>
      <c r="J443" s="275"/>
      <c r="K443" s="278"/>
      <c r="L443" s="278"/>
      <c r="M443" s="275"/>
      <c r="N443" s="275"/>
      <c r="O443" s="275"/>
      <c r="P443" s="277"/>
      <c r="Q443" s="277"/>
      <c r="R443" s="275"/>
      <c r="S443" s="275"/>
    </row>
    <row r="444" spans="1:19" s="255" customFormat="1">
      <c r="A444" s="275"/>
      <c r="B444" s="275"/>
      <c r="C444" s="276"/>
      <c r="D444" s="276"/>
      <c r="E444" s="277"/>
      <c r="F444" s="275"/>
      <c r="G444" s="275"/>
      <c r="H444" s="275"/>
      <c r="I444" s="275"/>
      <c r="J444" s="275"/>
      <c r="K444" s="278"/>
      <c r="L444" s="278"/>
      <c r="M444" s="275"/>
      <c r="N444" s="275"/>
      <c r="O444" s="275"/>
      <c r="P444" s="277"/>
      <c r="Q444" s="277"/>
      <c r="R444" s="275"/>
      <c r="S444" s="275"/>
    </row>
    <row r="445" spans="1:19" s="255" customFormat="1">
      <c r="A445" s="275"/>
      <c r="B445" s="275"/>
      <c r="C445" s="276"/>
      <c r="D445" s="276"/>
      <c r="E445" s="277"/>
      <c r="F445" s="275"/>
      <c r="G445" s="275"/>
      <c r="H445" s="275"/>
      <c r="I445" s="275"/>
      <c r="J445" s="275"/>
      <c r="K445" s="278"/>
      <c r="L445" s="278"/>
      <c r="M445" s="275"/>
      <c r="N445" s="275"/>
      <c r="O445" s="275"/>
      <c r="P445" s="277"/>
      <c r="Q445" s="277"/>
      <c r="R445" s="275"/>
      <c r="S445" s="275"/>
    </row>
    <row r="446" spans="1:19" s="255" customFormat="1">
      <c r="A446" s="275"/>
      <c r="B446" s="275"/>
      <c r="C446" s="276"/>
      <c r="D446" s="276"/>
      <c r="E446" s="277"/>
      <c r="F446" s="275"/>
      <c r="G446" s="275"/>
      <c r="H446" s="275"/>
      <c r="I446" s="275"/>
      <c r="J446" s="275"/>
      <c r="K446" s="278"/>
      <c r="L446" s="278"/>
      <c r="M446" s="275"/>
      <c r="N446" s="275"/>
      <c r="O446" s="275"/>
      <c r="P446" s="277"/>
      <c r="Q446" s="277"/>
      <c r="R446" s="275"/>
      <c r="S446" s="275"/>
    </row>
    <row r="447" spans="1:19" s="255" customFormat="1">
      <c r="A447" s="275"/>
      <c r="B447" s="275"/>
      <c r="C447" s="276"/>
      <c r="D447" s="276"/>
      <c r="E447" s="277"/>
      <c r="F447" s="275"/>
      <c r="G447" s="275"/>
      <c r="H447" s="275"/>
      <c r="I447" s="275"/>
      <c r="J447" s="275"/>
      <c r="K447" s="278"/>
      <c r="L447" s="278"/>
      <c r="M447" s="275"/>
      <c r="N447" s="275"/>
      <c r="O447" s="275"/>
      <c r="P447" s="277"/>
      <c r="Q447" s="277"/>
      <c r="R447" s="275"/>
      <c r="S447" s="275"/>
    </row>
    <row r="448" spans="1:19" s="255" customFormat="1">
      <c r="A448" s="275"/>
      <c r="B448" s="275"/>
      <c r="C448" s="276"/>
      <c r="D448" s="276"/>
      <c r="E448" s="277"/>
      <c r="F448" s="275"/>
      <c r="G448" s="275"/>
      <c r="H448" s="275"/>
      <c r="I448" s="275"/>
      <c r="J448" s="275"/>
      <c r="K448" s="278"/>
      <c r="L448" s="278"/>
      <c r="M448" s="275"/>
      <c r="N448" s="275"/>
      <c r="O448" s="275"/>
      <c r="P448" s="277"/>
      <c r="Q448" s="277"/>
      <c r="R448" s="275"/>
      <c r="S448" s="275"/>
    </row>
    <row r="449" spans="1:19" s="255" customFormat="1">
      <c r="A449" s="275"/>
      <c r="B449" s="275"/>
      <c r="C449" s="276"/>
      <c r="D449" s="276"/>
      <c r="E449" s="277"/>
      <c r="F449" s="275"/>
      <c r="G449" s="275"/>
      <c r="H449" s="275"/>
      <c r="I449" s="275"/>
      <c r="J449" s="275"/>
      <c r="K449" s="278"/>
      <c r="L449" s="278"/>
      <c r="M449" s="275"/>
      <c r="N449" s="275"/>
      <c r="O449" s="275"/>
      <c r="P449" s="277"/>
      <c r="Q449" s="277"/>
      <c r="R449" s="275"/>
      <c r="S449" s="275"/>
    </row>
    <row r="450" spans="1:19" s="255" customFormat="1">
      <c r="A450" s="275"/>
      <c r="B450" s="275"/>
      <c r="C450" s="276"/>
      <c r="D450" s="276"/>
      <c r="E450" s="277"/>
      <c r="F450" s="275"/>
      <c r="G450" s="275"/>
      <c r="H450" s="275"/>
      <c r="I450" s="275"/>
      <c r="J450" s="275"/>
      <c r="K450" s="278"/>
      <c r="L450" s="278"/>
      <c r="M450" s="275"/>
      <c r="N450" s="275"/>
      <c r="O450" s="275"/>
      <c r="P450" s="277"/>
      <c r="Q450" s="277"/>
      <c r="R450" s="275"/>
      <c r="S450" s="275"/>
    </row>
    <row r="451" spans="1:19" s="255" customFormat="1">
      <c r="A451" s="275"/>
      <c r="B451" s="275"/>
      <c r="C451" s="276"/>
      <c r="D451" s="276"/>
      <c r="E451" s="277"/>
      <c r="F451" s="275"/>
      <c r="G451" s="275"/>
      <c r="H451" s="275"/>
      <c r="I451" s="275"/>
      <c r="J451" s="275"/>
      <c r="K451" s="278"/>
      <c r="L451" s="278"/>
      <c r="M451" s="275"/>
      <c r="N451" s="275"/>
      <c r="O451" s="275"/>
      <c r="P451" s="277"/>
      <c r="Q451" s="277"/>
      <c r="R451" s="275"/>
      <c r="S451" s="275"/>
    </row>
    <row r="452" spans="1:19" s="255" customFormat="1">
      <c r="A452" s="275"/>
      <c r="B452" s="275"/>
      <c r="C452" s="276"/>
      <c r="D452" s="276"/>
      <c r="E452" s="277"/>
      <c r="F452" s="275"/>
      <c r="G452" s="275"/>
      <c r="H452" s="275"/>
      <c r="I452" s="275"/>
      <c r="J452" s="275"/>
      <c r="K452" s="278"/>
      <c r="L452" s="278"/>
      <c r="M452" s="275"/>
      <c r="N452" s="275"/>
      <c r="O452" s="275"/>
      <c r="P452" s="277"/>
      <c r="Q452" s="277"/>
      <c r="R452" s="275"/>
      <c r="S452" s="275"/>
    </row>
    <row r="453" spans="1:19" s="255" customFormat="1">
      <c r="A453" s="275"/>
      <c r="B453" s="275"/>
      <c r="C453" s="276"/>
      <c r="D453" s="276"/>
      <c r="E453" s="277"/>
      <c r="F453" s="275"/>
      <c r="G453" s="275"/>
      <c r="H453" s="275"/>
      <c r="I453" s="275"/>
      <c r="J453" s="275"/>
      <c r="K453" s="278"/>
      <c r="L453" s="278"/>
      <c r="M453" s="275"/>
      <c r="N453" s="275"/>
      <c r="O453" s="275"/>
      <c r="P453" s="277"/>
      <c r="Q453" s="277"/>
      <c r="R453" s="275"/>
      <c r="S453" s="275"/>
    </row>
    <row r="454" spans="1:19" s="255" customFormat="1">
      <c r="A454" s="275"/>
      <c r="B454" s="275"/>
      <c r="C454" s="276"/>
      <c r="D454" s="276"/>
      <c r="E454" s="277"/>
      <c r="F454" s="275"/>
      <c r="G454" s="275"/>
      <c r="H454" s="275"/>
      <c r="I454" s="275"/>
      <c r="J454" s="275"/>
      <c r="K454" s="278"/>
      <c r="L454" s="278"/>
      <c r="M454" s="275"/>
      <c r="N454" s="275"/>
      <c r="O454" s="275"/>
      <c r="P454" s="277"/>
      <c r="Q454" s="277"/>
      <c r="R454" s="275"/>
      <c r="S454" s="275"/>
    </row>
    <row r="455" spans="1:19" s="255" customFormat="1">
      <c r="A455" s="275"/>
      <c r="B455" s="275"/>
      <c r="C455" s="276"/>
      <c r="D455" s="276"/>
      <c r="E455" s="277"/>
      <c r="F455" s="275"/>
      <c r="G455" s="275"/>
      <c r="H455" s="275"/>
      <c r="I455" s="275"/>
      <c r="J455" s="275"/>
      <c r="K455" s="278"/>
      <c r="L455" s="278"/>
      <c r="M455" s="275"/>
      <c r="N455" s="275"/>
      <c r="O455" s="275"/>
      <c r="P455" s="277"/>
      <c r="Q455" s="277"/>
      <c r="R455" s="275"/>
      <c r="S455" s="275"/>
    </row>
    <row r="456" spans="1:19" s="255" customFormat="1">
      <c r="A456" s="275"/>
      <c r="B456" s="275"/>
      <c r="C456" s="276"/>
      <c r="D456" s="276"/>
      <c r="E456" s="277"/>
      <c r="F456" s="275"/>
      <c r="G456" s="275"/>
      <c r="H456" s="275"/>
      <c r="I456" s="275"/>
      <c r="J456" s="275"/>
      <c r="K456" s="278"/>
      <c r="L456" s="278"/>
      <c r="M456" s="275"/>
      <c r="N456" s="275"/>
      <c r="O456" s="275"/>
      <c r="P456" s="277"/>
      <c r="Q456" s="277"/>
      <c r="R456" s="275"/>
      <c r="S456" s="275"/>
    </row>
    <row r="457" spans="1:19" s="255" customFormat="1">
      <c r="A457" s="275"/>
      <c r="B457" s="275"/>
      <c r="C457" s="276"/>
      <c r="D457" s="276"/>
      <c r="E457" s="277"/>
      <c r="F457" s="275"/>
      <c r="G457" s="275"/>
      <c r="H457" s="275"/>
      <c r="I457" s="275"/>
      <c r="J457" s="275"/>
      <c r="K457" s="278"/>
      <c r="L457" s="278"/>
      <c r="M457" s="275"/>
      <c r="N457" s="275"/>
      <c r="O457" s="275"/>
      <c r="P457" s="277"/>
      <c r="Q457" s="277"/>
      <c r="R457" s="275"/>
      <c r="S457" s="275"/>
    </row>
    <row r="458" spans="1:19" s="255" customFormat="1">
      <c r="A458" s="275"/>
      <c r="B458" s="275"/>
      <c r="C458" s="276"/>
      <c r="D458" s="276"/>
      <c r="E458" s="277"/>
      <c r="F458" s="275"/>
      <c r="G458" s="275"/>
      <c r="H458" s="275"/>
      <c r="I458" s="275"/>
      <c r="J458" s="275"/>
      <c r="K458" s="278"/>
      <c r="L458" s="278"/>
      <c r="M458" s="275"/>
      <c r="N458" s="275"/>
      <c r="O458" s="275"/>
      <c r="P458" s="277"/>
      <c r="Q458" s="277"/>
      <c r="R458" s="275"/>
      <c r="S458" s="275"/>
    </row>
    <row r="459" spans="1:19" s="255" customFormat="1">
      <c r="A459" s="275"/>
      <c r="B459" s="275"/>
      <c r="C459" s="276"/>
      <c r="D459" s="276"/>
      <c r="E459" s="277"/>
      <c r="F459" s="275"/>
      <c r="G459" s="275"/>
      <c r="H459" s="275"/>
      <c r="I459" s="275"/>
      <c r="J459" s="275"/>
      <c r="K459" s="278"/>
      <c r="L459" s="278"/>
      <c r="M459" s="275"/>
      <c r="N459" s="275"/>
      <c r="O459" s="275"/>
      <c r="P459" s="277"/>
      <c r="Q459" s="277"/>
      <c r="R459" s="275"/>
      <c r="S459" s="275"/>
    </row>
    <row r="460" spans="1:19" s="255" customFormat="1">
      <c r="A460" s="275"/>
      <c r="B460" s="275"/>
      <c r="C460" s="276"/>
      <c r="D460" s="276"/>
      <c r="E460" s="277"/>
      <c r="F460" s="275"/>
      <c r="G460" s="275"/>
      <c r="H460" s="275"/>
      <c r="I460" s="275"/>
      <c r="J460" s="275"/>
      <c r="K460" s="278"/>
      <c r="L460" s="278"/>
      <c r="M460" s="275"/>
      <c r="N460" s="275"/>
      <c r="O460" s="275"/>
      <c r="P460" s="277"/>
      <c r="Q460" s="277"/>
      <c r="R460" s="275"/>
      <c r="S460" s="275"/>
    </row>
    <row r="461" spans="1:19" s="255" customFormat="1">
      <c r="A461" s="275"/>
      <c r="B461" s="275"/>
      <c r="C461" s="276"/>
      <c r="D461" s="276"/>
      <c r="E461" s="277"/>
      <c r="F461" s="275"/>
      <c r="G461" s="275"/>
      <c r="H461" s="275"/>
      <c r="I461" s="275"/>
      <c r="J461" s="275"/>
      <c r="K461" s="278"/>
      <c r="L461" s="278"/>
      <c r="M461" s="275"/>
      <c r="N461" s="275"/>
      <c r="O461" s="275"/>
      <c r="P461" s="277"/>
      <c r="Q461" s="277"/>
      <c r="R461" s="275"/>
      <c r="S461" s="275"/>
    </row>
    <row r="462" spans="1:19" s="255" customFormat="1">
      <c r="A462" s="275"/>
      <c r="B462" s="275"/>
      <c r="C462" s="276"/>
      <c r="D462" s="276"/>
      <c r="E462" s="277"/>
      <c r="F462" s="275"/>
      <c r="G462" s="275"/>
      <c r="H462" s="275"/>
      <c r="I462" s="275"/>
      <c r="J462" s="275"/>
      <c r="K462" s="278"/>
      <c r="L462" s="278"/>
      <c r="M462" s="275"/>
      <c r="N462" s="275"/>
      <c r="O462" s="275"/>
      <c r="P462" s="277"/>
      <c r="Q462" s="277"/>
      <c r="R462" s="275"/>
      <c r="S462" s="275"/>
    </row>
    <row r="463" spans="1:19" s="255" customFormat="1">
      <c r="A463" s="275"/>
      <c r="B463" s="275"/>
      <c r="C463" s="276"/>
      <c r="D463" s="276"/>
      <c r="E463" s="277"/>
      <c r="F463" s="275"/>
      <c r="G463" s="275"/>
      <c r="H463" s="275"/>
      <c r="I463" s="275"/>
      <c r="J463" s="275"/>
      <c r="K463" s="278"/>
      <c r="L463" s="278"/>
      <c r="M463" s="275"/>
      <c r="N463" s="275"/>
      <c r="O463" s="275"/>
      <c r="P463" s="277"/>
      <c r="Q463" s="277"/>
      <c r="R463" s="275"/>
      <c r="S463" s="275"/>
    </row>
    <row r="464" spans="1:19" s="255" customFormat="1">
      <c r="A464" s="275"/>
      <c r="B464" s="275"/>
      <c r="C464" s="276"/>
      <c r="D464" s="276"/>
      <c r="E464" s="277"/>
      <c r="F464" s="275"/>
      <c r="G464" s="275"/>
      <c r="H464" s="275"/>
      <c r="I464" s="275"/>
      <c r="J464" s="275"/>
      <c r="K464" s="278"/>
      <c r="L464" s="278"/>
      <c r="M464" s="275"/>
      <c r="N464" s="275"/>
      <c r="O464" s="275"/>
      <c r="P464" s="277"/>
      <c r="Q464" s="277"/>
      <c r="R464" s="275"/>
      <c r="S464" s="275"/>
    </row>
    <row r="465" spans="1:19" s="255" customFormat="1">
      <c r="A465" s="275"/>
      <c r="B465" s="275"/>
      <c r="C465" s="276"/>
      <c r="D465" s="276"/>
      <c r="E465" s="277"/>
      <c r="F465" s="275"/>
      <c r="G465" s="275"/>
      <c r="H465" s="275"/>
      <c r="I465" s="275"/>
      <c r="J465" s="275"/>
      <c r="K465" s="278"/>
      <c r="L465" s="278"/>
      <c r="M465" s="275"/>
      <c r="N465" s="275"/>
      <c r="O465" s="275"/>
      <c r="P465" s="277"/>
      <c r="Q465" s="277"/>
      <c r="R465" s="275"/>
      <c r="S465" s="275"/>
    </row>
    <row r="466" spans="1:19" s="255" customFormat="1">
      <c r="A466" s="275"/>
      <c r="B466" s="275"/>
      <c r="C466" s="276"/>
      <c r="D466" s="276"/>
      <c r="E466" s="277"/>
      <c r="F466" s="275"/>
      <c r="G466" s="275"/>
      <c r="H466" s="275"/>
      <c r="I466" s="275"/>
      <c r="J466" s="275"/>
      <c r="K466" s="278"/>
      <c r="L466" s="278"/>
      <c r="M466" s="275"/>
      <c r="N466" s="275"/>
      <c r="O466" s="275"/>
      <c r="P466" s="277"/>
      <c r="Q466" s="277"/>
      <c r="R466" s="275"/>
      <c r="S466" s="275"/>
    </row>
    <row r="467" spans="1:19" s="255" customFormat="1">
      <c r="A467" s="275"/>
      <c r="B467" s="275"/>
      <c r="C467" s="276"/>
      <c r="D467" s="276"/>
      <c r="E467" s="277"/>
      <c r="F467" s="275"/>
      <c r="G467" s="275"/>
      <c r="H467" s="275"/>
      <c r="I467" s="275"/>
      <c r="J467" s="275"/>
      <c r="K467" s="278"/>
      <c r="L467" s="278"/>
      <c r="M467" s="275"/>
      <c r="N467" s="275"/>
      <c r="O467" s="275"/>
      <c r="P467" s="277"/>
      <c r="Q467" s="277"/>
      <c r="R467" s="275"/>
      <c r="S467" s="275"/>
    </row>
    <row r="468" spans="1:19" s="255" customFormat="1">
      <c r="A468" s="275"/>
      <c r="B468" s="275"/>
      <c r="C468" s="276"/>
      <c r="D468" s="276"/>
      <c r="E468" s="277"/>
      <c r="F468" s="275"/>
      <c r="G468" s="275"/>
      <c r="H468" s="275"/>
      <c r="I468" s="275"/>
      <c r="J468" s="275"/>
      <c r="K468" s="278"/>
      <c r="L468" s="278"/>
      <c r="M468" s="275"/>
      <c r="N468" s="275"/>
      <c r="O468" s="275"/>
      <c r="P468" s="277"/>
      <c r="Q468" s="277"/>
      <c r="R468" s="275"/>
      <c r="S468" s="275"/>
    </row>
    <row r="469" spans="1:19" s="255" customFormat="1">
      <c r="A469" s="275"/>
      <c r="B469" s="275"/>
      <c r="C469" s="276"/>
      <c r="D469" s="276"/>
      <c r="E469" s="277"/>
      <c r="F469" s="275"/>
      <c r="G469" s="275"/>
      <c r="H469" s="275"/>
      <c r="I469" s="275"/>
      <c r="J469" s="275"/>
      <c r="K469" s="278"/>
      <c r="L469" s="278"/>
      <c r="M469" s="275"/>
      <c r="N469" s="275"/>
      <c r="O469" s="275"/>
      <c r="P469" s="277"/>
      <c r="Q469" s="277"/>
      <c r="R469" s="275"/>
      <c r="S469" s="275"/>
    </row>
    <row r="470" spans="1:19" s="255" customFormat="1">
      <c r="A470" s="275"/>
      <c r="B470" s="275"/>
      <c r="C470" s="276"/>
      <c r="D470" s="276"/>
      <c r="E470" s="277"/>
      <c r="F470" s="275"/>
      <c r="G470" s="275"/>
      <c r="H470" s="275"/>
      <c r="I470" s="275"/>
      <c r="J470" s="275"/>
      <c r="K470" s="278"/>
      <c r="L470" s="278"/>
      <c r="M470" s="275"/>
      <c r="N470" s="275"/>
      <c r="O470" s="275"/>
      <c r="P470" s="277"/>
      <c r="Q470" s="277"/>
      <c r="R470" s="275"/>
      <c r="S470" s="275"/>
    </row>
    <row r="471" spans="1:19" s="255" customFormat="1">
      <c r="A471" s="275"/>
      <c r="B471" s="275"/>
      <c r="C471" s="276"/>
      <c r="D471" s="276"/>
      <c r="E471" s="277"/>
      <c r="F471" s="275"/>
      <c r="G471" s="275"/>
      <c r="H471" s="275"/>
      <c r="I471" s="275"/>
      <c r="J471" s="275"/>
      <c r="K471" s="278"/>
      <c r="L471" s="278"/>
      <c r="M471" s="275"/>
      <c r="N471" s="275"/>
      <c r="O471" s="275"/>
      <c r="P471" s="277"/>
      <c r="Q471" s="277"/>
      <c r="R471" s="275"/>
      <c r="S471" s="275"/>
    </row>
    <row r="472" spans="1:19" s="255" customFormat="1">
      <c r="A472" s="275"/>
      <c r="B472" s="275"/>
      <c r="C472" s="276"/>
      <c r="D472" s="276"/>
      <c r="E472" s="277"/>
      <c r="F472" s="275"/>
      <c r="G472" s="275"/>
      <c r="H472" s="275"/>
      <c r="I472" s="275"/>
      <c r="J472" s="275"/>
      <c r="K472" s="278"/>
      <c r="L472" s="278"/>
      <c r="M472" s="275"/>
      <c r="N472" s="275"/>
      <c r="O472" s="275"/>
      <c r="P472" s="277"/>
      <c r="Q472" s="277"/>
      <c r="R472" s="275"/>
      <c r="S472" s="275"/>
    </row>
    <row r="473" spans="1:19" s="255" customFormat="1">
      <c r="A473" s="275"/>
      <c r="B473" s="275"/>
      <c r="C473" s="276"/>
      <c r="D473" s="276"/>
      <c r="E473" s="277"/>
      <c r="F473" s="275"/>
      <c r="G473" s="275"/>
      <c r="H473" s="275"/>
      <c r="I473" s="275"/>
      <c r="J473" s="275"/>
      <c r="K473" s="278"/>
      <c r="L473" s="278"/>
      <c r="M473" s="275"/>
      <c r="N473" s="275"/>
      <c r="O473" s="275"/>
      <c r="P473" s="277"/>
      <c r="Q473" s="277"/>
      <c r="R473" s="275"/>
      <c r="S473" s="275"/>
    </row>
    <row r="474" spans="1:19" s="255" customFormat="1">
      <c r="A474" s="275"/>
      <c r="B474" s="275"/>
      <c r="C474" s="276"/>
      <c r="D474" s="276"/>
      <c r="E474" s="277"/>
      <c r="F474" s="275"/>
      <c r="G474" s="275"/>
      <c r="H474" s="275"/>
      <c r="I474" s="275"/>
      <c r="J474" s="275"/>
      <c r="K474" s="278"/>
      <c r="L474" s="278"/>
      <c r="M474" s="275"/>
      <c r="N474" s="275"/>
      <c r="O474" s="275"/>
      <c r="P474" s="277"/>
      <c r="Q474" s="277"/>
      <c r="R474" s="275"/>
      <c r="S474" s="275"/>
    </row>
    <row r="475" spans="1:19" s="255" customFormat="1">
      <c r="A475" s="275"/>
      <c r="B475" s="275"/>
      <c r="C475" s="276"/>
      <c r="D475" s="276"/>
      <c r="E475" s="277"/>
      <c r="F475" s="275"/>
      <c r="G475" s="275"/>
      <c r="H475" s="275"/>
      <c r="I475" s="275"/>
      <c r="J475" s="275"/>
      <c r="K475" s="278"/>
      <c r="L475" s="278"/>
      <c r="M475" s="275"/>
      <c r="N475" s="275"/>
      <c r="O475" s="275"/>
      <c r="P475" s="277"/>
      <c r="Q475" s="277"/>
      <c r="R475" s="275"/>
      <c r="S475" s="275"/>
    </row>
    <row r="476" spans="1:19" s="255" customFormat="1">
      <c r="A476" s="275"/>
      <c r="B476" s="275"/>
      <c r="C476" s="276"/>
      <c r="D476" s="276"/>
      <c r="E476" s="277"/>
      <c r="F476" s="275"/>
      <c r="G476" s="275"/>
      <c r="H476" s="275"/>
      <c r="I476" s="275"/>
      <c r="J476" s="275"/>
      <c r="K476" s="278"/>
      <c r="L476" s="278"/>
      <c r="M476" s="275"/>
      <c r="N476" s="275"/>
      <c r="O476" s="275"/>
      <c r="P476" s="277"/>
      <c r="Q476" s="277"/>
      <c r="R476" s="275"/>
      <c r="S476" s="275"/>
    </row>
    <row r="477" spans="1:19" s="255" customFormat="1">
      <c r="A477" s="275"/>
      <c r="B477" s="275"/>
      <c r="C477" s="276"/>
      <c r="D477" s="276"/>
      <c r="E477" s="277"/>
      <c r="F477" s="275"/>
      <c r="G477" s="275"/>
      <c r="H477" s="275"/>
      <c r="I477" s="275"/>
      <c r="J477" s="275"/>
      <c r="K477" s="278"/>
      <c r="L477" s="278"/>
      <c r="M477" s="275"/>
      <c r="N477" s="275"/>
      <c r="O477" s="275"/>
      <c r="P477" s="277"/>
      <c r="Q477" s="277"/>
      <c r="R477" s="275"/>
      <c r="S477" s="275"/>
    </row>
    <row r="478" spans="1:19" s="255" customFormat="1">
      <c r="A478" s="275"/>
      <c r="B478" s="275"/>
      <c r="C478" s="276"/>
      <c r="D478" s="276"/>
      <c r="E478" s="277"/>
      <c r="F478" s="275"/>
      <c r="G478" s="275"/>
      <c r="H478" s="275"/>
      <c r="I478" s="275"/>
      <c r="J478" s="275"/>
      <c r="K478" s="278"/>
      <c r="L478" s="278"/>
      <c r="M478" s="275"/>
      <c r="N478" s="275"/>
      <c r="O478" s="275"/>
      <c r="P478" s="277"/>
      <c r="Q478" s="277"/>
      <c r="R478" s="275"/>
      <c r="S478" s="275"/>
    </row>
    <row r="479" spans="1:19" s="255" customFormat="1">
      <c r="A479" s="275"/>
      <c r="B479" s="275"/>
      <c r="C479" s="276"/>
      <c r="D479" s="276"/>
      <c r="E479" s="277"/>
      <c r="F479" s="275"/>
      <c r="G479" s="275"/>
      <c r="H479" s="275"/>
      <c r="I479" s="275"/>
      <c r="J479" s="275"/>
      <c r="K479" s="278"/>
      <c r="L479" s="278"/>
      <c r="M479" s="275"/>
      <c r="N479" s="275"/>
      <c r="O479" s="275"/>
      <c r="P479" s="277"/>
      <c r="Q479" s="277"/>
      <c r="R479" s="275"/>
      <c r="S479" s="275"/>
    </row>
    <row r="480" spans="1:19" s="255" customFormat="1">
      <c r="A480" s="275"/>
      <c r="B480" s="275"/>
      <c r="C480" s="276"/>
      <c r="D480" s="276"/>
      <c r="E480" s="277"/>
      <c r="F480" s="275"/>
      <c r="G480" s="275"/>
      <c r="H480" s="275"/>
      <c r="I480" s="275"/>
      <c r="J480" s="275"/>
      <c r="K480" s="278"/>
      <c r="L480" s="278"/>
      <c r="M480" s="275"/>
      <c r="N480" s="275"/>
      <c r="O480" s="275"/>
      <c r="P480" s="277"/>
      <c r="Q480" s="277"/>
      <c r="R480" s="275"/>
      <c r="S480" s="275"/>
    </row>
    <row r="481" spans="1:19" s="255" customFormat="1">
      <c r="A481" s="275"/>
      <c r="B481" s="275"/>
      <c r="C481" s="276"/>
      <c r="D481" s="276"/>
      <c r="E481" s="277"/>
      <c r="F481" s="275"/>
      <c r="G481" s="275"/>
      <c r="H481" s="275"/>
      <c r="I481" s="275"/>
      <c r="J481" s="275"/>
      <c r="K481" s="278"/>
      <c r="L481" s="278"/>
      <c r="M481" s="275"/>
      <c r="N481" s="275"/>
      <c r="O481" s="275"/>
      <c r="P481" s="277"/>
      <c r="Q481" s="277"/>
      <c r="R481" s="275"/>
      <c r="S481" s="275"/>
    </row>
    <row r="482" spans="1:19" s="255" customFormat="1">
      <c r="A482" s="275"/>
      <c r="B482" s="275"/>
      <c r="C482" s="276"/>
      <c r="D482" s="276"/>
      <c r="E482" s="277"/>
      <c r="F482" s="275"/>
      <c r="G482" s="275"/>
      <c r="H482" s="275"/>
      <c r="I482" s="275"/>
      <c r="J482" s="275"/>
      <c r="K482" s="278"/>
      <c r="L482" s="278"/>
      <c r="M482" s="275"/>
      <c r="N482" s="275"/>
      <c r="O482" s="275"/>
      <c r="P482" s="277"/>
      <c r="Q482" s="277"/>
      <c r="R482" s="275"/>
      <c r="S482" s="275"/>
    </row>
    <row r="483" spans="1:19" s="255" customFormat="1">
      <c r="A483" s="275"/>
      <c r="B483" s="275"/>
      <c r="C483" s="276"/>
      <c r="D483" s="276"/>
      <c r="E483" s="277"/>
      <c r="F483" s="275"/>
      <c r="G483" s="275"/>
      <c r="H483" s="275"/>
      <c r="I483" s="275"/>
      <c r="J483" s="275"/>
      <c r="K483" s="278"/>
      <c r="L483" s="278"/>
      <c r="M483" s="275"/>
      <c r="N483" s="275"/>
      <c r="O483" s="275"/>
      <c r="P483" s="277"/>
      <c r="Q483" s="277"/>
      <c r="R483" s="275"/>
      <c r="S483" s="275"/>
    </row>
    <row r="484" spans="1:19" s="255" customFormat="1">
      <c r="A484" s="275"/>
      <c r="B484" s="275"/>
      <c r="C484" s="276"/>
      <c r="D484" s="276"/>
      <c r="E484" s="277"/>
      <c r="F484" s="275"/>
      <c r="G484" s="275"/>
      <c r="H484" s="275"/>
      <c r="I484" s="275"/>
      <c r="J484" s="275"/>
      <c r="K484" s="278"/>
      <c r="L484" s="278"/>
      <c r="M484" s="275"/>
      <c r="N484" s="275"/>
      <c r="O484" s="275"/>
      <c r="P484" s="277"/>
      <c r="Q484" s="277"/>
      <c r="R484" s="275"/>
      <c r="S484" s="275"/>
    </row>
    <row r="485" spans="1:19" s="255" customFormat="1">
      <c r="A485" s="275"/>
      <c r="B485" s="275"/>
      <c r="C485" s="276"/>
      <c r="D485" s="276"/>
      <c r="E485" s="277"/>
      <c r="F485" s="275"/>
      <c r="G485" s="275"/>
      <c r="H485" s="275"/>
      <c r="I485" s="275"/>
      <c r="J485" s="275"/>
      <c r="K485" s="278"/>
      <c r="L485" s="278"/>
      <c r="M485" s="275"/>
      <c r="N485" s="275"/>
      <c r="O485" s="275"/>
      <c r="P485" s="277"/>
      <c r="Q485" s="277"/>
      <c r="R485" s="275"/>
      <c r="S485" s="275"/>
    </row>
    <row r="486" spans="1:19" s="255" customFormat="1">
      <c r="A486" s="275"/>
      <c r="B486" s="275"/>
      <c r="C486" s="276"/>
      <c r="D486" s="276"/>
      <c r="E486" s="277"/>
      <c r="F486" s="275"/>
      <c r="G486" s="275"/>
      <c r="H486" s="275"/>
      <c r="I486" s="275"/>
      <c r="J486" s="275"/>
      <c r="K486" s="278"/>
      <c r="L486" s="278"/>
      <c r="M486" s="275"/>
      <c r="N486" s="275"/>
      <c r="O486" s="275"/>
      <c r="P486" s="277"/>
      <c r="Q486" s="277"/>
      <c r="R486" s="275"/>
      <c r="S486" s="275"/>
    </row>
    <row r="487" spans="1:19" s="255" customFormat="1">
      <c r="A487" s="275"/>
      <c r="B487" s="275"/>
      <c r="C487" s="276"/>
      <c r="D487" s="276"/>
      <c r="E487" s="277"/>
      <c r="F487" s="275"/>
      <c r="G487" s="275"/>
      <c r="H487" s="275"/>
      <c r="I487" s="275"/>
      <c r="J487" s="275"/>
      <c r="K487" s="278"/>
      <c r="L487" s="278"/>
      <c r="M487" s="275"/>
      <c r="N487" s="275"/>
      <c r="O487" s="275"/>
      <c r="P487" s="277"/>
      <c r="Q487" s="277"/>
      <c r="R487" s="275"/>
      <c r="S487" s="275"/>
    </row>
    <row r="488" spans="1:19" s="255" customFormat="1">
      <c r="A488" s="275"/>
      <c r="B488" s="275"/>
      <c r="C488" s="276"/>
      <c r="D488" s="276"/>
      <c r="E488" s="277"/>
      <c r="F488" s="275"/>
      <c r="G488" s="275"/>
      <c r="H488" s="275"/>
      <c r="I488" s="275"/>
      <c r="J488" s="275"/>
      <c r="K488" s="278"/>
      <c r="L488" s="278"/>
      <c r="M488" s="275"/>
      <c r="N488" s="275"/>
      <c r="O488" s="275"/>
      <c r="P488" s="277"/>
      <c r="Q488" s="277"/>
      <c r="R488" s="275"/>
      <c r="S488" s="275"/>
    </row>
    <row r="489" spans="1:19" s="255" customFormat="1">
      <c r="A489" s="275"/>
      <c r="B489" s="275"/>
      <c r="C489" s="276"/>
      <c r="D489" s="276"/>
      <c r="E489" s="277"/>
      <c r="F489" s="275"/>
      <c r="G489" s="275"/>
      <c r="H489" s="275"/>
      <c r="I489" s="275"/>
      <c r="J489" s="275"/>
      <c r="K489" s="278"/>
      <c r="L489" s="278"/>
      <c r="M489" s="275"/>
      <c r="N489" s="275"/>
      <c r="O489" s="275"/>
      <c r="P489" s="277"/>
      <c r="Q489" s="277"/>
      <c r="R489" s="275"/>
      <c r="S489" s="275"/>
    </row>
    <row r="490" spans="1:19" s="255" customFormat="1">
      <c r="A490" s="275"/>
      <c r="B490" s="275"/>
      <c r="C490" s="276"/>
      <c r="D490" s="276"/>
      <c r="E490" s="277"/>
      <c r="F490" s="275"/>
      <c r="G490" s="275"/>
      <c r="H490" s="275"/>
      <c r="I490" s="275"/>
      <c r="J490" s="275"/>
      <c r="K490" s="278"/>
      <c r="L490" s="278"/>
      <c r="M490" s="275"/>
      <c r="N490" s="275"/>
      <c r="O490" s="275"/>
      <c r="P490" s="277"/>
      <c r="Q490" s="277"/>
      <c r="R490" s="275"/>
      <c r="S490" s="275"/>
    </row>
    <row r="491" spans="1:19" s="255" customFormat="1">
      <c r="A491" s="275"/>
      <c r="B491" s="275"/>
      <c r="C491" s="276"/>
      <c r="D491" s="276"/>
      <c r="E491" s="277"/>
      <c r="F491" s="275"/>
      <c r="G491" s="275"/>
      <c r="H491" s="275"/>
      <c r="I491" s="275"/>
      <c r="J491" s="275"/>
      <c r="K491" s="278"/>
      <c r="L491" s="278"/>
      <c r="M491" s="275"/>
      <c r="N491" s="275"/>
      <c r="O491" s="275"/>
      <c r="P491" s="277"/>
      <c r="Q491" s="277"/>
      <c r="R491" s="275"/>
      <c r="S491" s="275"/>
    </row>
    <row r="492" spans="1:19" s="255" customFormat="1">
      <c r="A492" s="275"/>
      <c r="B492" s="275"/>
      <c r="C492" s="276"/>
      <c r="D492" s="276"/>
      <c r="E492" s="277"/>
      <c r="F492" s="275"/>
      <c r="G492" s="275"/>
      <c r="H492" s="275"/>
      <c r="I492" s="275"/>
      <c r="J492" s="275"/>
      <c r="K492" s="278"/>
      <c r="L492" s="278"/>
      <c r="M492" s="275"/>
      <c r="N492" s="275"/>
      <c r="O492" s="275"/>
      <c r="P492" s="277"/>
      <c r="Q492" s="277"/>
      <c r="R492" s="275"/>
      <c r="S492" s="275"/>
    </row>
    <row r="493" spans="1:19" s="255" customFormat="1">
      <c r="A493" s="275"/>
      <c r="B493" s="275"/>
      <c r="C493" s="276"/>
      <c r="D493" s="276"/>
      <c r="E493" s="277"/>
      <c r="F493" s="275"/>
      <c r="G493" s="275"/>
      <c r="H493" s="275"/>
      <c r="I493" s="275"/>
      <c r="J493" s="275"/>
      <c r="K493" s="278"/>
      <c r="L493" s="278"/>
      <c r="M493" s="275"/>
      <c r="N493" s="275"/>
      <c r="O493" s="275"/>
      <c r="P493" s="277"/>
      <c r="Q493" s="277"/>
      <c r="R493" s="275"/>
      <c r="S493" s="275"/>
    </row>
    <row r="494" spans="1:19" s="255" customFormat="1">
      <c r="A494" s="275"/>
      <c r="B494" s="275"/>
      <c r="C494" s="276"/>
      <c r="D494" s="276"/>
      <c r="E494" s="277"/>
      <c r="F494" s="275"/>
      <c r="G494" s="275"/>
      <c r="H494" s="275"/>
      <c r="I494" s="275"/>
      <c r="J494" s="275"/>
      <c r="K494" s="278"/>
      <c r="L494" s="278"/>
      <c r="M494" s="275"/>
      <c r="N494" s="275"/>
      <c r="O494" s="275"/>
      <c r="P494" s="277"/>
      <c r="Q494" s="277"/>
      <c r="R494" s="275"/>
      <c r="S494" s="275"/>
    </row>
    <row r="495" spans="1:19" s="255" customFormat="1">
      <c r="A495" s="275"/>
      <c r="B495" s="275"/>
      <c r="C495" s="276"/>
      <c r="D495" s="276"/>
      <c r="E495" s="277"/>
      <c r="F495" s="275"/>
      <c r="G495" s="275"/>
      <c r="H495" s="275"/>
      <c r="I495" s="275"/>
      <c r="J495" s="275"/>
      <c r="K495" s="278"/>
      <c r="L495" s="278"/>
      <c r="M495" s="275"/>
      <c r="N495" s="275"/>
      <c r="O495" s="275"/>
      <c r="P495" s="277"/>
      <c r="Q495" s="277"/>
      <c r="R495" s="275"/>
      <c r="S495" s="275"/>
    </row>
    <row r="496" spans="1:19" s="255" customFormat="1">
      <c r="A496" s="275"/>
      <c r="B496" s="275"/>
      <c r="C496" s="276"/>
      <c r="D496" s="276"/>
      <c r="E496" s="277"/>
      <c r="F496" s="275"/>
      <c r="G496" s="275"/>
      <c r="H496" s="275"/>
      <c r="I496" s="275"/>
      <c r="J496" s="275"/>
      <c r="K496" s="278"/>
      <c r="L496" s="278"/>
      <c r="M496" s="275"/>
      <c r="N496" s="275"/>
      <c r="O496" s="275"/>
      <c r="P496" s="277"/>
      <c r="Q496" s="277"/>
      <c r="R496" s="275"/>
      <c r="S496" s="275"/>
    </row>
    <row r="497" spans="1:19" s="255" customFormat="1">
      <c r="A497" s="275"/>
      <c r="B497" s="275"/>
      <c r="C497" s="276"/>
      <c r="D497" s="276"/>
      <c r="E497" s="277"/>
      <c r="F497" s="275"/>
      <c r="G497" s="275"/>
      <c r="H497" s="275"/>
      <c r="I497" s="275"/>
      <c r="J497" s="275"/>
      <c r="K497" s="278"/>
      <c r="L497" s="278"/>
      <c r="M497" s="275"/>
      <c r="N497" s="275"/>
      <c r="O497" s="275"/>
      <c r="P497" s="277"/>
      <c r="Q497" s="277"/>
      <c r="R497" s="275"/>
      <c r="S497" s="275"/>
    </row>
    <row r="498" spans="1:19" s="255" customFormat="1">
      <c r="A498" s="275"/>
      <c r="B498" s="275"/>
      <c r="C498" s="276"/>
      <c r="D498" s="276"/>
      <c r="E498" s="277"/>
      <c r="F498" s="275"/>
      <c r="G498" s="275"/>
      <c r="H498" s="275"/>
      <c r="I498" s="275"/>
      <c r="J498" s="275"/>
      <c r="K498" s="278"/>
      <c r="L498" s="278"/>
      <c r="M498" s="275"/>
      <c r="N498" s="275"/>
      <c r="O498" s="275"/>
      <c r="P498" s="277"/>
      <c r="Q498" s="277"/>
      <c r="R498" s="275"/>
      <c r="S498" s="275"/>
    </row>
    <row r="499" spans="1:19" s="255" customFormat="1">
      <c r="A499" s="275"/>
      <c r="B499" s="275"/>
      <c r="C499" s="276"/>
      <c r="D499" s="276"/>
      <c r="E499" s="277"/>
      <c r="F499" s="275"/>
      <c r="G499" s="275"/>
      <c r="H499" s="275"/>
      <c r="I499" s="275"/>
      <c r="J499" s="275"/>
      <c r="K499" s="278"/>
      <c r="L499" s="278"/>
      <c r="M499" s="275"/>
      <c r="N499" s="275"/>
      <c r="O499" s="275"/>
      <c r="P499" s="277"/>
      <c r="Q499" s="277"/>
      <c r="R499" s="275"/>
      <c r="S499" s="275"/>
    </row>
    <row r="500" spans="1:19" s="255" customFormat="1">
      <c r="A500" s="275"/>
      <c r="B500" s="275"/>
      <c r="C500" s="276"/>
      <c r="D500" s="276"/>
      <c r="E500" s="277"/>
      <c r="F500" s="275"/>
      <c r="G500" s="275"/>
      <c r="H500" s="275"/>
      <c r="I500" s="275"/>
      <c r="J500" s="275"/>
      <c r="K500" s="278"/>
      <c r="L500" s="278"/>
      <c r="M500" s="275"/>
      <c r="N500" s="275"/>
      <c r="O500" s="275"/>
      <c r="P500" s="277"/>
      <c r="Q500" s="277"/>
      <c r="R500" s="275"/>
      <c r="S500" s="275"/>
    </row>
    <row r="501" spans="1:19" s="255" customFormat="1">
      <c r="A501" s="275"/>
      <c r="B501" s="275"/>
      <c r="C501" s="276"/>
      <c r="D501" s="276"/>
      <c r="E501" s="277"/>
      <c r="F501" s="275"/>
      <c r="G501" s="275"/>
      <c r="H501" s="275"/>
      <c r="I501" s="275"/>
      <c r="J501" s="275"/>
      <c r="K501" s="278"/>
      <c r="L501" s="278"/>
      <c r="M501" s="275"/>
      <c r="N501" s="275"/>
      <c r="O501" s="275"/>
      <c r="P501" s="277"/>
      <c r="Q501" s="277"/>
      <c r="R501" s="275"/>
      <c r="S501" s="275"/>
    </row>
    <row r="502" spans="1:19" s="255" customFormat="1">
      <c r="A502" s="275"/>
      <c r="B502" s="275"/>
      <c r="C502" s="276"/>
      <c r="D502" s="276"/>
      <c r="E502" s="277"/>
      <c r="F502" s="275"/>
      <c r="G502" s="275"/>
      <c r="H502" s="275"/>
      <c r="I502" s="275"/>
      <c r="J502" s="275"/>
      <c r="K502" s="278"/>
      <c r="L502" s="278"/>
      <c r="M502" s="275"/>
      <c r="N502" s="275"/>
      <c r="O502" s="275"/>
      <c r="P502" s="277"/>
      <c r="Q502" s="277"/>
      <c r="R502" s="275"/>
      <c r="S502" s="275"/>
    </row>
    <row r="503" spans="1:19" s="255" customFormat="1">
      <c r="A503" s="275"/>
      <c r="B503" s="275"/>
      <c r="C503" s="276"/>
      <c r="D503" s="276"/>
      <c r="E503" s="277"/>
      <c r="F503" s="275"/>
      <c r="G503" s="275"/>
      <c r="H503" s="275"/>
      <c r="I503" s="275"/>
      <c r="J503" s="275"/>
      <c r="K503" s="278"/>
      <c r="L503" s="278"/>
      <c r="M503" s="275"/>
      <c r="N503" s="275"/>
      <c r="O503" s="275"/>
      <c r="P503" s="277"/>
      <c r="Q503" s="277"/>
      <c r="R503" s="275"/>
      <c r="S503" s="275"/>
    </row>
    <row r="504" spans="1:19" s="255" customFormat="1">
      <c r="A504" s="275"/>
      <c r="B504" s="275"/>
      <c r="C504" s="276"/>
      <c r="D504" s="276"/>
      <c r="E504" s="277"/>
      <c r="F504" s="275"/>
      <c r="G504" s="275"/>
      <c r="H504" s="275"/>
      <c r="I504" s="275"/>
      <c r="J504" s="275"/>
      <c r="K504" s="278"/>
      <c r="L504" s="278"/>
      <c r="M504" s="275"/>
      <c r="N504" s="275"/>
      <c r="O504" s="275"/>
      <c r="P504" s="277"/>
      <c r="Q504" s="277"/>
      <c r="R504" s="275"/>
      <c r="S504" s="275"/>
    </row>
    <row r="505" spans="1:19" s="255" customFormat="1">
      <c r="A505" s="275"/>
      <c r="B505" s="275"/>
      <c r="C505" s="276"/>
      <c r="D505" s="276"/>
      <c r="E505" s="277"/>
      <c r="F505" s="275"/>
      <c r="G505" s="275"/>
      <c r="H505" s="275"/>
      <c r="I505" s="275"/>
      <c r="J505" s="275"/>
      <c r="K505" s="278"/>
      <c r="L505" s="278"/>
      <c r="M505" s="275"/>
      <c r="N505" s="275"/>
      <c r="O505" s="275"/>
      <c r="P505" s="277"/>
      <c r="Q505" s="277"/>
      <c r="R505" s="275"/>
      <c r="S505" s="275"/>
    </row>
    <row r="506" spans="1:19" s="255" customFormat="1">
      <c r="A506" s="275"/>
      <c r="B506" s="275"/>
      <c r="C506" s="276"/>
      <c r="D506" s="276"/>
      <c r="E506" s="277"/>
      <c r="F506" s="275"/>
      <c r="G506" s="275"/>
      <c r="H506" s="275"/>
      <c r="I506" s="275"/>
      <c r="J506" s="275"/>
      <c r="K506" s="278"/>
      <c r="L506" s="278"/>
      <c r="M506" s="275"/>
      <c r="N506" s="275"/>
      <c r="O506" s="275"/>
      <c r="P506" s="277"/>
      <c r="Q506" s="277"/>
      <c r="R506" s="275"/>
      <c r="S506" s="275"/>
    </row>
    <row r="507" spans="1:19" s="255" customFormat="1">
      <c r="A507" s="275"/>
      <c r="B507" s="275"/>
      <c r="C507" s="276"/>
      <c r="D507" s="276"/>
      <c r="E507" s="277"/>
      <c r="F507" s="275"/>
      <c r="G507" s="275"/>
      <c r="H507" s="275"/>
      <c r="I507" s="275"/>
      <c r="J507" s="275"/>
      <c r="K507" s="278"/>
      <c r="L507" s="278"/>
      <c r="M507" s="275"/>
      <c r="N507" s="275"/>
      <c r="O507" s="275"/>
      <c r="P507" s="277"/>
      <c r="Q507" s="277"/>
      <c r="R507" s="275"/>
      <c r="S507" s="275"/>
    </row>
    <row r="508" spans="1:19" s="255" customFormat="1">
      <c r="A508" s="275"/>
      <c r="B508" s="275"/>
      <c r="C508" s="276"/>
      <c r="D508" s="276"/>
      <c r="E508" s="277"/>
      <c r="F508" s="275"/>
      <c r="G508" s="275"/>
      <c r="H508" s="275"/>
      <c r="I508" s="275"/>
      <c r="J508" s="275"/>
      <c r="K508" s="278"/>
      <c r="L508" s="278"/>
      <c r="M508" s="275"/>
      <c r="N508" s="275"/>
      <c r="O508" s="275"/>
      <c r="P508" s="277"/>
      <c r="Q508" s="277"/>
      <c r="R508" s="275"/>
      <c r="S508" s="275"/>
    </row>
    <row r="509" spans="1:19" s="255" customFormat="1">
      <c r="A509" s="275"/>
      <c r="B509" s="275"/>
      <c r="C509" s="276"/>
      <c r="D509" s="276"/>
      <c r="E509" s="277"/>
      <c r="F509" s="275"/>
      <c r="G509" s="275"/>
      <c r="H509" s="275"/>
      <c r="I509" s="275"/>
      <c r="J509" s="275"/>
      <c r="K509" s="278"/>
      <c r="L509" s="278"/>
      <c r="M509" s="275"/>
      <c r="N509" s="275"/>
      <c r="O509" s="275"/>
      <c r="P509" s="277"/>
      <c r="Q509" s="277"/>
      <c r="R509" s="275"/>
      <c r="S509" s="275"/>
    </row>
    <row r="510" spans="1:19" s="255" customFormat="1">
      <c r="A510" s="275"/>
      <c r="B510" s="275"/>
      <c r="C510" s="276"/>
      <c r="D510" s="276"/>
      <c r="E510" s="277"/>
      <c r="F510" s="275"/>
      <c r="G510" s="275"/>
      <c r="H510" s="275"/>
      <c r="I510" s="275"/>
      <c r="J510" s="275"/>
      <c r="K510" s="278"/>
      <c r="L510" s="278"/>
      <c r="M510" s="275"/>
      <c r="N510" s="275"/>
      <c r="O510" s="275"/>
      <c r="P510" s="277"/>
      <c r="Q510" s="277"/>
      <c r="R510" s="275"/>
      <c r="S510" s="275"/>
    </row>
    <row r="511" spans="1:19" s="255" customFormat="1">
      <c r="A511" s="275"/>
      <c r="B511" s="275"/>
      <c r="C511" s="276"/>
      <c r="D511" s="276"/>
      <c r="E511" s="277"/>
      <c r="F511" s="275"/>
      <c r="G511" s="275"/>
      <c r="H511" s="275"/>
      <c r="I511" s="275"/>
      <c r="J511" s="275"/>
      <c r="K511" s="278"/>
      <c r="L511" s="278"/>
      <c r="M511" s="275"/>
      <c r="N511" s="275"/>
      <c r="O511" s="275"/>
      <c r="P511" s="277"/>
      <c r="Q511" s="277"/>
      <c r="R511" s="275"/>
      <c r="S511" s="275"/>
    </row>
    <row r="512" spans="1:19" s="255" customFormat="1">
      <c r="A512" s="275"/>
      <c r="B512" s="275"/>
      <c r="C512" s="276"/>
      <c r="D512" s="276"/>
      <c r="E512" s="277"/>
      <c r="F512" s="275"/>
      <c r="G512" s="275"/>
      <c r="H512" s="275"/>
      <c r="I512" s="275"/>
      <c r="J512" s="275"/>
      <c r="K512" s="278"/>
      <c r="L512" s="278"/>
      <c r="M512" s="275"/>
      <c r="N512" s="275"/>
      <c r="O512" s="275"/>
      <c r="P512" s="277"/>
      <c r="Q512" s="277"/>
      <c r="R512" s="275"/>
      <c r="S512" s="275"/>
    </row>
    <row r="513" spans="1:19" s="255" customFormat="1">
      <c r="A513" s="275"/>
      <c r="B513" s="275"/>
      <c r="C513" s="276"/>
      <c r="D513" s="276"/>
      <c r="E513" s="277"/>
      <c r="F513" s="275"/>
      <c r="G513" s="275"/>
      <c r="H513" s="275"/>
      <c r="I513" s="275"/>
      <c r="J513" s="275"/>
      <c r="K513" s="278"/>
      <c r="L513" s="278"/>
      <c r="M513" s="275"/>
      <c r="N513" s="275"/>
      <c r="O513" s="275"/>
      <c r="P513" s="277"/>
      <c r="Q513" s="277"/>
      <c r="R513" s="275"/>
      <c r="S513" s="275"/>
    </row>
    <row r="514" spans="1:19" s="255" customFormat="1">
      <c r="A514" s="275"/>
      <c r="B514" s="275"/>
      <c r="C514" s="276"/>
      <c r="D514" s="276"/>
      <c r="E514" s="277"/>
      <c r="F514" s="275"/>
      <c r="G514" s="275"/>
      <c r="H514" s="275"/>
      <c r="I514" s="275"/>
      <c r="J514" s="275"/>
      <c r="K514" s="278"/>
      <c r="L514" s="278"/>
      <c r="M514" s="275"/>
      <c r="N514" s="275"/>
      <c r="O514" s="275"/>
      <c r="P514" s="277"/>
      <c r="Q514" s="277"/>
      <c r="R514" s="275"/>
      <c r="S514" s="275"/>
    </row>
    <row r="515" spans="1:19" s="255" customFormat="1">
      <c r="A515" s="275"/>
      <c r="B515" s="275"/>
      <c r="C515" s="276"/>
      <c r="D515" s="276"/>
      <c r="E515" s="277"/>
      <c r="F515" s="275"/>
      <c r="G515" s="275"/>
      <c r="H515" s="275"/>
      <c r="I515" s="275"/>
      <c r="J515" s="275"/>
      <c r="K515" s="278"/>
      <c r="L515" s="278"/>
      <c r="M515" s="275"/>
      <c r="N515" s="275"/>
      <c r="O515" s="275"/>
      <c r="P515" s="277"/>
      <c r="Q515" s="277"/>
      <c r="R515" s="275"/>
      <c r="S515" s="275"/>
    </row>
    <row r="516" spans="1:19" s="255" customFormat="1">
      <c r="A516" s="275"/>
      <c r="B516" s="275"/>
      <c r="C516" s="276"/>
      <c r="D516" s="276"/>
      <c r="E516" s="277"/>
      <c r="F516" s="275"/>
      <c r="G516" s="275"/>
      <c r="H516" s="275"/>
      <c r="I516" s="275"/>
      <c r="J516" s="275"/>
      <c r="K516" s="278"/>
      <c r="L516" s="278"/>
      <c r="M516" s="275"/>
      <c r="N516" s="275"/>
      <c r="O516" s="275"/>
      <c r="P516" s="277"/>
      <c r="Q516" s="277"/>
      <c r="R516" s="275"/>
      <c r="S516" s="275"/>
    </row>
    <row r="517" spans="1:19" s="255" customFormat="1">
      <c r="A517" s="275"/>
      <c r="B517" s="275"/>
      <c r="C517" s="276"/>
      <c r="D517" s="276"/>
      <c r="E517" s="277"/>
      <c r="F517" s="275"/>
      <c r="G517" s="275"/>
      <c r="H517" s="275"/>
      <c r="I517" s="275"/>
      <c r="J517" s="275"/>
      <c r="K517" s="278"/>
      <c r="L517" s="278"/>
      <c r="M517" s="275"/>
      <c r="N517" s="275"/>
      <c r="O517" s="275"/>
      <c r="P517" s="277"/>
      <c r="Q517" s="277"/>
      <c r="R517" s="275"/>
      <c r="S517" s="275"/>
    </row>
    <row r="518" spans="1:19" s="255" customFormat="1">
      <c r="A518" s="275"/>
      <c r="B518" s="275"/>
      <c r="C518" s="276"/>
      <c r="D518" s="276"/>
      <c r="E518" s="277"/>
      <c r="F518" s="275"/>
      <c r="G518" s="275"/>
      <c r="H518" s="275"/>
      <c r="I518" s="275"/>
      <c r="J518" s="275"/>
      <c r="K518" s="278"/>
      <c r="L518" s="278"/>
      <c r="M518" s="275"/>
      <c r="N518" s="275"/>
      <c r="O518" s="275"/>
      <c r="P518" s="277"/>
      <c r="Q518" s="277"/>
      <c r="R518" s="275"/>
      <c r="S518" s="275"/>
    </row>
    <row r="519" spans="1:19" s="255" customFormat="1">
      <c r="A519" s="275"/>
      <c r="B519" s="275"/>
      <c r="C519" s="276"/>
      <c r="D519" s="276"/>
      <c r="E519" s="277"/>
      <c r="F519" s="275"/>
      <c r="G519" s="275"/>
      <c r="H519" s="275"/>
      <c r="I519" s="275"/>
      <c r="J519" s="275"/>
      <c r="K519" s="278"/>
      <c r="L519" s="278"/>
      <c r="M519" s="275"/>
      <c r="N519" s="275"/>
      <c r="O519" s="275"/>
      <c r="P519" s="277"/>
      <c r="Q519" s="277"/>
      <c r="R519" s="275"/>
      <c r="S519" s="275"/>
    </row>
    <row r="520" spans="1:19" s="255" customFormat="1">
      <c r="A520" s="275"/>
      <c r="B520" s="275"/>
      <c r="C520" s="276"/>
      <c r="D520" s="276"/>
      <c r="E520" s="277"/>
      <c r="F520" s="275"/>
      <c r="G520" s="275"/>
      <c r="H520" s="275"/>
      <c r="I520" s="275"/>
      <c r="J520" s="275"/>
      <c r="K520" s="278"/>
      <c r="L520" s="278"/>
      <c r="M520" s="275"/>
      <c r="N520" s="275"/>
      <c r="O520" s="275"/>
      <c r="P520" s="277"/>
      <c r="Q520" s="277"/>
      <c r="R520" s="275"/>
      <c r="S520" s="275"/>
    </row>
    <row r="521" spans="1:19" s="255" customFormat="1">
      <c r="A521" s="275"/>
      <c r="B521" s="275"/>
      <c r="C521" s="276"/>
      <c r="D521" s="276"/>
      <c r="E521" s="277"/>
      <c r="F521" s="275"/>
      <c r="G521" s="275"/>
      <c r="H521" s="275"/>
      <c r="I521" s="275"/>
      <c r="J521" s="275"/>
      <c r="K521" s="278"/>
      <c r="L521" s="278"/>
      <c r="M521" s="275"/>
      <c r="N521" s="275"/>
      <c r="O521" s="275"/>
      <c r="P521" s="277"/>
      <c r="Q521" s="277"/>
      <c r="R521" s="275"/>
      <c r="S521" s="275"/>
    </row>
    <row r="522" spans="1:19" s="255" customFormat="1">
      <c r="A522" s="275"/>
      <c r="B522" s="275"/>
      <c r="C522" s="276"/>
      <c r="D522" s="276"/>
      <c r="E522" s="277"/>
      <c r="F522" s="275"/>
      <c r="G522" s="275"/>
      <c r="H522" s="275"/>
      <c r="I522" s="275"/>
      <c r="J522" s="275"/>
      <c r="K522" s="278"/>
      <c r="L522" s="278"/>
      <c r="M522" s="275"/>
      <c r="N522" s="275"/>
      <c r="O522" s="275"/>
      <c r="P522" s="277"/>
      <c r="Q522" s="277"/>
      <c r="R522" s="275"/>
      <c r="S522" s="275"/>
    </row>
    <row r="523" spans="1:19" s="255" customFormat="1">
      <c r="A523" s="275"/>
      <c r="B523" s="275"/>
      <c r="C523" s="276"/>
      <c r="D523" s="276"/>
      <c r="E523" s="277"/>
      <c r="F523" s="275"/>
      <c r="G523" s="275"/>
      <c r="H523" s="275"/>
      <c r="I523" s="275"/>
      <c r="J523" s="275"/>
      <c r="K523" s="278"/>
      <c r="L523" s="278"/>
      <c r="M523" s="275"/>
      <c r="N523" s="275"/>
      <c r="O523" s="275"/>
      <c r="P523" s="277"/>
      <c r="Q523" s="277"/>
      <c r="R523" s="275"/>
      <c r="S523" s="275"/>
    </row>
    <row r="524" spans="1:19" s="255" customFormat="1">
      <c r="A524" s="275"/>
      <c r="B524" s="275"/>
      <c r="C524" s="276"/>
      <c r="D524" s="276"/>
      <c r="E524" s="277"/>
      <c r="F524" s="275"/>
      <c r="G524" s="275"/>
      <c r="H524" s="275"/>
      <c r="I524" s="275"/>
      <c r="J524" s="275"/>
      <c r="K524" s="278"/>
      <c r="L524" s="278"/>
      <c r="M524" s="275"/>
      <c r="N524" s="275"/>
      <c r="O524" s="275"/>
      <c r="P524" s="277"/>
      <c r="Q524" s="277"/>
      <c r="R524" s="275"/>
      <c r="S524" s="275"/>
    </row>
    <row r="525" spans="1:19" s="255" customFormat="1">
      <c r="A525" s="275"/>
      <c r="B525" s="275"/>
      <c r="C525" s="276"/>
      <c r="D525" s="276"/>
      <c r="E525" s="277"/>
      <c r="F525" s="275"/>
      <c r="G525" s="275"/>
      <c r="H525" s="275"/>
      <c r="I525" s="275"/>
      <c r="J525" s="275"/>
      <c r="K525" s="278"/>
      <c r="L525" s="278"/>
      <c r="M525" s="275"/>
      <c r="N525" s="275"/>
      <c r="O525" s="275"/>
      <c r="P525" s="277"/>
      <c r="Q525" s="277"/>
      <c r="R525" s="275"/>
      <c r="S525" s="275"/>
    </row>
    <row r="526" spans="1:19" s="255" customFormat="1">
      <c r="A526" s="275"/>
      <c r="B526" s="275"/>
      <c r="C526" s="276"/>
      <c r="D526" s="276"/>
      <c r="E526" s="277"/>
      <c r="F526" s="275"/>
      <c r="G526" s="275"/>
      <c r="H526" s="275"/>
      <c r="I526" s="275"/>
      <c r="J526" s="275"/>
      <c r="K526" s="278"/>
      <c r="L526" s="278"/>
      <c r="M526" s="275"/>
      <c r="N526" s="275"/>
      <c r="O526" s="275"/>
      <c r="P526" s="277"/>
      <c r="Q526" s="277"/>
      <c r="R526" s="275"/>
      <c r="S526" s="275"/>
    </row>
    <row r="527" spans="1:19" s="255" customFormat="1">
      <c r="A527" s="275"/>
      <c r="B527" s="275"/>
      <c r="C527" s="276"/>
      <c r="D527" s="276"/>
      <c r="E527" s="277"/>
      <c r="F527" s="275"/>
      <c r="G527" s="275"/>
      <c r="H527" s="275"/>
      <c r="I527" s="275"/>
      <c r="J527" s="275"/>
      <c r="K527" s="278"/>
      <c r="L527" s="278"/>
      <c r="M527" s="275"/>
      <c r="N527" s="275"/>
      <c r="O527" s="275"/>
      <c r="P527" s="277"/>
      <c r="Q527" s="277"/>
      <c r="R527" s="275"/>
      <c r="S527" s="275"/>
    </row>
    <row r="528" spans="1:19" s="255" customFormat="1">
      <c r="A528" s="275"/>
      <c r="B528" s="275"/>
      <c r="C528" s="276"/>
      <c r="D528" s="276"/>
      <c r="E528" s="277"/>
      <c r="F528" s="275"/>
      <c r="G528" s="275"/>
      <c r="H528" s="275"/>
      <c r="I528" s="275"/>
      <c r="J528" s="275"/>
      <c r="K528" s="278"/>
      <c r="L528" s="278"/>
      <c r="M528" s="275"/>
      <c r="N528" s="275"/>
      <c r="O528" s="275"/>
      <c r="P528" s="277"/>
      <c r="Q528" s="277"/>
      <c r="R528" s="275"/>
      <c r="S528" s="275"/>
    </row>
    <row r="529" spans="1:19" s="255" customFormat="1">
      <c r="A529" s="275"/>
      <c r="B529" s="275"/>
      <c r="C529" s="276"/>
      <c r="D529" s="276"/>
      <c r="E529" s="277"/>
      <c r="F529" s="275"/>
      <c r="G529" s="275"/>
      <c r="H529" s="275"/>
      <c r="I529" s="275"/>
      <c r="J529" s="275"/>
      <c r="K529" s="278"/>
      <c r="L529" s="278"/>
      <c r="M529" s="275"/>
      <c r="N529" s="275"/>
      <c r="O529" s="275"/>
      <c r="P529" s="277"/>
      <c r="Q529" s="277"/>
      <c r="R529" s="275"/>
      <c r="S529" s="275"/>
    </row>
    <row r="530" spans="1:19" s="255" customFormat="1">
      <c r="A530" s="275"/>
      <c r="B530" s="275"/>
      <c r="C530" s="276"/>
      <c r="D530" s="276"/>
      <c r="E530" s="277"/>
      <c r="F530" s="275"/>
      <c r="G530" s="275"/>
      <c r="H530" s="275"/>
      <c r="I530" s="275"/>
      <c r="J530" s="275"/>
      <c r="K530" s="278"/>
      <c r="L530" s="278"/>
      <c r="M530" s="275"/>
      <c r="N530" s="275"/>
      <c r="O530" s="275"/>
      <c r="P530" s="277"/>
      <c r="Q530" s="277"/>
      <c r="R530" s="275"/>
      <c r="S530" s="275"/>
    </row>
    <row r="531" spans="1:19" s="255" customFormat="1">
      <c r="A531" s="275"/>
      <c r="B531" s="275"/>
      <c r="C531" s="276"/>
      <c r="D531" s="276"/>
      <c r="E531" s="277"/>
      <c r="F531" s="275"/>
      <c r="G531" s="275"/>
      <c r="H531" s="275"/>
      <c r="I531" s="275"/>
      <c r="J531" s="275"/>
      <c r="K531" s="278"/>
      <c r="L531" s="278"/>
      <c r="M531" s="275"/>
      <c r="N531" s="275"/>
      <c r="O531" s="275"/>
      <c r="P531" s="277"/>
      <c r="Q531" s="277"/>
      <c r="R531" s="275"/>
      <c r="S531" s="275"/>
    </row>
    <row r="532" spans="1:19" s="255" customFormat="1">
      <c r="A532" s="275"/>
      <c r="B532" s="275"/>
      <c r="C532" s="276"/>
      <c r="D532" s="276"/>
      <c r="E532" s="277"/>
      <c r="F532" s="275"/>
      <c r="G532" s="275"/>
      <c r="H532" s="275"/>
      <c r="I532" s="275"/>
      <c r="J532" s="275"/>
      <c r="K532" s="278"/>
      <c r="L532" s="278"/>
      <c r="M532" s="275"/>
      <c r="N532" s="275"/>
      <c r="O532" s="275"/>
      <c r="P532" s="277"/>
      <c r="Q532" s="277"/>
      <c r="R532" s="275"/>
      <c r="S532" s="275"/>
    </row>
    <row r="533" spans="1:19" s="255" customFormat="1">
      <c r="A533" s="275"/>
      <c r="B533" s="275"/>
      <c r="C533" s="276"/>
      <c r="D533" s="276"/>
      <c r="E533" s="277"/>
      <c r="F533" s="275"/>
      <c r="G533" s="275"/>
      <c r="H533" s="275"/>
      <c r="I533" s="275"/>
      <c r="J533" s="275"/>
      <c r="K533" s="278"/>
      <c r="L533" s="278"/>
      <c r="M533" s="275"/>
      <c r="N533" s="275"/>
      <c r="O533" s="275"/>
      <c r="P533" s="277"/>
      <c r="Q533" s="277"/>
      <c r="R533" s="275"/>
      <c r="S533" s="275"/>
    </row>
    <row r="534" spans="1:19" s="255" customFormat="1">
      <c r="A534" s="275"/>
      <c r="B534" s="275"/>
      <c r="C534" s="276"/>
      <c r="D534" s="276"/>
      <c r="E534" s="277"/>
      <c r="F534" s="275"/>
      <c r="G534" s="275"/>
      <c r="H534" s="275"/>
      <c r="I534" s="275"/>
      <c r="J534" s="275"/>
      <c r="K534" s="278"/>
      <c r="L534" s="278"/>
      <c r="M534" s="275"/>
      <c r="N534" s="275"/>
      <c r="O534" s="275"/>
      <c r="P534" s="277"/>
      <c r="Q534" s="277"/>
      <c r="R534" s="275"/>
      <c r="S534" s="275"/>
    </row>
    <row r="535" spans="1:19" s="255" customFormat="1">
      <c r="A535" s="275"/>
      <c r="B535" s="275"/>
      <c r="C535" s="276"/>
      <c r="D535" s="276"/>
      <c r="E535" s="277"/>
      <c r="F535" s="275"/>
      <c r="G535" s="275"/>
      <c r="H535" s="275"/>
      <c r="I535" s="275"/>
      <c r="J535" s="275"/>
      <c r="K535" s="278"/>
      <c r="L535" s="278"/>
      <c r="M535" s="275"/>
      <c r="N535" s="275"/>
      <c r="O535" s="275"/>
      <c r="P535" s="277"/>
      <c r="Q535" s="277"/>
      <c r="R535" s="275"/>
      <c r="S535" s="275"/>
    </row>
    <row r="536" spans="1:19" s="255" customFormat="1">
      <c r="A536" s="275"/>
      <c r="B536" s="275"/>
      <c r="C536" s="276"/>
      <c r="D536" s="276"/>
      <c r="E536" s="277"/>
      <c r="F536" s="275"/>
      <c r="G536" s="275"/>
      <c r="H536" s="275"/>
      <c r="I536" s="275"/>
      <c r="J536" s="275"/>
      <c r="K536" s="278"/>
      <c r="L536" s="278"/>
      <c r="M536" s="275"/>
      <c r="N536" s="275"/>
      <c r="O536" s="275"/>
      <c r="P536" s="277"/>
      <c r="Q536" s="277"/>
      <c r="R536" s="275"/>
      <c r="S536" s="275"/>
    </row>
    <row r="537" spans="1:19" s="255" customFormat="1">
      <c r="A537" s="275"/>
      <c r="B537" s="275"/>
      <c r="C537" s="276"/>
      <c r="D537" s="276"/>
      <c r="E537" s="277"/>
      <c r="F537" s="275"/>
      <c r="G537" s="275"/>
      <c r="H537" s="275"/>
      <c r="I537" s="275"/>
      <c r="J537" s="275"/>
      <c r="K537" s="278"/>
      <c r="L537" s="278"/>
      <c r="M537" s="275"/>
      <c r="N537" s="275"/>
      <c r="O537" s="275"/>
      <c r="P537" s="277"/>
      <c r="Q537" s="277"/>
      <c r="R537" s="275"/>
      <c r="S537" s="275"/>
    </row>
    <row r="538" spans="1:19" s="255" customFormat="1">
      <c r="A538" s="275"/>
      <c r="B538" s="275"/>
      <c r="C538" s="276"/>
      <c r="D538" s="276"/>
      <c r="E538" s="277"/>
      <c r="F538" s="275"/>
      <c r="G538" s="275"/>
      <c r="H538" s="275"/>
      <c r="I538" s="275"/>
      <c r="J538" s="275"/>
      <c r="K538" s="278"/>
      <c r="L538" s="278"/>
      <c r="M538" s="275"/>
      <c r="N538" s="275"/>
      <c r="O538" s="275"/>
      <c r="P538" s="277"/>
      <c r="Q538" s="277"/>
      <c r="R538" s="275"/>
      <c r="S538" s="275"/>
    </row>
    <row r="539" spans="1:19" s="255" customFormat="1">
      <c r="A539" s="275"/>
      <c r="B539" s="275"/>
      <c r="C539" s="276"/>
      <c r="D539" s="276"/>
      <c r="E539" s="277"/>
      <c r="F539" s="275"/>
      <c r="G539" s="275"/>
      <c r="H539" s="275"/>
      <c r="I539" s="275"/>
      <c r="J539" s="275"/>
      <c r="K539" s="278"/>
      <c r="L539" s="278"/>
      <c r="M539" s="275"/>
      <c r="N539" s="275"/>
      <c r="O539" s="275"/>
      <c r="P539" s="277"/>
      <c r="Q539" s="277"/>
      <c r="R539" s="275"/>
      <c r="S539" s="275"/>
    </row>
    <row r="540" spans="1:19" s="255" customFormat="1">
      <c r="A540" s="275"/>
      <c r="B540" s="275"/>
      <c r="C540" s="276"/>
      <c r="D540" s="276"/>
      <c r="E540" s="277"/>
      <c r="F540" s="275"/>
      <c r="G540" s="275"/>
      <c r="H540" s="275"/>
      <c r="I540" s="275"/>
      <c r="J540" s="275"/>
      <c r="K540" s="278"/>
      <c r="L540" s="278"/>
      <c r="M540" s="275"/>
      <c r="N540" s="275"/>
      <c r="O540" s="275"/>
      <c r="P540" s="277"/>
      <c r="Q540" s="277"/>
      <c r="R540" s="275"/>
      <c r="S540" s="275"/>
    </row>
    <row r="541" spans="1:19" s="255" customFormat="1">
      <c r="A541" s="275"/>
      <c r="B541" s="275"/>
      <c r="C541" s="276"/>
      <c r="D541" s="276"/>
      <c r="E541" s="277"/>
      <c r="F541" s="275"/>
      <c r="G541" s="275"/>
      <c r="H541" s="275"/>
      <c r="I541" s="275"/>
      <c r="J541" s="275"/>
      <c r="K541" s="278"/>
      <c r="L541" s="278"/>
      <c r="M541" s="275"/>
      <c r="N541" s="275"/>
      <c r="O541" s="275"/>
      <c r="P541" s="277"/>
      <c r="Q541" s="277"/>
      <c r="R541" s="275"/>
      <c r="S541" s="275"/>
    </row>
    <row r="542" spans="1:19" s="255" customFormat="1">
      <c r="A542" s="275"/>
      <c r="B542" s="275"/>
      <c r="C542" s="276"/>
      <c r="D542" s="276"/>
      <c r="E542" s="277"/>
      <c r="F542" s="275"/>
      <c r="G542" s="275"/>
      <c r="H542" s="275"/>
      <c r="I542" s="275"/>
      <c r="J542" s="275"/>
      <c r="K542" s="278"/>
      <c r="L542" s="278"/>
      <c r="M542" s="275"/>
      <c r="N542" s="275"/>
      <c r="O542" s="275"/>
      <c r="P542" s="277"/>
      <c r="Q542" s="277"/>
      <c r="R542" s="275"/>
      <c r="S542" s="275"/>
    </row>
    <row r="543" spans="1:19" s="255" customFormat="1">
      <c r="A543" s="275"/>
      <c r="B543" s="275"/>
      <c r="C543" s="276"/>
      <c r="D543" s="276"/>
      <c r="E543" s="277"/>
      <c r="F543" s="275"/>
      <c r="G543" s="275"/>
      <c r="H543" s="275"/>
      <c r="I543" s="275"/>
      <c r="J543" s="275"/>
      <c r="K543" s="278"/>
      <c r="L543" s="278"/>
      <c r="M543" s="275"/>
      <c r="N543" s="275"/>
      <c r="O543" s="275"/>
      <c r="P543" s="277"/>
      <c r="Q543" s="277"/>
      <c r="R543" s="275"/>
      <c r="S543" s="275"/>
    </row>
    <row r="544" spans="1:19" s="255" customFormat="1">
      <c r="A544" s="275"/>
      <c r="B544" s="275"/>
      <c r="C544" s="276"/>
      <c r="D544" s="276"/>
      <c r="E544" s="277"/>
      <c r="F544" s="275"/>
      <c r="G544" s="275"/>
      <c r="H544" s="275"/>
      <c r="I544" s="275"/>
      <c r="J544" s="275"/>
      <c r="K544" s="278"/>
      <c r="L544" s="278"/>
      <c r="M544" s="275"/>
      <c r="N544" s="275"/>
      <c r="O544" s="275"/>
      <c r="P544" s="277"/>
      <c r="Q544" s="277"/>
      <c r="R544" s="275"/>
      <c r="S544" s="275"/>
    </row>
    <row r="545" spans="1:19" s="255" customFormat="1">
      <c r="A545" s="275"/>
      <c r="B545" s="275"/>
      <c r="C545" s="276"/>
      <c r="D545" s="276"/>
      <c r="E545" s="277"/>
      <c r="F545" s="275"/>
      <c r="G545" s="275"/>
      <c r="H545" s="275"/>
      <c r="I545" s="275"/>
      <c r="J545" s="275"/>
      <c r="K545" s="278"/>
      <c r="L545" s="278"/>
      <c r="M545" s="275"/>
      <c r="N545" s="275"/>
      <c r="O545" s="275"/>
      <c r="P545" s="277"/>
      <c r="Q545" s="277"/>
      <c r="R545" s="275"/>
      <c r="S545" s="275"/>
    </row>
    <row r="546" spans="1:19" s="255" customFormat="1">
      <c r="A546" s="275"/>
      <c r="B546" s="275"/>
      <c r="C546" s="276"/>
      <c r="D546" s="276"/>
      <c r="E546" s="277"/>
      <c r="F546" s="275"/>
      <c r="G546" s="275"/>
      <c r="H546" s="275"/>
      <c r="I546" s="275"/>
      <c r="J546" s="275"/>
      <c r="K546" s="278"/>
      <c r="L546" s="278"/>
      <c r="M546" s="275"/>
      <c r="N546" s="275"/>
      <c r="O546" s="275"/>
      <c r="P546" s="277"/>
      <c r="Q546" s="277"/>
      <c r="R546" s="275"/>
      <c r="S546" s="275"/>
    </row>
    <row r="547" spans="1:19" s="255" customFormat="1">
      <c r="A547" s="275"/>
      <c r="B547" s="275"/>
      <c r="C547" s="276"/>
      <c r="D547" s="276"/>
      <c r="E547" s="277"/>
      <c r="F547" s="275"/>
      <c r="G547" s="275"/>
      <c r="H547" s="275"/>
      <c r="I547" s="275"/>
      <c r="J547" s="275"/>
      <c r="K547" s="278"/>
      <c r="L547" s="278"/>
      <c r="M547" s="275"/>
      <c r="N547" s="275"/>
      <c r="O547" s="275"/>
      <c r="P547" s="277"/>
      <c r="Q547" s="277"/>
      <c r="R547" s="275"/>
      <c r="S547" s="275"/>
    </row>
    <row r="548" spans="1:19" s="255" customFormat="1">
      <c r="A548" s="275"/>
      <c r="B548" s="275"/>
      <c r="C548" s="276"/>
      <c r="D548" s="276"/>
      <c r="E548" s="277"/>
      <c r="F548" s="275"/>
      <c r="G548" s="275"/>
      <c r="H548" s="275"/>
      <c r="I548" s="275"/>
      <c r="J548" s="275"/>
      <c r="K548" s="278"/>
      <c r="L548" s="278"/>
      <c r="M548" s="275"/>
      <c r="N548" s="275"/>
      <c r="O548" s="275"/>
      <c r="P548" s="277"/>
      <c r="Q548" s="277"/>
      <c r="R548" s="275"/>
      <c r="S548" s="275"/>
    </row>
    <row r="549" spans="1:19" s="255" customFormat="1">
      <c r="A549" s="275"/>
      <c r="B549" s="275"/>
      <c r="C549" s="276"/>
      <c r="D549" s="276"/>
      <c r="E549" s="277"/>
      <c r="F549" s="275"/>
      <c r="G549" s="275"/>
      <c r="H549" s="275"/>
      <c r="I549" s="275"/>
      <c r="J549" s="275"/>
      <c r="K549" s="278"/>
      <c r="L549" s="278"/>
      <c r="M549" s="275"/>
      <c r="N549" s="275"/>
      <c r="O549" s="275"/>
      <c r="P549" s="277"/>
      <c r="Q549" s="277"/>
      <c r="R549" s="275"/>
      <c r="S549" s="275"/>
    </row>
    <row r="550" spans="1:19" s="255" customFormat="1">
      <c r="A550" s="275"/>
      <c r="B550" s="275"/>
      <c r="C550" s="276"/>
      <c r="D550" s="276"/>
      <c r="E550" s="277"/>
      <c r="F550" s="275"/>
      <c r="G550" s="275"/>
      <c r="H550" s="275"/>
      <c r="I550" s="275"/>
      <c r="J550" s="275"/>
      <c r="K550" s="278"/>
      <c r="L550" s="278"/>
      <c r="M550" s="275"/>
      <c r="N550" s="275"/>
      <c r="O550" s="275"/>
      <c r="P550" s="277"/>
      <c r="Q550" s="277"/>
      <c r="R550" s="275"/>
      <c r="S550" s="275"/>
    </row>
    <row r="551" spans="1:19" s="255" customFormat="1">
      <c r="A551" s="275"/>
      <c r="B551" s="275"/>
      <c r="C551" s="276"/>
      <c r="D551" s="276"/>
      <c r="E551" s="277"/>
      <c r="F551" s="275"/>
      <c r="G551" s="275"/>
      <c r="H551" s="275"/>
      <c r="I551" s="275"/>
      <c r="J551" s="275"/>
      <c r="K551" s="278"/>
      <c r="L551" s="278"/>
      <c r="M551" s="275"/>
      <c r="N551" s="275"/>
      <c r="O551" s="275"/>
      <c r="P551" s="277"/>
      <c r="Q551" s="277"/>
      <c r="R551" s="275"/>
      <c r="S551" s="275"/>
    </row>
    <row r="552" spans="1:19" s="255" customFormat="1">
      <c r="A552" s="275"/>
      <c r="B552" s="275"/>
      <c r="C552" s="276"/>
      <c r="D552" s="276"/>
      <c r="E552" s="277"/>
      <c r="F552" s="275"/>
      <c r="G552" s="275"/>
      <c r="H552" s="275"/>
      <c r="I552" s="275"/>
      <c r="J552" s="275"/>
      <c r="K552" s="278"/>
      <c r="L552" s="278"/>
      <c r="M552" s="275"/>
      <c r="N552" s="275"/>
      <c r="O552" s="275"/>
      <c r="P552" s="277"/>
      <c r="Q552" s="277"/>
      <c r="R552" s="275"/>
      <c r="S552" s="275"/>
    </row>
    <row r="553" spans="1:19" s="255" customFormat="1">
      <c r="A553" s="275"/>
      <c r="B553" s="275"/>
      <c r="C553" s="276"/>
      <c r="D553" s="276"/>
      <c r="E553" s="277"/>
      <c r="F553" s="275"/>
      <c r="G553" s="275"/>
      <c r="H553" s="275"/>
      <c r="I553" s="275"/>
      <c r="J553" s="275"/>
      <c r="K553" s="278"/>
      <c r="L553" s="278"/>
      <c r="M553" s="275"/>
      <c r="N553" s="275"/>
      <c r="O553" s="275"/>
      <c r="P553" s="277"/>
      <c r="Q553" s="277"/>
      <c r="R553" s="275"/>
      <c r="S553" s="275"/>
    </row>
    <row r="554" spans="1:19" s="255" customFormat="1">
      <c r="A554" s="275"/>
      <c r="B554" s="275"/>
      <c r="C554" s="276"/>
      <c r="D554" s="276"/>
      <c r="E554" s="277"/>
      <c r="F554" s="275"/>
      <c r="G554" s="275"/>
      <c r="H554" s="275"/>
      <c r="I554" s="275"/>
      <c r="J554" s="275"/>
      <c r="K554" s="278"/>
      <c r="L554" s="278"/>
      <c r="M554" s="275"/>
      <c r="N554" s="275"/>
      <c r="O554" s="275"/>
      <c r="P554" s="277"/>
      <c r="Q554" s="277"/>
      <c r="R554" s="275"/>
      <c r="S554" s="275"/>
    </row>
    <row r="555" spans="1:19" s="255" customFormat="1">
      <c r="A555" s="275"/>
      <c r="B555" s="275"/>
      <c r="C555" s="276"/>
      <c r="D555" s="276"/>
      <c r="E555" s="277"/>
      <c r="F555" s="275"/>
      <c r="G555" s="275"/>
      <c r="H555" s="275"/>
      <c r="I555" s="275"/>
      <c r="J555" s="275"/>
      <c r="K555" s="278"/>
      <c r="L555" s="278"/>
      <c r="M555" s="275"/>
      <c r="N555" s="275"/>
      <c r="O555" s="275"/>
      <c r="P555" s="277"/>
      <c r="Q555" s="277"/>
      <c r="R555" s="275"/>
      <c r="S555" s="275"/>
    </row>
    <row r="556" spans="1:19" s="255" customFormat="1">
      <c r="A556" s="275"/>
      <c r="B556" s="275"/>
      <c r="C556" s="276"/>
      <c r="D556" s="276"/>
      <c r="E556" s="277"/>
      <c r="F556" s="275"/>
      <c r="G556" s="275"/>
      <c r="H556" s="275"/>
      <c r="I556" s="275"/>
      <c r="J556" s="275"/>
      <c r="K556" s="278"/>
      <c r="L556" s="278"/>
      <c r="M556" s="275"/>
      <c r="N556" s="275"/>
      <c r="O556" s="275"/>
      <c r="P556" s="277"/>
      <c r="Q556" s="277"/>
      <c r="R556" s="275"/>
      <c r="S556" s="275"/>
    </row>
    <row r="557" spans="1:19" s="255" customFormat="1">
      <c r="A557" s="275"/>
      <c r="B557" s="275"/>
      <c r="C557" s="276"/>
      <c r="D557" s="276"/>
      <c r="E557" s="277"/>
      <c r="F557" s="275"/>
      <c r="G557" s="275"/>
      <c r="H557" s="275"/>
      <c r="I557" s="275"/>
      <c r="J557" s="275"/>
      <c r="K557" s="278"/>
      <c r="L557" s="278"/>
      <c r="M557" s="275"/>
      <c r="N557" s="275"/>
      <c r="O557" s="275"/>
      <c r="P557" s="277"/>
      <c r="Q557" s="277"/>
      <c r="R557" s="275"/>
      <c r="S557" s="275"/>
    </row>
    <row r="558" spans="1:19" s="255" customFormat="1">
      <c r="A558" s="275"/>
      <c r="B558" s="275"/>
      <c r="C558" s="276"/>
      <c r="D558" s="276"/>
      <c r="E558" s="277"/>
      <c r="F558" s="275"/>
      <c r="G558" s="275"/>
      <c r="H558" s="275"/>
      <c r="I558" s="275"/>
      <c r="J558" s="275"/>
      <c r="K558" s="278"/>
      <c r="L558" s="278"/>
      <c r="M558" s="275"/>
      <c r="N558" s="275"/>
      <c r="O558" s="275"/>
      <c r="P558" s="277"/>
      <c r="Q558" s="277"/>
      <c r="R558" s="275"/>
      <c r="S558" s="275"/>
    </row>
    <row r="559" spans="1:19" s="255" customFormat="1">
      <c r="A559" s="275"/>
      <c r="B559" s="275"/>
      <c r="C559" s="276"/>
      <c r="D559" s="276"/>
      <c r="E559" s="277"/>
      <c r="F559" s="275"/>
      <c r="G559" s="275"/>
      <c r="H559" s="275"/>
      <c r="I559" s="275"/>
      <c r="J559" s="275"/>
      <c r="K559" s="278"/>
      <c r="L559" s="278"/>
      <c r="M559" s="275"/>
      <c r="N559" s="275"/>
      <c r="O559" s="275"/>
      <c r="P559" s="277"/>
      <c r="Q559" s="277"/>
      <c r="R559" s="275"/>
      <c r="S559" s="275"/>
    </row>
    <row r="560" spans="1:19" s="255" customFormat="1">
      <c r="A560" s="275"/>
      <c r="B560" s="275"/>
      <c r="C560" s="276"/>
      <c r="D560" s="276"/>
      <c r="E560" s="277"/>
      <c r="F560" s="275"/>
      <c r="G560" s="275"/>
      <c r="H560" s="275"/>
      <c r="I560" s="275"/>
      <c r="J560" s="275"/>
      <c r="K560" s="278"/>
      <c r="L560" s="278"/>
      <c r="M560" s="275"/>
      <c r="N560" s="275"/>
      <c r="O560" s="275"/>
      <c r="P560" s="277"/>
      <c r="Q560" s="277"/>
      <c r="R560" s="275"/>
      <c r="S560" s="275"/>
    </row>
    <row r="561" spans="1:19" s="255" customFormat="1">
      <c r="A561" s="275"/>
      <c r="B561" s="275"/>
      <c r="C561" s="276"/>
      <c r="D561" s="276"/>
      <c r="E561" s="277"/>
      <c r="F561" s="275"/>
      <c r="G561" s="275"/>
      <c r="H561" s="275"/>
      <c r="I561" s="275"/>
      <c r="J561" s="275"/>
      <c r="K561" s="278"/>
      <c r="L561" s="278"/>
      <c r="M561" s="275"/>
      <c r="N561" s="275"/>
      <c r="O561" s="275"/>
      <c r="P561" s="277"/>
      <c r="Q561" s="277"/>
      <c r="R561" s="275"/>
      <c r="S561" s="275"/>
    </row>
    <row r="562" spans="1:19" s="255" customFormat="1">
      <c r="A562" s="275"/>
      <c r="B562" s="275"/>
      <c r="C562" s="276"/>
      <c r="D562" s="276"/>
      <c r="E562" s="277"/>
      <c r="F562" s="275"/>
      <c r="G562" s="275"/>
      <c r="H562" s="275"/>
      <c r="I562" s="275"/>
      <c r="J562" s="275"/>
      <c r="K562" s="278"/>
      <c r="L562" s="278"/>
      <c r="M562" s="275"/>
      <c r="N562" s="275"/>
      <c r="O562" s="275"/>
      <c r="P562" s="277"/>
      <c r="Q562" s="277"/>
      <c r="R562" s="275"/>
      <c r="S562" s="275"/>
    </row>
    <row r="563" spans="1:19" s="255" customFormat="1">
      <c r="A563" s="275"/>
      <c r="B563" s="275"/>
      <c r="C563" s="276"/>
      <c r="D563" s="276"/>
      <c r="E563" s="277"/>
      <c r="F563" s="275"/>
      <c r="G563" s="275"/>
      <c r="H563" s="275"/>
      <c r="I563" s="275"/>
      <c r="J563" s="275"/>
      <c r="K563" s="278"/>
      <c r="L563" s="278"/>
      <c r="M563" s="275"/>
      <c r="N563" s="275"/>
      <c r="O563" s="275"/>
      <c r="P563" s="277"/>
      <c r="Q563" s="277"/>
      <c r="R563" s="275"/>
      <c r="S563" s="275"/>
    </row>
    <row r="564" spans="1:19" s="255" customFormat="1">
      <c r="A564" s="275"/>
      <c r="B564" s="275"/>
      <c r="C564" s="276"/>
      <c r="D564" s="276"/>
      <c r="E564" s="277"/>
      <c r="F564" s="275"/>
      <c r="G564" s="275"/>
      <c r="H564" s="275"/>
      <c r="I564" s="275"/>
      <c r="J564" s="275"/>
      <c r="K564" s="278"/>
      <c r="L564" s="278"/>
      <c r="M564" s="275"/>
      <c r="N564" s="275"/>
      <c r="O564" s="275"/>
      <c r="P564" s="277"/>
      <c r="Q564" s="277"/>
      <c r="R564" s="275"/>
      <c r="S564" s="275"/>
    </row>
    <row r="565" spans="1:19" s="255" customFormat="1">
      <c r="A565" s="275"/>
      <c r="B565" s="275"/>
      <c r="C565" s="276"/>
      <c r="D565" s="276"/>
      <c r="E565" s="277"/>
      <c r="F565" s="275"/>
      <c r="G565" s="275"/>
      <c r="H565" s="275"/>
      <c r="I565" s="275"/>
      <c r="J565" s="275"/>
      <c r="K565" s="278"/>
      <c r="L565" s="278"/>
      <c r="M565" s="275"/>
      <c r="N565" s="275"/>
      <c r="O565" s="275"/>
      <c r="P565" s="277"/>
      <c r="Q565" s="277"/>
      <c r="R565" s="275"/>
      <c r="S565" s="275"/>
    </row>
    <row r="566" spans="1:19" s="255" customFormat="1">
      <c r="A566" s="275"/>
      <c r="B566" s="275"/>
      <c r="C566" s="276"/>
      <c r="D566" s="276"/>
      <c r="E566" s="277"/>
      <c r="F566" s="275"/>
      <c r="G566" s="275"/>
      <c r="H566" s="275"/>
      <c r="I566" s="275"/>
      <c r="J566" s="275"/>
      <c r="K566" s="278"/>
      <c r="L566" s="278"/>
      <c r="M566" s="275"/>
      <c r="N566" s="275"/>
      <c r="O566" s="275"/>
      <c r="P566" s="277"/>
      <c r="Q566" s="277"/>
      <c r="R566" s="275"/>
      <c r="S566" s="275"/>
    </row>
    <row r="567" spans="1:19" s="255" customFormat="1">
      <c r="A567" s="275"/>
      <c r="B567" s="275"/>
      <c r="C567" s="276"/>
      <c r="D567" s="276"/>
      <c r="E567" s="277"/>
      <c r="F567" s="275"/>
      <c r="G567" s="275"/>
      <c r="H567" s="275"/>
      <c r="I567" s="275"/>
      <c r="J567" s="275"/>
      <c r="K567" s="278"/>
      <c r="L567" s="278"/>
      <c r="M567" s="275"/>
      <c r="N567" s="275"/>
      <c r="O567" s="275"/>
      <c r="P567" s="277"/>
      <c r="Q567" s="277"/>
      <c r="R567" s="275"/>
      <c r="S567" s="275"/>
    </row>
    <row r="568" spans="1:19" s="255" customFormat="1">
      <c r="A568" s="275"/>
      <c r="B568" s="275"/>
      <c r="C568" s="276"/>
      <c r="D568" s="276"/>
      <c r="E568" s="277"/>
      <c r="F568" s="275"/>
      <c r="G568" s="275"/>
      <c r="H568" s="275"/>
      <c r="I568" s="275"/>
      <c r="J568" s="275"/>
      <c r="K568" s="278"/>
      <c r="L568" s="278"/>
      <c r="M568" s="275"/>
      <c r="N568" s="275"/>
      <c r="O568" s="275"/>
      <c r="P568" s="277"/>
      <c r="Q568" s="277"/>
      <c r="R568" s="275"/>
      <c r="S568" s="275"/>
    </row>
    <row r="569" spans="1:19" s="255" customFormat="1">
      <c r="A569" s="275"/>
      <c r="B569" s="275"/>
      <c r="C569" s="276"/>
      <c r="D569" s="276"/>
      <c r="E569" s="277"/>
      <c r="F569" s="275"/>
      <c r="G569" s="275"/>
      <c r="H569" s="275"/>
      <c r="I569" s="275"/>
      <c r="J569" s="275"/>
      <c r="K569" s="278"/>
      <c r="L569" s="278"/>
      <c r="M569" s="275"/>
      <c r="N569" s="275"/>
      <c r="O569" s="275"/>
      <c r="P569" s="277"/>
      <c r="Q569" s="277"/>
      <c r="R569" s="275"/>
      <c r="S569" s="275"/>
    </row>
    <row r="570" spans="1:19" s="255" customFormat="1">
      <c r="A570" s="275"/>
      <c r="B570" s="275"/>
      <c r="C570" s="276"/>
      <c r="D570" s="276"/>
      <c r="E570" s="277"/>
      <c r="F570" s="275"/>
      <c r="G570" s="275"/>
      <c r="H570" s="275"/>
      <c r="I570" s="275"/>
      <c r="J570" s="275"/>
      <c r="K570" s="278"/>
      <c r="L570" s="278"/>
      <c r="M570" s="275"/>
      <c r="N570" s="275"/>
      <c r="O570" s="275"/>
      <c r="P570" s="277"/>
      <c r="Q570" s="277"/>
      <c r="R570" s="275"/>
      <c r="S570" s="275"/>
    </row>
    <row r="571" spans="1:19" s="255" customFormat="1">
      <c r="A571" s="275"/>
      <c r="B571" s="275"/>
      <c r="C571" s="276"/>
      <c r="D571" s="276"/>
      <c r="E571" s="277"/>
      <c r="F571" s="275"/>
      <c r="G571" s="275"/>
      <c r="H571" s="275"/>
      <c r="I571" s="275"/>
      <c r="J571" s="275"/>
      <c r="K571" s="278"/>
      <c r="L571" s="278"/>
      <c r="M571" s="275"/>
      <c r="N571" s="275"/>
      <c r="O571" s="275"/>
      <c r="P571" s="277"/>
      <c r="Q571" s="277"/>
      <c r="R571" s="275"/>
      <c r="S571" s="275"/>
    </row>
    <row r="572" spans="1:19" s="255" customFormat="1">
      <c r="A572" s="275"/>
      <c r="B572" s="275"/>
      <c r="C572" s="276"/>
      <c r="D572" s="276"/>
      <c r="E572" s="277"/>
      <c r="F572" s="275"/>
      <c r="G572" s="275"/>
      <c r="H572" s="275"/>
      <c r="I572" s="275"/>
      <c r="J572" s="275"/>
      <c r="K572" s="278"/>
      <c r="L572" s="278"/>
      <c r="M572" s="275"/>
      <c r="N572" s="275"/>
      <c r="O572" s="275"/>
      <c r="P572" s="277"/>
      <c r="Q572" s="277"/>
      <c r="R572" s="275"/>
      <c r="S572" s="275"/>
    </row>
    <row r="573" spans="1:19" s="255" customFormat="1">
      <c r="A573" s="275"/>
      <c r="B573" s="275"/>
      <c r="C573" s="276"/>
      <c r="D573" s="276"/>
      <c r="E573" s="277"/>
      <c r="F573" s="275"/>
      <c r="G573" s="275"/>
      <c r="H573" s="275"/>
      <c r="I573" s="275"/>
      <c r="J573" s="275"/>
      <c r="K573" s="278"/>
      <c r="L573" s="278"/>
      <c r="M573" s="275"/>
      <c r="N573" s="275"/>
      <c r="O573" s="275"/>
      <c r="P573" s="277"/>
      <c r="Q573" s="277"/>
      <c r="R573" s="275"/>
      <c r="S573" s="275"/>
    </row>
    <row r="574" spans="1:19" s="255" customFormat="1">
      <c r="A574" s="275"/>
      <c r="B574" s="275"/>
      <c r="C574" s="276"/>
      <c r="D574" s="276"/>
      <c r="E574" s="277"/>
      <c r="F574" s="275"/>
      <c r="G574" s="275"/>
      <c r="H574" s="275"/>
      <c r="I574" s="275"/>
      <c r="J574" s="275"/>
      <c r="K574" s="278"/>
      <c r="L574" s="278"/>
      <c r="M574" s="275"/>
      <c r="N574" s="275"/>
      <c r="O574" s="275"/>
      <c r="P574" s="277"/>
      <c r="Q574" s="277"/>
      <c r="R574" s="275"/>
      <c r="S574" s="275"/>
    </row>
    <row r="575" spans="1:19" s="255" customFormat="1">
      <c r="A575" s="275"/>
      <c r="B575" s="275"/>
      <c r="C575" s="276"/>
      <c r="D575" s="276"/>
      <c r="E575" s="277"/>
      <c r="F575" s="275"/>
      <c r="G575" s="275"/>
      <c r="H575" s="275"/>
      <c r="I575" s="275"/>
      <c r="J575" s="275"/>
      <c r="K575" s="278"/>
      <c r="L575" s="278"/>
      <c r="M575" s="275"/>
      <c r="N575" s="275"/>
      <c r="O575" s="275"/>
      <c r="P575" s="277"/>
      <c r="Q575" s="277"/>
      <c r="R575" s="275"/>
      <c r="S575" s="275"/>
    </row>
    <row r="576" spans="1:19" s="255" customFormat="1">
      <c r="A576" s="275"/>
      <c r="B576" s="275"/>
      <c r="C576" s="276"/>
      <c r="D576" s="276"/>
      <c r="E576" s="277"/>
      <c r="F576" s="275"/>
      <c r="G576" s="275"/>
      <c r="H576" s="275"/>
      <c r="I576" s="275"/>
      <c r="J576" s="275"/>
      <c r="K576" s="278"/>
      <c r="L576" s="278"/>
      <c r="M576" s="275"/>
      <c r="N576" s="275"/>
      <c r="O576" s="275"/>
      <c r="P576" s="277"/>
      <c r="Q576" s="277"/>
      <c r="R576" s="275"/>
      <c r="S576" s="275"/>
    </row>
    <row r="577" spans="1:19" s="255" customFormat="1">
      <c r="A577" s="275"/>
      <c r="B577" s="275"/>
      <c r="C577" s="276"/>
      <c r="D577" s="276"/>
      <c r="E577" s="277"/>
      <c r="F577" s="275"/>
      <c r="G577" s="275"/>
      <c r="H577" s="275"/>
      <c r="I577" s="275"/>
      <c r="J577" s="275"/>
      <c r="K577" s="278"/>
      <c r="L577" s="278"/>
      <c r="M577" s="275"/>
      <c r="N577" s="275"/>
      <c r="O577" s="275"/>
      <c r="P577" s="277"/>
      <c r="Q577" s="277"/>
      <c r="R577" s="275"/>
      <c r="S577" s="275"/>
    </row>
    <row r="578" spans="1:19" s="255" customFormat="1">
      <c r="A578" s="275"/>
      <c r="B578" s="275"/>
      <c r="C578" s="276"/>
      <c r="D578" s="276"/>
      <c r="E578" s="277"/>
      <c r="F578" s="275"/>
      <c r="G578" s="275"/>
      <c r="H578" s="275"/>
      <c r="I578" s="275"/>
      <c r="J578" s="275"/>
      <c r="K578" s="278"/>
      <c r="L578" s="278"/>
      <c r="M578" s="275"/>
      <c r="N578" s="275"/>
      <c r="O578" s="275"/>
      <c r="P578" s="277"/>
      <c r="Q578" s="277"/>
      <c r="R578" s="275"/>
      <c r="S578" s="275"/>
    </row>
    <row r="579" spans="1:19" s="255" customFormat="1">
      <c r="A579" s="275"/>
      <c r="B579" s="275"/>
      <c r="C579" s="276"/>
      <c r="D579" s="276"/>
      <c r="E579" s="277"/>
      <c r="F579" s="275"/>
      <c r="G579" s="275"/>
      <c r="H579" s="275"/>
      <c r="I579" s="275"/>
      <c r="J579" s="275"/>
      <c r="K579" s="278"/>
      <c r="L579" s="278"/>
      <c r="M579" s="275"/>
      <c r="N579" s="275"/>
      <c r="O579" s="275"/>
      <c r="P579" s="277"/>
      <c r="Q579" s="277"/>
      <c r="R579" s="275"/>
      <c r="S579" s="275"/>
    </row>
    <row r="580" spans="1:19" s="255" customFormat="1">
      <c r="A580" s="275"/>
      <c r="B580" s="275"/>
      <c r="C580" s="276"/>
      <c r="D580" s="276"/>
      <c r="E580" s="277"/>
      <c r="F580" s="275"/>
      <c r="G580" s="275"/>
      <c r="H580" s="275"/>
      <c r="I580" s="275"/>
      <c r="J580" s="275"/>
      <c r="K580" s="278"/>
      <c r="L580" s="278"/>
      <c r="M580" s="275"/>
      <c r="N580" s="275"/>
      <c r="O580" s="275"/>
      <c r="P580" s="277"/>
      <c r="Q580" s="277"/>
      <c r="R580" s="275"/>
      <c r="S580" s="275"/>
    </row>
    <row r="581" spans="1:19" s="255" customFormat="1">
      <c r="A581" s="275"/>
      <c r="B581" s="275"/>
      <c r="C581" s="276"/>
      <c r="D581" s="276"/>
      <c r="E581" s="277"/>
      <c r="F581" s="275"/>
      <c r="G581" s="275"/>
      <c r="H581" s="275"/>
      <c r="I581" s="275"/>
      <c r="J581" s="275"/>
      <c r="K581" s="278"/>
      <c r="L581" s="278"/>
      <c r="M581" s="275"/>
      <c r="N581" s="275"/>
      <c r="O581" s="275"/>
      <c r="P581" s="277"/>
      <c r="Q581" s="277"/>
      <c r="R581" s="275"/>
      <c r="S581" s="275"/>
    </row>
    <row r="582" spans="1:19" s="255" customFormat="1">
      <c r="A582" s="275"/>
      <c r="B582" s="275"/>
      <c r="C582" s="276"/>
      <c r="D582" s="276"/>
      <c r="E582" s="277"/>
      <c r="F582" s="275"/>
      <c r="G582" s="275"/>
      <c r="H582" s="275"/>
      <c r="I582" s="275"/>
      <c r="J582" s="275"/>
      <c r="K582" s="278"/>
      <c r="L582" s="278"/>
      <c r="M582" s="275"/>
      <c r="N582" s="275"/>
      <c r="O582" s="275"/>
      <c r="P582" s="277"/>
      <c r="Q582" s="277"/>
      <c r="R582" s="275"/>
      <c r="S582" s="275"/>
    </row>
    <row r="583" spans="1:19" s="255" customFormat="1">
      <c r="A583" s="275"/>
      <c r="B583" s="275"/>
      <c r="C583" s="276"/>
      <c r="D583" s="276"/>
      <c r="E583" s="277"/>
      <c r="F583" s="275"/>
      <c r="G583" s="275"/>
      <c r="H583" s="275"/>
      <c r="I583" s="275"/>
      <c r="J583" s="275"/>
      <c r="K583" s="278"/>
      <c r="L583" s="278"/>
      <c r="M583" s="275"/>
      <c r="N583" s="275"/>
      <c r="O583" s="275"/>
      <c r="P583" s="277"/>
      <c r="Q583" s="277"/>
      <c r="R583" s="275"/>
      <c r="S583" s="275"/>
    </row>
    <row r="584" spans="1:19" s="255" customFormat="1">
      <c r="A584" s="275"/>
      <c r="B584" s="275"/>
      <c r="C584" s="276"/>
      <c r="D584" s="276"/>
      <c r="E584" s="277"/>
      <c r="F584" s="275"/>
      <c r="G584" s="275"/>
      <c r="H584" s="275"/>
      <c r="I584" s="275"/>
      <c r="J584" s="275"/>
      <c r="K584" s="278"/>
      <c r="L584" s="278"/>
      <c r="M584" s="275"/>
      <c r="N584" s="275"/>
      <c r="O584" s="275"/>
      <c r="P584" s="277"/>
      <c r="Q584" s="277"/>
      <c r="R584" s="275"/>
      <c r="S584" s="275"/>
    </row>
    <row r="585" spans="1:19" s="255" customFormat="1">
      <c r="A585" s="275"/>
      <c r="B585" s="275"/>
      <c r="C585" s="276"/>
      <c r="D585" s="276"/>
      <c r="E585" s="277"/>
      <c r="F585" s="275"/>
      <c r="G585" s="275"/>
      <c r="H585" s="275"/>
      <c r="I585" s="275"/>
      <c r="J585" s="275"/>
      <c r="K585" s="278"/>
      <c r="L585" s="278"/>
      <c r="M585" s="275"/>
      <c r="N585" s="275"/>
      <c r="O585" s="275"/>
      <c r="P585" s="277"/>
      <c r="Q585" s="277"/>
      <c r="R585" s="275"/>
      <c r="S585" s="275"/>
    </row>
    <row r="586" spans="1:19" s="255" customFormat="1">
      <c r="A586" s="275"/>
      <c r="B586" s="275"/>
      <c r="C586" s="276"/>
      <c r="D586" s="276"/>
      <c r="E586" s="277"/>
      <c r="F586" s="275"/>
      <c r="G586" s="275"/>
      <c r="H586" s="275"/>
      <c r="I586" s="275"/>
      <c r="J586" s="275"/>
      <c r="K586" s="278"/>
      <c r="L586" s="278"/>
      <c r="M586" s="275"/>
      <c r="N586" s="275"/>
      <c r="O586" s="275"/>
      <c r="P586" s="277"/>
      <c r="Q586" s="277"/>
      <c r="R586" s="275"/>
      <c r="S586" s="275"/>
    </row>
    <row r="587" spans="1:19" s="255" customFormat="1">
      <c r="A587" s="275"/>
      <c r="B587" s="275"/>
      <c r="C587" s="276"/>
      <c r="D587" s="276"/>
      <c r="E587" s="277"/>
      <c r="F587" s="275"/>
      <c r="G587" s="275"/>
      <c r="H587" s="275"/>
      <c r="I587" s="275"/>
      <c r="J587" s="275"/>
      <c r="K587" s="278"/>
      <c r="L587" s="278"/>
      <c r="M587" s="275"/>
      <c r="N587" s="275"/>
      <c r="O587" s="275"/>
      <c r="P587" s="277"/>
      <c r="Q587" s="277"/>
      <c r="R587" s="275"/>
      <c r="S587" s="275"/>
    </row>
    <row r="588" spans="1:19" s="255" customFormat="1">
      <c r="A588" s="275"/>
      <c r="B588" s="275"/>
      <c r="C588" s="276"/>
      <c r="D588" s="276"/>
      <c r="E588" s="277"/>
      <c r="F588" s="275"/>
      <c r="G588" s="275"/>
      <c r="H588" s="275"/>
      <c r="I588" s="275"/>
      <c r="J588" s="275"/>
      <c r="K588" s="278"/>
      <c r="L588" s="278"/>
      <c r="M588" s="275"/>
      <c r="N588" s="275"/>
      <c r="O588" s="275"/>
      <c r="P588" s="277"/>
      <c r="Q588" s="277"/>
      <c r="R588" s="275"/>
      <c r="S588" s="275"/>
    </row>
    <row r="589" spans="1:19" s="255" customFormat="1">
      <c r="A589" s="275"/>
      <c r="B589" s="275"/>
      <c r="C589" s="276"/>
      <c r="D589" s="276"/>
      <c r="E589" s="277"/>
      <c r="F589" s="275"/>
      <c r="G589" s="275"/>
      <c r="H589" s="275"/>
      <c r="I589" s="275"/>
      <c r="J589" s="275"/>
      <c r="K589" s="278"/>
      <c r="L589" s="278"/>
      <c r="M589" s="275"/>
      <c r="N589" s="275"/>
      <c r="O589" s="275"/>
      <c r="P589" s="277"/>
      <c r="Q589" s="277"/>
      <c r="R589" s="275"/>
      <c r="S589" s="275"/>
    </row>
    <row r="590" spans="1:19" s="255" customFormat="1">
      <c r="A590" s="275"/>
      <c r="B590" s="275"/>
      <c r="C590" s="276"/>
      <c r="D590" s="276"/>
      <c r="E590" s="277"/>
      <c r="F590" s="275"/>
      <c r="G590" s="275"/>
      <c r="H590" s="275"/>
      <c r="I590" s="275"/>
      <c r="J590" s="275"/>
      <c r="K590" s="278"/>
      <c r="L590" s="278"/>
      <c r="M590" s="275"/>
      <c r="N590" s="275"/>
      <c r="O590" s="275"/>
      <c r="P590" s="277"/>
      <c r="Q590" s="277"/>
      <c r="R590" s="275"/>
      <c r="S590" s="275"/>
    </row>
    <row r="591" spans="1:19" s="255" customFormat="1">
      <c r="A591" s="275"/>
      <c r="B591" s="275"/>
      <c r="C591" s="276"/>
      <c r="D591" s="276"/>
      <c r="E591" s="277"/>
      <c r="F591" s="275"/>
      <c r="G591" s="275"/>
      <c r="H591" s="275"/>
      <c r="I591" s="275"/>
      <c r="J591" s="275"/>
      <c r="K591" s="278"/>
      <c r="L591" s="278"/>
      <c r="M591" s="275"/>
      <c r="N591" s="275"/>
      <c r="O591" s="275"/>
      <c r="P591" s="277"/>
      <c r="Q591" s="277"/>
      <c r="R591" s="275"/>
      <c r="S591" s="275"/>
    </row>
    <row r="592" spans="1:19" s="255" customFormat="1">
      <c r="A592" s="275"/>
      <c r="B592" s="275"/>
      <c r="C592" s="276"/>
      <c r="D592" s="276"/>
      <c r="E592" s="277"/>
      <c r="F592" s="275"/>
      <c r="G592" s="275"/>
      <c r="H592" s="275"/>
      <c r="I592" s="275"/>
      <c r="J592" s="275"/>
      <c r="K592" s="278"/>
      <c r="L592" s="278"/>
      <c r="M592" s="275"/>
      <c r="N592" s="275"/>
      <c r="O592" s="275"/>
      <c r="P592" s="277"/>
      <c r="Q592" s="277"/>
      <c r="R592" s="275"/>
      <c r="S592" s="275"/>
    </row>
    <row r="593" spans="1:19" s="255" customFormat="1">
      <c r="A593" s="275"/>
      <c r="B593" s="275"/>
      <c r="C593" s="276"/>
      <c r="D593" s="276"/>
      <c r="E593" s="277"/>
      <c r="F593" s="275"/>
      <c r="G593" s="275"/>
      <c r="H593" s="275"/>
      <c r="I593" s="275"/>
      <c r="J593" s="275"/>
      <c r="K593" s="278"/>
      <c r="L593" s="278"/>
      <c r="M593" s="275"/>
      <c r="N593" s="275"/>
      <c r="O593" s="275"/>
      <c r="P593" s="277"/>
      <c r="Q593" s="277"/>
      <c r="R593" s="275"/>
      <c r="S593" s="275"/>
    </row>
    <row r="594" spans="1:19" s="255" customFormat="1">
      <c r="A594" s="275"/>
      <c r="B594" s="275"/>
      <c r="C594" s="276"/>
      <c r="D594" s="276"/>
      <c r="E594" s="277"/>
      <c r="F594" s="275"/>
      <c r="G594" s="275"/>
      <c r="H594" s="275"/>
      <c r="I594" s="275"/>
      <c r="J594" s="275"/>
      <c r="K594" s="278"/>
      <c r="L594" s="278"/>
      <c r="M594" s="275"/>
      <c r="N594" s="275"/>
      <c r="O594" s="275"/>
      <c r="P594" s="277"/>
      <c r="Q594" s="277"/>
      <c r="R594" s="275"/>
      <c r="S594" s="275"/>
    </row>
    <row r="595" spans="1:19" s="255" customFormat="1">
      <c r="A595" s="275"/>
      <c r="B595" s="275"/>
      <c r="C595" s="276"/>
      <c r="D595" s="276"/>
      <c r="E595" s="277"/>
      <c r="F595" s="275"/>
      <c r="G595" s="275"/>
      <c r="H595" s="275"/>
      <c r="I595" s="275"/>
      <c r="J595" s="275"/>
      <c r="K595" s="278"/>
      <c r="L595" s="278"/>
      <c r="M595" s="275"/>
      <c r="N595" s="275"/>
      <c r="O595" s="275"/>
      <c r="P595" s="277"/>
      <c r="Q595" s="277"/>
      <c r="R595" s="275"/>
      <c r="S595" s="275"/>
    </row>
    <row r="596" spans="1:19" s="255" customFormat="1">
      <c r="A596" s="275"/>
      <c r="B596" s="275"/>
      <c r="C596" s="276"/>
      <c r="D596" s="276"/>
      <c r="E596" s="277"/>
      <c r="F596" s="275"/>
      <c r="G596" s="275"/>
      <c r="H596" s="275"/>
      <c r="I596" s="275"/>
      <c r="J596" s="275"/>
      <c r="K596" s="278"/>
      <c r="L596" s="278"/>
      <c r="M596" s="275"/>
      <c r="N596" s="275"/>
      <c r="O596" s="275"/>
      <c r="P596" s="277"/>
      <c r="Q596" s="277"/>
      <c r="R596" s="275"/>
      <c r="S596" s="275"/>
    </row>
    <row r="597" spans="1:19" s="255" customFormat="1">
      <c r="A597" s="275"/>
      <c r="B597" s="275"/>
      <c r="C597" s="276"/>
      <c r="D597" s="276"/>
      <c r="E597" s="277"/>
      <c r="F597" s="275"/>
      <c r="G597" s="275"/>
      <c r="H597" s="275"/>
      <c r="I597" s="275"/>
      <c r="J597" s="275"/>
      <c r="K597" s="278"/>
      <c r="L597" s="278"/>
      <c r="M597" s="275"/>
      <c r="N597" s="275"/>
      <c r="O597" s="275"/>
      <c r="P597" s="277"/>
      <c r="Q597" s="277"/>
      <c r="R597" s="275"/>
      <c r="S597" s="275"/>
    </row>
    <row r="598" spans="1:19" s="255" customFormat="1">
      <c r="A598" s="275"/>
      <c r="B598" s="275"/>
      <c r="C598" s="276"/>
      <c r="D598" s="276"/>
      <c r="E598" s="277"/>
      <c r="F598" s="275"/>
      <c r="G598" s="275"/>
      <c r="H598" s="275"/>
      <c r="I598" s="275"/>
      <c r="J598" s="275"/>
      <c r="K598" s="278"/>
      <c r="L598" s="278"/>
      <c r="M598" s="275"/>
      <c r="N598" s="275"/>
      <c r="O598" s="275"/>
      <c r="P598" s="277"/>
      <c r="Q598" s="277"/>
      <c r="R598" s="275"/>
      <c r="S598" s="275"/>
    </row>
    <row r="599" spans="1:19" s="255" customFormat="1">
      <c r="A599" s="275"/>
      <c r="B599" s="275"/>
      <c r="C599" s="276"/>
      <c r="D599" s="276"/>
      <c r="E599" s="277"/>
      <c r="F599" s="275"/>
      <c r="G599" s="275"/>
      <c r="H599" s="275"/>
      <c r="I599" s="275"/>
      <c r="J599" s="275"/>
      <c r="K599" s="278"/>
      <c r="L599" s="278"/>
      <c r="M599" s="275"/>
      <c r="N599" s="275"/>
      <c r="O599" s="275"/>
      <c r="P599" s="277"/>
      <c r="Q599" s="277"/>
      <c r="R599" s="275"/>
      <c r="S599" s="275"/>
    </row>
    <row r="600" spans="1:19" s="255" customFormat="1">
      <c r="A600" s="275"/>
      <c r="B600" s="275"/>
      <c r="C600" s="276"/>
      <c r="D600" s="276"/>
      <c r="E600" s="277"/>
      <c r="F600" s="275"/>
      <c r="G600" s="275"/>
      <c r="H600" s="275"/>
      <c r="I600" s="275"/>
      <c r="J600" s="275"/>
      <c r="K600" s="278"/>
      <c r="L600" s="278"/>
      <c r="M600" s="275"/>
      <c r="N600" s="275"/>
      <c r="O600" s="275"/>
      <c r="P600" s="277"/>
      <c r="Q600" s="277"/>
      <c r="R600" s="275"/>
      <c r="S600" s="275"/>
    </row>
    <row r="601" spans="1:19" s="255" customFormat="1">
      <c r="A601" s="275"/>
      <c r="B601" s="275"/>
      <c r="C601" s="276"/>
      <c r="D601" s="276"/>
      <c r="E601" s="277"/>
      <c r="F601" s="275"/>
      <c r="G601" s="275"/>
      <c r="H601" s="275"/>
      <c r="I601" s="275"/>
      <c r="J601" s="275"/>
      <c r="K601" s="278"/>
      <c r="L601" s="278"/>
      <c r="M601" s="275"/>
      <c r="N601" s="275"/>
      <c r="O601" s="275"/>
      <c r="P601" s="277"/>
      <c r="Q601" s="277"/>
      <c r="R601" s="275"/>
      <c r="S601" s="275"/>
    </row>
    <row r="602" spans="1:19" s="255" customFormat="1">
      <c r="A602" s="275"/>
      <c r="B602" s="275"/>
      <c r="C602" s="276"/>
      <c r="D602" s="276"/>
      <c r="E602" s="277"/>
      <c r="F602" s="275"/>
      <c r="G602" s="275"/>
      <c r="H602" s="275"/>
      <c r="I602" s="275"/>
      <c r="J602" s="275"/>
      <c r="K602" s="278"/>
      <c r="L602" s="278"/>
      <c r="M602" s="275"/>
      <c r="N602" s="275"/>
      <c r="O602" s="275"/>
      <c r="P602" s="277"/>
      <c r="Q602" s="277"/>
      <c r="R602" s="275"/>
      <c r="S602" s="275"/>
    </row>
    <row r="603" spans="1:19" s="255" customFormat="1">
      <c r="A603" s="275"/>
      <c r="B603" s="275"/>
      <c r="C603" s="276"/>
      <c r="D603" s="276"/>
      <c r="E603" s="277"/>
      <c r="F603" s="275"/>
      <c r="G603" s="275"/>
      <c r="H603" s="275"/>
      <c r="I603" s="275"/>
      <c r="J603" s="275"/>
      <c r="K603" s="278"/>
      <c r="L603" s="278"/>
      <c r="M603" s="275"/>
      <c r="N603" s="275"/>
      <c r="O603" s="275"/>
      <c r="P603" s="277"/>
      <c r="Q603" s="277"/>
      <c r="R603" s="275"/>
      <c r="S603" s="275"/>
    </row>
    <row r="604" spans="1:19" s="255" customFormat="1">
      <c r="A604" s="275"/>
      <c r="B604" s="275"/>
      <c r="C604" s="276"/>
      <c r="D604" s="276"/>
      <c r="E604" s="277"/>
      <c r="F604" s="275"/>
      <c r="G604" s="275"/>
      <c r="H604" s="275"/>
      <c r="I604" s="275"/>
      <c r="J604" s="275"/>
      <c r="K604" s="278"/>
      <c r="L604" s="278"/>
      <c r="M604" s="275"/>
      <c r="N604" s="275"/>
      <c r="O604" s="275"/>
      <c r="P604" s="277"/>
      <c r="Q604" s="277"/>
      <c r="R604" s="275"/>
      <c r="S604" s="275"/>
    </row>
    <row r="605" spans="1:19" s="255" customFormat="1">
      <c r="A605" s="275"/>
      <c r="B605" s="275"/>
      <c r="C605" s="276"/>
      <c r="D605" s="276"/>
      <c r="E605" s="277"/>
      <c r="F605" s="275"/>
      <c r="G605" s="275"/>
      <c r="H605" s="275"/>
      <c r="I605" s="275"/>
      <c r="J605" s="275"/>
      <c r="K605" s="278"/>
      <c r="L605" s="278"/>
      <c r="M605" s="275"/>
      <c r="N605" s="275"/>
      <c r="O605" s="275"/>
      <c r="P605" s="277"/>
      <c r="Q605" s="277"/>
      <c r="R605" s="275"/>
      <c r="S605" s="275"/>
    </row>
    <row r="606" spans="1:19" s="255" customFormat="1">
      <c r="A606" s="275"/>
      <c r="B606" s="275"/>
      <c r="C606" s="276"/>
      <c r="D606" s="276"/>
      <c r="E606" s="277"/>
      <c r="F606" s="275"/>
      <c r="G606" s="275"/>
      <c r="H606" s="275"/>
      <c r="I606" s="275"/>
      <c r="J606" s="275"/>
      <c r="K606" s="278"/>
      <c r="L606" s="278"/>
      <c r="M606" s="275"/>
      <c r="N606" s="275"/>
      <c r="O606" s="275"/>
      <c r="P606" s="277"/>
      <c r="Q606" s="277"/>
      <c r="R606" s="275"/>
      <c r="S606" s="275"/>
    </row>
    <row r="607" spans="1:19" s="255" customFormat="1">
      <c r="A607" s="275"/>
      <c r="B607" s="275"/>
      <c r="C607" s="276"/>
      <c r="D607" s="276"/>
      <c r="E607" s="277"/>
      <c r="F607" s="275"/>
      <c r="G607" s="275"/>
      <c r="H607" s="275"/>
      <c r="I607" s="275"/>
      <c r="J607" s="275"/>
      <c r="K607" s="278"/>
      <c r="L607" s="278"/>
      <c r="M607" s="275"/>
      <c r="N607" s="275"/>
      <c r="O607" s="275"/>
      <c r="P607" s="277"/>
      <c r="Q607" s="277"/>
      <c r="R607" s="275"/>
      <c r="S607" s="275"/>
    </row>
    <row r="608" spans="1:19" s="255" customFormat="1">
      <c r="A608" s="275"/>
      <c r="B608" s="275"/>
      <c r="C608" s="276"/>
      <c r="D608" s="276"/>
      <c r="E608" s="277"/>
      <c r="F608" s="275"/>
      <c r="G608" s="275"/>
      <c r="H608" s="275"/>
      <c r="I608" s="275"/>
      <c r="J608" s="275"/>
      <c r="K608" s="278"/>
      <c r="L608" s="278"/>
      <c r="M608" s="275"/>
      <c r="N608" s="275"/>
      <c r="O608" s="275"/>
      <c r="P608" s="277"/>
      <c r="Q608" s="277"/>
      <c r="R608" s="275"/>
      <c r="S608" s="275"/>
    </row>
    <row r="609" spans="1:19" s="255" customFormat="1">
      <c r="A609" s="275"/>
      <c r="B609" s="275"/>
      <c r="C609" s="276"/>
      <c r="D609" s="276"/>
      <c r="E609" s="277"/>
      <c r="F609" s="275"/>
      <c r="G609" s="275"/>
      <c r="H609" s="275"/>
      <c r="I609" s="275"/>
      <c r="J609" s="275"/>
      <c r="K609" s="278"/>
      <c r="L609" s="278"/>
      <c r="M609" s="275"/>
      <c r="N609" s="275"/>
      <c r="O609" s="275"/>
      <c r="P609" s="277"/>
      <c r="Q609" s="277"/>
      <c r="R609" s="275"/>
      <c r="S609" s="275"/>
    </row>
    <row r="610" spans="1:19" s="255" customFormat="1">
      <c r="A610" s="275"/>
      <c r="B610" s="275"/>
      <c r="C610" s="276"/>
      <c r="D610" s="276"/>
      <c r="E610" s="277"/>
      <c r="F610" s="275"/>
      <c r="G610" s="275"/>
      <c r="H610" s="275"/>
      <c r="I610" s="275"/>
      <c r="J610" s="275"/>
      <c r="K610" s="278"/>
      <c r="L610" s="278"/>
      <c r="M610" s="275"/>
      <c r="N610" s="275"/>
      <c r="O610" s="275"/>
      <c r="P610" s="277"/>
      <c r="Q610" s="277"/>
      <c r="R610" s="275"/>
      <c r="S610" s="275"/>
    </row>
    <row r="611" spans="1:19" s="255" customFormat="1">
      <c r="A611" s="275"/>
      <c r="B611" s="275"/>
      <c r="C611" s="276"/>
      <c r="D611" s="276"/>
      <c r="E611" s="277"/>
      <c r="F611" s="275"/>
      <c r="G611" s="275"/>
      <c r="H611" s="275"/>
      <c r="I611" s="275"/>
      <c r="J611" s="275"/>
      <c r="K611" s="278"/>
      <c r="L611" s="278"/>
      <c r="M611" s="275"/>
      <c r="N611" s="275"/>
      <c r="O611" s="275"/>
      <c r="P611" s="277"/>
      <c r="Q611" s="277"/>
      <c r="R611" s="275"/>
      <c r="S611" s="275"/>
    </row>
    <row r="612" spans="1:19" s="255" customFormat="1">
      <c r="A612" s="275"/>
      <c r="B612" s="275"/>
      <c r="C612" s="276"/>
      <c r="D612" s="276"/>
      <c r="E612" s="277"/>
      <c r="F612" s="275"/>
      <c r="G612" s="275"/>
      <c r="H612" s="275"/>
      <c r="I612" s="275"/>
      <c r="J612" s="275"/>
      <c r="K612" s="278"/>
      <c r="L612" s="278"/>
      <c r="M612" s="275"/>
      <c r="N612" s="275"/>
      <c r="O612" s="275"/>
      <c r="P612" s="277"/>
      <c r="Q612" s="277"/>
      <c r="R612" s="275"/>
      <c r="S612" s="275"/>
    </row>
    <row r="613" spans="1:19" s="255" customFormat="1">
      <c r="A613" s="275"/>
      <c r="B613" s="275"/>
      <c r="C613" s="276"/>
      <c r="D613" s="276"/>
      <c r="E613" s="277"/>
      <c r="F613" s="275"/>
      <c r="G613" s="275"/>
      <c r="H613" s="275"/>
      <c r="I613" s="275"/>
      <c r="J613" s="275"/>
      <c r="K613" s="278"/>
      <c r="L613" s="278"/>
      <c r="M613" s="275"/>
      <c r="N613" s="275"/>
      <c r="O613" s="275"/>
      <c r="P613" s="277"/>
      <c r="Q613" s="277"/>
      <c r="R613" s="275"/>
      <c r="S613" s="275"/>
    </row>
    <row r="614" spans="1:19" s="255" customFormat="1">
      <c r="A614" s="275"/>
      <c r="B614" s="275"/>
      <c r="C614" s="276"/>
      <c r="D614" s="276"/>
      <c r="E614" s="277"/>
      <c r="F614" s="275"/>
      <c r="G614" s="275"/>
      <c r="H614" s="275"/>
      <c r="I614" s="275"/>
      <c r="J614" s="275"/>
      <c r="K614" s="278"/>
      <c r="L614" s="278"/>
      <c r="M614" s="275"/>
      <c r="N614" s="275"/>
      <c r="O614" s="275"/>
      <c r="P614" s="277"/>
      <c r="Q614" s="277"/>
      <c r="R614" s="275"/>
      <c r="S614" s="275"/>
    </row>
    <row r="615" spans="1:19" s="255" customFormat="1">
      <c r="A615" s="275"/>
      <c r="B615" s="275"/>
      <c r="C615" s="276"/>
      <c r="D615" s="276"/>
      <c r="E615" s="277"/>
      <c r="F615" s="275"/>
      <c r="G615" s="275"/>
      <c r="H615" s="275"/>
      <c r="I615" s="275"/>
      <c r="J615" s="275"/>
      <c r="K615" s="278"/>
      <c r="L615" s="278"/>
      <c r="M615" s="275"/>
      <c r="N615" s="275"/>
      <c r="O615" s="275"/>
      <c r="P615" s="277"/>
      <c r="Q615" s="277"/>
      <c r="R615" s="275"/>
      <c r="S615" s="275"/>
    </row>
    <row r="616" spans="1:19" s="255" customFormat="1">
      <c r="A616" s="275"/>
      <c r="B616" s="275"/>
      <c r="C616" s="276"/>
      <c r="D616" s="276"/>
      <c r="E616" s="277"/>
      <c r="F616" s="275"/>
      <c r="G616" s="275"/>
      <c r="H616" s="275"/>
      <c r="I616" s="275"/>
      <c r="J616" s="275"/>
      <c r="K616" s="278"/>
      <c r="L616" s="278"/>
      <c r="M616" s="275"/>
      <c r="N616" s="275"/>
      <c r="O616" s="275"/>
      <c r="P616" s="277"/>
      <c r="Q616" s="277"/>
      <c r="R616" s="275"/>
      <c r="S616" s="275"/>
    </row>
    <row r="617" spans="1:19" s="255" customFormat="1">
      <c r="A617" s="275"/>
      <c r="B617" s="275"/>
      <c r="C617" s="276"/>
      <c r="D617" s="276"/>
      <c r="E617" s="277"/>
      <c r="F617" s="275"/>
      <c r="G617" s="275"/>
      <c r="H617" s="275"/>
      <c r="I617" s="275"/>
      <c r="J617" s="275"/>
      <c r="K617" s="278"/>
      <c r="L617" s="278"/>
      <c r="M617" s="275"/>
      <c r="N617" s="275"/>
      <c r="O617" s="275"/>
      <c r="P617" s="277"/>
      <c r="Q617" s="277"/>
      <c r="R617" s="275"/>
      <c r="S617" s="275"/>
    </row>
    <row r="618" spans="1:19" s="255" customFormat="1">
      <c r="A618" s="275"/>
      <c r="B618" s="275"/>
      <c r="C618" s="276"/>
      <c r="D618" s="276"/>
      <c r="E618" s="277"/>
      <c r="F618" s="275"/>
      <c r="G618" s="275"/>
      <c r="H618" s="275"/>
      <c r="I618" s="275"/>
      <c r="J618" s="275"/>
      <c r="K618" s="278"/>
      <c r="L618" s="278"/>
      <c r="M618" s="275"/>
      <c r="N618" s="275"/>
      <c r="O618" s="275"/>
      <c r="P618" s="277"/>
      <c r="Q618" s="277"/>
      <c r="R618" s="275"/>
      <c r="S618" s="275"/>
    </row>
    <row r="619" spans="1:19" s="255" customFormat="1">
      <c r="A619" s="275"/>
      <c r="B619" s="275"/>
      <c r="C619" s="276"/>
      <c r="D619" s="276"/>
      <c r="E619" s="277"/>
      <c r="F619" s="275"/>
      <c r="G619" s="275"/>
      <c r="H619" s="275"/>
      <c r="I619" s="275"/>
      <c r="J619" s="275"/>
      <c r="K619" s="278"/>
      <c r="L619" s="278"/>
      <c r="M619" s="275"/>
      <c r="N619" s="275"/>
      <c r="O619" s="275"/>
      <c r="P619" s="277"/>
      <c r="Q619" s="277"/>
      <c r="R619" s="275"/>
      <c r="S619" s="275"/>
    </row>
    <row r="620" spans="1:19" s="255" customFormat="1">
      <c r="A620" s="275"/>
      <c r="B620" s="275"/>
      <c r="C620" s="276"/>
      <c r="D620" s="276"/>
      <c r="E620" s="277"/>
      <c r="F620" s="275"/>
      <c r="G620" s="275"/>
      <c r="H620" s="275"/>
      <c r="I620" s="275"/>
      <c r="J620" s="275"/>
      <c r="K620" s="278"/>
      <c r="L620" s="278"/>
      <c r="M620" s="275"/>
      <c r="N620" s="275"/>
      <c r="O620" s="275"/>
      <c r="P620" s="277"/>
      <c r="Q620" s="277"/>
      <c r="R620" s="275"/>
      <c r="S620" s="275"/>
    </row>
    <row r="621" spans="1:19" s="255" customFormat="1">
      <c r="A621" s="275"/>
      <c r="B621" s="275"/>
      <c r="C621" s="276"/>
      <c r="D621" s="276"/>
      <c r="E621" s="277"/>
      <c r="F621" s="275"/>
      <c r="G621" s="275"/>
      <c r="H621" s="275"/>
      <c r="I621" s="275"/>
      <c r="J621" s="275"/>
      <c r="K621" s="278"/>
      <c r="L621" s="278"/>
      <c r="M621" s="275"/>
      <c r="N621" s="275"/>
      <c r="O621" s="275"/>
      <c r="P621" s="277"/>
      <c r="Q621" s="277"/>
      <c r="R621" s="275"/>
      <c r="S621" s="275"/>
    </row>
    <row r="622" spans="1:19" s="255" customFormat="1">
      <c r="A622" s="275"/>
      <c r="B622" s="275"/>
      <c r="C622" s="276"/>
      <c r="D622" s="276"/>
      <c r="E622" s="277"/>
      <c r="F622" s="275"/>
      <c r="G622" s="275"/>
      <c r="H622" s="275"/>
      <c r="I622" s="275"/>
      <c r="J622" s="275"/>
      <c r="K622" s="278"/>
      <c r="L622" s="278"/>
      <c r="M622" s="275"/>
      <c r="N622" s="275"/>
      <c r="O622" s="275"/>
      <c r="P622" s="277"/>
      <c r="Q622" s="277"/>
      <c r="R622" s="275"/>
      <c r="S622" s="275"/>
    </row>
    <row r="623" spans="1:19" s="255" customFormat="1">
      <c r="A623" s="275"/>
      <c r="B623" s="275"/>
      <c r="C623" s="276"/>
      <c r="D623" s="276"/>
      <c r="E623" s="277"/>
      <c r="F623" s="275"/>
      <c r="G623" s="275"/>
      <c r="H623" s="275"/>
      <c r="I623" s="275"/>
      <c r="J623" s="275"/>
      <c r="K623" s="278"/>
      <c r="L623" s="278"/>
      <c r="M623" s="275"/>
      <c r="N623" s="275"/>
      <c r="O623" s="275"/>
      <c r="P623" s="277"/>
      <c r="Q623" s="277"/>
      <c r="R623" s="275"/>
      <c r="S623" s="275"/>
    </row>
    <row r="624" spans="1:19" s="255" customFormat="1">
      <c r="A624" s="275"/>
      <c r="B624" s="275"/>
      <c r="C624" s="276"/>
      <c r="D624" s="276"/>
      <c r="E624" s="277"/>
      <c r="F624" s="275"/>
      <c r="G624" s="275"/>
      <c r="H624" s="275"/>
      <c r="I624" s="275"/>
      <c r="J624" s="275"/>
      <c r="K624" s="278"/>
      <c r="L624" s="278"/>
      <c r="M624" s="275"/>
      <c r="N624" s="275"/>
      <c r="O624" s="275"/>
      <c r="P624" s="277"/>
      <c r="Q624" s="277"/>
      <c r="R624" s="275"/>
      <c r="S624" s="275"/>
    </row>
    <row r="625" spans="1:19" s="255" customFormat="1">
      <c r="A625" s="275"/>
      <c r="B625" s="275"/>
      <c r="C625" s="276"/>
      <c r="D625" s="276"/>
      <c r="E625" s="277"/>
      <c r="F625" s="275"/>
      <c r="G625" s="275"/>
      <c r="H625" s="275"/>
      <c r="I625" s="275"/>
      <c r="J625" s="275"/>
      <c r="K625" s="278"/>
      <c r="L625" s="278"/>
      <c r="M625" s="275"/>
      <c r="N625" s="275"/>
      <c r="O625" s="275"/>
      <c r="P625" s="277"/>
      <c r="Q625" s="277"/>
      <c r="R625" s="275"/>
      <c r="S625" s="275"/>
    </row>
    <row r="626" spans="1:19" s="255" customFormat="1">
      <c r="A626" s="275"/>
      <c r="B626" s="275"/>
      <c r="C626" s="276"/>
      <c r="D626" s="276"/>
      <c r="E626" s="277"/>
      <c r="F626" s="275"/>
      <c r="G626" s="275"/>
      <c r="H626" s="275"/>
      <c r="I626" s="275"/>
      <c r="J626" s="275"/>
      <c r="K626" s="278"/>
      <c r="L626" s="278"/>
      <c r="M626" s="275"/>
      <c r="N626" s="275"/>
      <c r="O626" s="275"/>
      <c r="P626" s="277"/>
      <c r="Q626" s="277"/>
      <c r="R626" s="275"/>
      <c r="S626" s="275"/>
    </row>
    <row r="627" spans="1:19" s="255" customFormat="1">
      <c r="A627" s="275"/>
      <c r="B627" s="275"/>
      <c r="C627" s="276"/>
      <c r="D627" s="276"/>
      <c r="E627" s="277"/>
      <c r="F627" s="275"/>
      <c r="G627" s="275"/>
      <c r="H627" s="275"/>
      <c r="I627" s="275"/>
      <c r="J627" s="275"/>
      <c r="K627" s="278"/>
      <c r="L627" s="278"/>
      <c r="M627" s="275"/>
      <c r="N627" s="275"/>
      <c r="O627" s="275"/>
      <c r="P627" s="277"/>
      <c r="Q627" s="277"/>
      <c r="R627" s="275"/>
      <c r="S627" s="275"/>
    </row>
    <row r="628" spans="1:19" s="255" customFormat="1">
      <c r="A628" s="275"/>
      <c r="B628" s="275"/>
      <c r="C628" s="276"/>
      <c r="D628" s="276"/>
      <c r="E628" s="277"/>
      <c r="F628" s="275"/>
      <c r="G628" s="275"/>
      <c r="H628" s="275"/>
      <c r="I628" s="275"/>
      <c r="J628" s="275"/>
      <c r="K628" s="278"/>
      <c r="L628" s="278"/>
      <c r="M628" s="275"/>
      <c r="N628" s="275"/>
      <c r="O628" s="275"/>
      <c r="P628" s="277"/>
      <c r="Q628" s="277"/>
      <c r="R628" s="275"/>
      <c r="S628" s="275"/>
    </row>
    <row r="629" spans="1:19" s="255" customFormat="1">
      <c r="A629" s="275"/>
      <c r="B629" s="275"/>
      <c r="C629" s="276"/>
      <c r="D629" s="276"/>
      <c r="E629" s="277"/>
      <c r="F629" s="275"/>
      <c r="G629" s="275"/>
      <c r="H629" s="275"/>
      <c r="I629" s="275"/>
      <c r="J629" s="275"/>
      <c r="K629" s="278"/>
      <c r="L629" s="278"/>
      <c r="M629" s="275"/>
      <c r="N629" s="275"/>
      <c r="O629" s="275"/>
      <c r="P629" s="277"/>
      <c r="Q629" s="277"/>
      <c r="R629" s="275"/>
      <c r="S629" s="275"/>
    </row>
    <row r="630" spans="1:19" s="255" customFormat="1">
      <c r="A630" s="275"/>
      <c r="B630" s="275"/>
      <c r="C630" s="276"/>
      <c r="D630" s="276"/>
      <c r="E630" s="277"/>
      <c r="F630" s="275"/>
      <c r="G630" s="275"/>
      <c r="H630" s="275"/>
      <c r="I630" s="275"/>
      <c r="J630" s="275"/>
      <c r="K630" s="278"/>
      <c r="L630" s="278"/>
      <c r="M630" s="275"/>
      <c r="N630" s="275"/>
      <c r="O630" s="275"/>
      <c r="P630" s="277"/>
      <c r="Q630" s="277"/>
      <c r="R630" s="275"/>
      <c r="S630" s="275"/>
    </row>
    <row r="631" spans="1:19" s="255" customFormat="1">
      <c r="A631" s="275"/>
      <c r="B631" s="275"/>
      <c r="C631" s="276"/>
      <c r="D631" s="276"/>
      <c r="E631" s="277"/>
      <c r="F631" s="275"/>
      <c r="G631" s="275"/>
      <c r="H631" s="275"/>
      <c r="I631" s="275"/>
      <c r="J631" s="275"/>
      <c r="K631" s="278"/>
      <c r="L631" s="278"/>
      <c r="M631" s="275"/>
      <c r="N631" s="275"/>
      <c r="O631" s="275"/>
      <c r="P631" s="277"/>
      <c r="Q631" s="277"/>
      <c r="R631" s="275"/>
      <c r="S631" s="275"/>
    </row>
    <row r="632" spans="1:19" s="255" customFormat="1">
      <c r="A632" s="275"/>
      <c r="B632" s="275"/>
      <c r="C632" s="276"/>
      <c r="D632" s="276"/>
      <c r="E632" s="277"/>
      <c r="F632" s="275"/>
      <c r="G632" s="275"/>
      <c r="H632" s="275"/>
      <c r="I632" s="275"/>
      <c r="J632" s="275"/>
      <c r="K632" s="278"/>
      <c r="L632" s="278"/>
      <c r="M632" s="275"/>
      <c r="N632" s="275"/>
      <c r="O632" s="275"/>
      <c r="P632" s="277"/>
      <c r="Q632" s="277"/>
      <c r="R632" s="275"/>
      <c r="S632" s="275"/>
    </row>
    <row r="633" spans="1:19" s="255" customFormat="1">
      <c r="A633" s="275"/>
      <c r="B633" s="275"/>
      <c r="C633" s="276"/>
      <c r="D633" s="276"/>
      <c r="E633" s="277"/>
      <c r="F633" s="275"/>
      <c r="G633" s="275"/>
      <c r="H633" s="275"/>
      <c r="I633" s="275"/>
      <c r="J633" s="275"/>
      <c r="K633" s="278"/>
      <c r="L633" s="278"/>
      <c r="M633" s="275"/>
      <c r="N633" s="275"/>
      <c r="O633" s="275"/>
      <c r="P633" s="277"/>
      <c r="Q633" s="277"/>
      <c r="R633" s="275"/>
      <c r="S633" s="275"/>
    </row>
    <row r="634" spans="1:19" s="255" customFormat="1">
      <c r="A634" s="275"/>
      <c r="B634" s="275"/>
      <c r="C634" s="276"/>
      <c r="D634" s="276"/>
      <c r="E634" s="277"/>
      <c r="F634" s="275"/>
      <c r="G634" s="275"/>
      <c r="H634" s="275"/>
      <c r="I634" s="275"/>
      <c r="J634" s="275"/>
      <c r="K634" s="278"/>
      <c r="L634" s="278"/>
      <c r="M634" s="275"/>
      <c r="N634" s="275"/>
      <c r="O634" s="275"/>
      <c r="P634" s="277"/>
      <c r="Q634" s="277"/>
      <c r="R634" s="275"/>
      <c r="S634" s="275"/>
    </row>
    <row r="635" spans="1:19" s="255" customFormat="1">
      <c r="A635" s="275"/>
      <c r="B635" s="275"/>
      <c r="C635" s="276"/>
      <c r="D635" s="276"/>
      <c r="E635" s="277"/>
      <c r="F635" s="275"/>
      <c r="G635" s="275"/>
      <c r="H635" s="275"/>
      <c r="I635" s="275"/>
      <c r="J635" s="275"/>
      <c r="K635" s="278"/>
      <c r="L635" s="278"/>
      <c r="M635" s="275"/>
      <c r="N635" s="275"/>
      <c r="O635" s="275"/>
      <c r="P635" s="277"/>
      <c r="Q635" s="277"/>
      <c r="R635" s="275"/>
      <c r="S635" s="275"/>
    </row>
    <row r="636" spans="1:19" s="255" customFormat="1">
      <c r="A636" s="275"/>
      <c r="B636" s="275"/>
      <c r="C636" s="276"/>
      <c r="D636" s="276"/>
      <c r="E636" s="277"/>
      <c r="F636" s="275"/>
      <c r="G636" s="275"/>
      <c r="H636" s="275"/>
      <c r="I636" s="275"/>
      <c r="J636" s="275"/>
      <c r="K636" s="278"/>
      <c r="L636" s="278"/>
      <c r="M636" s="275"/>
      <c r="N636" s="275"/>
      <c r="O636" s="275"/>
      <c r="P636" s="277"/>
      <c r="Q636" s="277"/>
      <c r="R636" s="275"/>
      <c r="S636" s="275"/>
    </row>
    <row r="637" spans="1:19" s="255" customFormat="1">
      <c r="A637" s="275"/>
      <c r="B637" s="275"/>
      <c r="C637" s="276"/>
      <c r="D637" s="276"/>
      <c r="E637" s="277"/>
      <c r="F637" s="275"/>
      <c r="G637" s="275"/>
      <c r="H637" s="275"/>
      <c r="I637" s="275"/>
      <c r="J637" s="275"/>
      <c r="K637" s="278"/>
      <c r="L637" s="278"/>
      <c r="M637" s="275"/>
      <c r="N637" s="275"/>
      <c r="O637" s="275"/>
      <c r="P637" s="277"/>
      <c r="Q637" s="277"/>
      <c r="R637" s="275"/>
      <c r="S637" s="275"/>
    </row>
    <row r="638" spans="1:19" s="255" customFormat="1">
      <c r="A638" s="275"/>
      <c r="B638" s="275"/>
      <c r="C638" s="276"/>
      <c r="D638" s="276"/>
      <c r="E638" s="277"/>
      <c r="F638" s="275"/>
      <c r="G638" s="275"/>
      <c r="H638" s="275"/>
      <c r="I638" s="275"/>
      <c r="J638" s="275"/>
      <c r="K638" s="278"/>
      <c r="L638" s="278"/>
      <c r="M638" s="275"/>
      <c r="N638" s="275"/>
      <c r="O638" s="275"/>
      <c r="P638" s="277"/>
      <c r="Q638" s="277"/>
      <c r="R638" s="275"/>
      <c r="S638" s="275"/>
    </row>
    <row r="639" spans="1:19" s="255" customFormat="1">
      <c r="A639" s="275"/>
      <c r="B639" s="275"/>
      <c r="C639" s="276"/>
      <c r="D639" s="276"/>
      <c r="E639" s="277"/>
      <c r="F639" s="275"/>
      <c r="G639" s="275"/>
      <c r="H639" s="275"/>
      <c r="I639" s="275"/>
      <c r="J639" s="275"/>
      <c r="K639" s="278"/>
      <c r="L639" s="278"/>
      <c r="M639" s="275"/>
      <c r="N639" s="275"/>
      <c r="O639" s="275"/>
      <c r="P639" s="277"/>
      <c r="Q639" s="277"/>
      <c r="R639" s="275"/>
      <c r="S639" s="275"/>
    </row>
    <row r="640" spans="1:19" s="255" customFormat="1">
      <c r="A640" s="275"/>
      <c r="B640" s="275"/>
      <c r="C640" s="276"/>
      <c r="D640" s="276"/>
      <c r="E640" s="277"/>
      <c r="F640" s="275"/>
      <c r="G640" s="275"/>
      <c r="H640" s="275"/>
      <c r="I640" s="275"/>
      <c r="J640" s="275"/>
      <c r="K640" s="278"/>
      <c r="L640" s="278"/>
      <c r="M640" s="275"/>
      <c r="N640" s="275"/>
      <c r="O640" s="275"/>
      <c r="P640" s="277"/>
      <c r="Q640" s="277"/>
      <c r="R640" s="275"/>
      <c r="S640" s="275"/>
    </row>
    <row r="641" spans="1:19" s="255" customFormat="1">
      <c r="A641" s="275"/>
      <c r="B641" s="275"/>
      <c r="C641" s="276"/>
      <c r="D641" s="276"/>
      <c r="E641" s="277"/>
      <c r="F641" s="275"/>
      <c r="G641" s="275"/>
      <c r="H641" s="275"/>
      <c r="I641" s="275"/>
      <c r="J641" s="275"/>
      <c r="K641" s="278"/>
      <c r="L641" s="278"/>
      <c r="M641" s="275"/>
      <c r="N641" s="275"/>
      <c r="O641" s="275"/>
      <c r="P641" s="277"/>
      <c r="Q641" s="277"/>
      <c r="R641" s="275"/>
      <c r="S641" s="275"/>
    </row>
    <row r="642" spans="1:19" s="255" customFormat="1">
      <c r="A642" s="275"/>
      <c r="B642" s="275"/>
      <c r="C642" s="276"/>
      <c r="D642" s="276"/>
      <c r="E642" s="277"/>
      <c r="F642" s="275"/>
      <c r="G642" s="275"/>
      <c r="H642" s="275"/>
      <c r="I642" s="275"/>
      <c r="J642" s="275"/>
      <c r="K642" s="278"/>
      <c r="L642" s="278"/>
      <c r="M642" s="275"/>
      <c r="N642" s="275"/>
      <c r="O642" s="275"/>
      <c r="P642" s="277"/>
      <c r="Q642" s="277"/>
      <c r="R642" s="275"/>
      <c r="S642" s="275"/>
    </row>
    <row r="643" spans="1:19" s="255" customFormat="1">
      <c r="A643" s="275"/>
      <c r="B643" s="275"/>
      <c r="C643" s="276"/>
      <c r="D643" s="276"/>
      <c r="E643" s="277"/>
      <c r="F643" s="275"/>
      <c r="G643" s="275"/>
      <c r="H643" s="275"/>
      <c r="I643" s="275"/>
      <c r="J643" s="275"/>
      <c r="K643" s="278"/>
      <c r="L643" s="278"/>
      <c r="M643" s="275"/>
      <c r="N643" s="275"/>
      <c r="O643" s="275"/>
      <c r="P643" s="277"/>
      <c r="Q643" s="277"/>
      <c r="R643" s="275"/>
      <c r="S643" s="275"/>
    </row>
    <row r="644" spans="1:19" s="255" customFormat="1">
      <c r="A644" s="275"/>
      <c r="B644" s="275"/>
      <c r="C644" s="276"/>
      <c r="D644" s="276"/>
      <c r="E644" s="277"/>
      <c r="F644" s="275"/>
      <c r="G644" s="275"/>
      <c r="H644" s="275"/>
      <c r="I644" s="275"/>
      <c r="J644" s="275"/>
      <c r="K644" s="278"/>
      <c r="L644" s="278"/>
      <c r="M644" s="275"/>
      <c r="N644" s="275"/>
      <c r="O644" s="275"/>
      <c r="P644" s="277"/>
      <c r="Q644" s="277"/>
      <c r="R644" s="275"/>
      <c r="S644" s="275"/>
    </row>
    <row r="645" spans="1:19" s="255" customFormat="1">
      <c r="A645" s="275"/>
      <c r="B645" s="275"/>
      <c r="C645" s="276"/>
      <c r="D645" s="276"/>
      <c r="E645" s="277"/>
      <c r="F645" s="275"/>
      <c r="G645" s="275"/>
      <c r="H645" s="275"/>
      <c r="I645" s="275"/>
      <c r="J645" s="275"/>
      <c r="K645" s="278"/>
      <c r="L645" s="278"/>
      <c r="M645" s="275"/>
      <c r="N645" s="275"/>
      <c r="O645" s="275"/>
      <c r="P645" s="277"/>
      <c r="Q645" s="277"/>
      <c r="R645" s="275"/>
      <c r="S645" s="275"/>
    </row>
    <row r="646" spans="1:19" s="255" customFormat="1">
      <c r="A646" s="275"/>
      <c r="B646" s="275"/>
      <c r="C646" s="276"/>
      <c r="D646" s="276"/>
      <c r="E646" s="277"/>
      <c r="F646" s="275"/>
      <c r="G646" s="275"/>
      <c r="H646" s="275"/>
      <c r="I646" s="275"/>
      <c r="J646" s="275"/>
      <c r="K646" s="278"/>
      <c r="L646" s="278"/>
      <c r="M646" s="275"/>
      <c r="N646" s="275"/>
      <c r="O646" s="275"/>
      <c r="P646" s="277"/>
      <c r="Q646" s="277"/>
      <c r="R646" s="275"/>
      <c r="S646" s="275"/>
    </row>
    <row r="647" spans="1:19" s="255" customFormat="1">
      <c r="A647" s="275"/>
      <c r="B647" s="275"/>
      <c r="C647" s="276"/>
      <c r="D647" s="276"/>
      <c r="E647" s="277"/>
      <c r="F647" s="275"/>
      <c r="G647" s="275"/>
      <c r="H647" s="275"/>
      <c r="I647" s="275"/>
      <c r="J647" s="275"/>
      <c r="K647" s="278"/>
      <c r="L647" s="278"/>
      <c r="M647" s="275"/>
      <c r="N647" s="275"/>
      <c r="O647" s="275"/>
      <c r="P647" s="277"/>
      <c r="Q647" s="277"/>
      <c r="R647" s="275"/>
      <c r="S647" s="275"/>
    </row>
    <row r="648" spans="1:19" s="255" customFormat="1">
      <c r="A648" s="275"/>
      <c r="B648" s="275"/>
      <c r="C648" s="276"/>
      <c r="D648" s="276"/>
      <c r="E648" s="277"/>
      <c r="F648" s="275"/>
      <c r="G648" s="275"/>
      <c r="H648" s="275"/>
      <c r="I648" s="275"/>
      <c r="J648" s="275"/>
      <c r="K648" s="278"/>
      <c r="L648" s="278"/>
      <c r="M648" s="275"/>
      <c r="N648" s="275"/>
      <c r="O648" s="275"/>
      <c r="P648" s="277"/>
      <c r="Q648" s="277"/>
      <c r="R648" s="275"/>
      <c r="S648" s="275"/>
    </row>
    <row r="649" spans="1:19" s="255" customFormat="1">
      <c r="A649" s="275"/>
      <c r="B649" s="275"/>
      <c r="C649" s="276"/>
      <c r="D649" s="276"/>
      <c r="E649" s="277"/>
      <c r="F649" s="275"/>
      <c r="G649" s="275"/>
      <c r="H649" s="275"/>
      <c r="I649" s="275"/>
      <c r="J649" s="275"/>
      <c r="K649" s="278"/>
      <c r="L649" s="278"/>
      <c r="M649" s="275"/>
      <c r="N649" s="275"/>
      <c r="O649" s="275"/>
      <c r="P649" s="277"/>
      <c r="Q649" s="277"/>
      <c r="R649" s="275"/>
      <c r="S649" s="275"/>
    </row>
    <row r="650" spans="1:19" s="255" customFormat="1">
      <c r="A650" s="275"/>
      <c r="B650" s="275"/>
      <c r="C650" s="276"/>
      <c r="D650" s="276"/>
      <c r="E650" s="277"/>
      <c r="F650" s="275"/>
      <c r="G650" s="275"/>
      <c r="H650" s="275"/>
      <c r="I650" s="275"/>
      <c r="J650" s="275"/>
      <c r="K650" s="278"/>
      <c r="L650" s="278"/>
      <c r="M650" s="275"/>
      <c r="N650" s="275"/>
      <c r="O650" s="275"/>
      <c r="P650" s="277"/>
      <c r="Q650" s="277"/>
      <c r="R650" s="275"/>
      <c r="S650" s="275"/>
    </row>
    <row r="651" spans="1:19" s="255" customFormat="1">
      <c r="A651" s="275"/>
      <c r="B651" s="275"/>
      <c r="C651" s="276"/>
      <c r="D651" s="276"/>
      <c r="E651" s="277"/>
      <c r="F651" s="275"/>
      <c r="G651" s="275"/>
      <c r="H651" s="275"/>
      <c r="I651" s="275"/>
      <c r="J651" s="275"/>
      <c r="K651" s="278"/>
      <c r="L651" s="278"/>
      <c r="M651" s="275"/>
      <c r="N651" s="275"/>
      <c r="O651" s="275"/>
      <c r="P651" s="277"/>
      <c r="Q651" s="277"/>
      <c r="R651" s="275"/>
      <c r="S651" s="275"/>
    </row>
    <row r="652" spans="1:19" s="255" customFormat="1">
      <c r="A652" s="275"/>
      <c r="B652" s="275"/>
      <c r="C652" s="276"/>
      <c r="D652" s="276"/>
      <c r="E652" s="277"/>
      <c r="F652" s="275"/>
      <c r="G652" s="275"/>
      <c r="H652" s="275"/>
      <c r="I652" s="275"/>
      <c r="J652" s="275"/>
      <c r="K652" s="278"/>
      <c r="L652" s="278"/>
      <c r="M652" s="275"/>
      <c r="N652" s="275"/>
      <c r="O652" s="275"/>
      <c r="P652" s="277"/>
      <c r="Q652" s="277"/>
      <c r="R652" s="275"/>
      <c r="S652" s="275"/>
    </row>
    <row r="653" spans="1:19" s="255" customFormat="1">
      <c r="A653" s="275"/>
      <c r="B653" s="275"/>
      <c r="C653" s="276"/>
      <c r="D653" s="276"/>
      <c r="E653" s="277"/>
      <c r="F653" s="275"/>
      <c r="G653" s="275"/>
      <c r="H653" s="275"/>
      <c r="I653" s="275"/>
      <c r="J653" s="275"/>
      <c r="K653" s="278"/>
      <c r="L653" s="278"/>
      <c r="M653" s="275"/>
      <c r="N653" s="275"/>
      <c r="O653" s="275"/>
      <c r="P653" s="277"/>
      <c r="Q653" s="277"/>
      <c r="R653" s="275"/>
      <c r="S653" s="275"/>
    </row>
    <row r="654" spans="1:19" s="255" customFormat="1">
      <c r="A654" s="275"/>
      <c r="B654" s="275"/>
      <c r="C654" s="276"/>
      <c r="D654" s="276"/>
      <c r="E654" s="277"/>
      <c r="F654" s="275"/>
      <c r="G654" s="275"/>
      <c r="H654" s="275"/>
      <c r="I654" s="275"/>
      <c r="J654" s="275"/>
      <c r="K654" s="278"/>
      <c r="L654" s="278"/>
      <c r="M654" s="275"/>
      <c r="N654" s="275"/>
      <c r="O654" s="275"/>
      <c r="P654" s="277"/>
      <c r="Q654" s="277"/>
      <c r="R654" s="275"/>
      <c r="S654" s="275"/>
    </row>
    <row r="655" spans="1:19" s="255" customFormat="1">
      <c r="A655" s="275"/>
      <c r="B655" s="275"/>
      <c r="C655" s="276"/>
      <c r="D655" s="276"/>
      <c r="E655" s="277"/>
      <c r="F655" s="275"/>
      <c r="G655" s="275"/>
      <c r="H655" s="275"/>
      <c r="I655" s="275"/>
      <c r="J655" s="275"/>
      <c r="K655" s="278"/>
      <c r="L655" s="278"/>
      <c r="M655" s="275"/>
      <c r="N655" s="275"/>
      <c r="O655" s="275"/>
      <c r="P655" s="277"/>
      <c r="Q655" s="277"/>
      <c r="R655" s="275"/>
      <c r="S655" s="275"/>
    </row>
    <row r="656" spans="1:19" s="255" customFormat="1">
      <c r="A656" s="275"/>
      <c r="B656" s="275"/>
      <c r="C656" s="276"/>
      <c r="D656" s="276"/>
      <c r="E656" s="277"/>
      <c r="F656" s="275"/>
      <c r="G656" s="275"/>
      <c r="H656" s="275"/>
      <c r="I656" s="275"/>
      <c r="J656" s="275"/>
      <c r="K656" s="278"/>
      <c r="L656" s="278"/>
      <c r="M656" s="275"/>
      <c r="N656" s="275"/>
      <c r="O656" s="275"/>
      <c r="P656" s="277"/>
      <c r="Q656" s="277"/>
      <c r="R656" s="275"/>
      <c r="S656" s="275"/>
    </row>
    <row r="657" spans="1:19" s="255" customFormat="1">
      <c r="A657" s="275"/>
      <c r="B657" s="275"/>
      <c r="C657" s="276"/>
      <c r="D657" s="276"/>
      <c r="E657" s="277"/>
      <c r="F657" s="275"/>
      <c r="G657" s="275"/>
      <c r="H657" s="275"/>
      <c r="I657" s="275"/>
      <c r="J657" s="275"/>
      <c r="K657" s="278"/>
      <c r="L657" s="278"/>
      <c r="M657" s="275"/>
      <c r="N657" s="275"/>
      <c r="O657" s="275"/>
      <c r="P657" s="277"/>
      <c r="Q657" s="277"/>
      <c r="R657" s="275"/>
      <c r="S657" s="275"/>
    </row>
    <row r="658" spans="1:19" s="255" customFormat="1">
      <c r="A658" s="275"/>
      <c r="B658" s="275"/>
      <c r="C658" s="276"/>
      <c r="D658" s="276"/>
      <c r="E658" s="277"/>
      <c r="F658" s="275"/>
      <c r="G658" s="275"/>
      <c r="H658" s="275"/>
      <c r="I658" s="275"/>
      <c r="J658" s="275"/>
      <c r="K658" s="278"/>
      <c r="L658" s="278"/>
      <c r="M658" s="275"/>
      <c r="N658" s="275"/>
      <c r="O658" s="275"/>
      <c r="P658" s="277"/>
      <c r="Q658" s="277"/>
      <c r="R658" s="275"/>
      <c r="S658" s="275"/>
    </row>
    <row r="659" spans="1:19" s="255" customFormat="1">
      <c r="A659" s="275"/>
      <c r="B659" s="275"/>
      <c r="C659" s="276"/>
      <c r="D659" s="276"/>
      <c r="E659" s="277"/>
      <c r="F659" s="275"/>
      <c r="G659" s="275"/>
      <c r="H659" s="275"/>
      <c r="I659" s="275"/>
      <c r="J659" s="275"/>
      <c r="K659" s="278"/>
      <c r="L659" s="278"/>
      <c r="M659" s="275"/>
      <c r="N659" s="275"/>
      <c r="O659" s="275"/>
      <c r="P659" s="277"/>
      <c r="Q659" s="277"/>
      <c r="R659" s="275"/>
      <c r="S659" s="275"/>
    </row>
    <row r="660" spans="1:19" s="255" customFormat="1">
      <c r="A660" s="275"/>
      <c r="B660" s="275"/>
      <c r="C660" s="276"/>
      <c r="D660" s="276"/>
      <c r="E660" s="277"/>
      <c r="F660" s="275"/>
      <c r="G660" s="275"/>
      <c r="H660" s="275"/>
      <c r="I660" s="275"/>
      <c r="J660" s="275"/>
      <c r="K660" s="278"/>
      <c r="L660" s="278"/>
      <c r="M660" s="275"/>
      <c r="N660" s="275"/>
      <c r="O660" s="275"/>
      <c r="P660" s="277"/>
      <c r="Q660" s="277"/>
      <c r="R660" s="275"/>
      <c r="S660" s="275"/>
    </row>
    <row r="661" spans="1:19" s="255" customFormat="1">
      <c r="A661" s="275"/>
      <c r="B661" s="275"/>
      <c r="C661" s="276"/>
      <c r="D661" s="276"/>
      <c r="E661" s="277"/>
      <c r="F661" s="275"/>
      <c r="G661" s="275"/>
      <c r="H661" s="275"/>
      <c r="I661" s="275"/>
      <c r="J661" s="275"/>
      <c r="K661" s="278"/>
      <c r="L661" s="278"/>
      <c r="M661" s="275"/>
      <c r="N661" s="275"/>
      <c r="O661" s="275"/>
      <c r="P661" s="277"/>
      <c r="Q661" s="277"/>
      <c r="R661" s="275"/>
      <c r="S661" s="275"/>
    </row>
    <row r="662" spans="1:19" s="255" customFormat="1">
      <c r="A662" s="275"/>
      <c r="B662" s="275"/>
      <c r="C662" s="276"/>
      <c r="D662" s="276"/>
      <c r="E662" s="277"/>
      <c r="F662" s="275"/>
      <c r="G662" s="275"/>
      <c r="H662" s="275"/>
      <c r="I662" s="275"/>
      <c r="J662" s="275"/>
      <c r="K662" s="278"/>
      <c r="L662" s="278"/>
      <c r="M662" s="275"/>
      <c r="N662" s="275"/>
      <c r="O662" s="275"/>
      <c r="P662" s="277"/>
      <c r="Q662" s="277"/>
      <c r="R662" s="275"/>
      <c r="S662" s="275"/>
    </row>
    <row r="663" spans="1:19" s="255" customFormat="1">
      <c r="A663" s="275"/>
      <c r="B663" s="275"/>
      <c r="C663" s="276"/>
      <c r="D663" s="276"/>
      <c r="E663" s="277"/>
      <c r="F663" s="275"/>
      <c r="G663" s="275"/>
      <c r="H663" s="275"/>
      <c r="I663" s="275"/>
      <c r="J663" s="275"/>
      <c r="K663" s="278"/>
      <c r="L663" s="278"/>
      <c r="M663" s="275"/>
      <c r="N663" s="275"/>
      <c r="O663" s="275"/>
      <c r="P663" s="277"/>
      <c r="Q663" s="277"/>
      <c r="R663" s="275"/>
      <c r="S663" s="275"/>
    </row>
    <row r="664" spans="1:19" s="255" customFormat="1">
      <c r="A664" s="275"/>
      <c r="B664" s="275"/>
      <c r="C664" s="276"/>
      <c r="D664" s="276"/>
      <c r="E664" s="277"/>
      <c r="F664" s="275"/>
      <c r="G664" s="275"/>
      <c r="H664" s="275"/>
      <c r="I664" s="275"/>
      <c r="J664" s="275"/>
      <c r="K664" s="278"/>
      <c r="L664" s="278"/>
      <c r="M664" s="275"/>
      <c r="N664" s="275"/>
      <c r="O664" s="275"/>
      <c r="P664" s="277"/>
      <c r="Q664" s="277"/>
      <c r="R664" s="275"/>
      <c r="S664" s="275"/>
    </row>
    <row r="665" spans="1:19" s="255" customFormat="1">
      <c r="A665" s="275"/>
      <c r="B665" s="275"/>
      <c r="C665" s="276"/>
      <c r="D665" s="276"/>
      <c r="E665" s="277"/>
      <c r="F665" s="275"/>
      <c r="G665" s="275"/>
      <c r="H665" s="275"/>
      <c r="I665" s="275"/>
      <c r="J665" s="275"/>
      <c r="K665" s="278"/>
      <c r="L665" s="278"/>
      <c r="M665" s="275"/>
      <c r="N665" s="275"/>
      <c r="O665" s="275"/>
      <c r="P665" s="277"/>
      <c r="Q665" s="277"/>
      <c r="R665" s="275"/>
      <c r="S665" s="275"/>
    </row>
    <row r="666" spans="1:19" s="255" customFormat="1">
      <c r="A666" s="275"/>
      <c r="B666" s="275"/>
      <c r="C666" s="276"/>
      <c r="D666" s="276"/>
      <c r="E666" s="277"/>
      <c r="F666" s="275"/>
      <c r="G666" s="275"/>
      <c r="H666" s="275"/>
      <c r="I666" s="275"/>
      <c r="J666" s="275"/>
      <c r="K666" s="278"/>
      <c r="L666" s="278"/>
      <c r="M666" s="275"/>
      <c r="N666" s="275"/>
      <c r="O666" s="275"/>
      <c r="P666" s="277"/>
      <c r="Q666" s="277"/>
      <c r="R666" s="275"/>
      <c r="S666" s="275"/>
    </row>
    <row r="667" spans="1:19" s="255" customFormat="1">
      <c r="A667" s="275"/>
      <c r="B667" s="275"/>
      <c r="C667" s="276"/>
      <c r="D667" s="276"/>
      <c r="E667" s="277"/>
      <c r="F667" s="275"/>
      <c r="G667" s="275"/>
      <c r="H667" s="275"/>
      <c r="I667" s="275"/>
      <c r="J667" s="275"/>
      <c r="K667" s="278"/>
      <c r="L667" s="278"/>
      <c r="M667" s="275"/>
      <c r="N667" s="275"/>
      <c r="O667" s="275"/>
      <c r="P667" s="277"/>
      <c r="Q667" s="277"/>
      <c r="R667" s="275"/>
      <c r="S667" s="275"/>
    </row>
    <row r="668" spans="1:19" s="255" customFormat="1">
      <c r="A668" s="275"/>
      <c r="B668" s="275"/>
      <c r="C668" s="276"/>
      <c r="D668" s="276"/>
      <c r="E668" s="277"/>
      <c r="F668" s="275"/>
      <c r="G668" s="275"/>
      <c r="H668" s="275"/>
      <c r="I668" s="275"/>
      <c r="J668" s="275"/>
      <c r="K668" s="278"/>
      <c r="L668" s="278"/>
      <c r="M668" s="275"/>
      <c r="N668" s="275"/>
      <c r="O668" s="275"/>
      <c r="P668" s="277"/>
      <c r="Q668" s="277"/>
      <c r="R668" s="275"/>
      <c r="S668" s="275"/>
    </row>
    <row r="669" spans="1:19" s="255" customFormat="1">
      <c r="A669" s="275"/>
      <c r="B669" s="275"/>
      <c r="C669" s="276"/>
      <c r="D669" s="276"/>
      <c r="E669" s="277"/>
      <c r="F669" s="275"/>
      <c r="G669" s="275"/>
      <c r="H669" s="275"/>
      <c r="I669" s="275"/>
      <c r="J669" s="275"/>
      <c r="K669" s="278"/>
      <c r="L669" s="278"/>
      <c r="M669" s="275"/>
      <c r="N669" s="275"/>
      <c r="O669" s="275"/>
      <c r="P669" s="277"/>
      <c r="Q669" s="277"/>
      <c r="R669" s="275"/>
      <c r="S669" s="275"/>
    </row>
    <row r="670" spans="1:19" s="255" customFormat="1">
      <c r="A670" s="275"/>
      <c r="B670" s="275"/>
      <c r="C670" s="276"/>
      <c r="D670" s="276"/>
      <c r="E670" s="277"/>
      <c r="F670" s="275"/>
      <c r="G670" s="275"/>
      <c r="H670" s="275"/>
      <c r="I670" s="275"/>
      <c r="J670" s="275"/>
      <c r="K670" s="278"/>
      <c r="L670" s="278"/>
      <c r="M670" s="275"/>
      <c r="N670" s="275"/>
      <c r="O670" s="275"/>
      <c r="P670" s="277"/>
      <c r="Q670" s="277"/>
      <c r="R670" s="275"/>
      <c r="S670" s="275"/>
    </row>
    <row r="671" spans="1:19" s="255" customFormat="1">
      <c r="A671" s="275"/>
      <c r="B671" s="275"/>
      <c r="C671" s="276"/>
      <c r="D671" s="276"/>
      <c r="E671" s="277"/>
      <c r="F671" s="275"/>
      <c r="G671" s="275"/>
      <c r="H671" s="275"/>
      <c r="I671" s="275"/>
      <c r="J671" s="275"/>
      <c r="K671" s="278"/>
      <c r="L671" s="278"/>
      <c r="M671" s="275"/>
      <c r="N671" s="275"/>
      <c r="O671" s="275"/>
      <c r="P671" s="277"/>
      <c r="Q671" s="277"/>
      <c r="R671" s="275"/>
      <c r="S671" s="275"/>
    </row>
    <row r="672" spans="1:19" s="255" customFormat="1">
      <c r="A672" s="275"/>
      <c r="B672" s="275"/>
      <c r="C672" s="276"/>
      <c r="D672" s="276"/>
      <c r="E672" s="277"/>
      <c r="F672" s="275"/>
      <c r="G672" s="275"/>
      <c r="H672" s="275"/>
      <c r="I672" s="275"/>
      <c r="J672" s="275"/>
      <c r="K672" s="278"/>
      <c r="L672" s="278"/>
      <c r="M672" s="275"/>
      <c r="N672" s="275"/>
      <c r="O672" s="275"/>
      <c r="P672" s="277"/>
      <c r="Q672" s="277"/>
      <c r="R672" s="275"/>
      <c r="S672" s="275"/>
    </row>
    <row r="673" spans="1:19" s="255" customFormat="1">
      <c r="A673" s="275"/>
      <c r="B673" s="275"/>
      <c r="C673" s="276"/>
      <c r="D673" s="276"/>
      <c r="E673" s="277"/>
      <c r="F673" s="275"/>
      <c r="G673" s="275"/>
      <c r="H673" s="275"/>
      <c r="I673" s="275"/>
      <c r="J673" s="275"/>
      <c r="K673" s="278"/>
      <c r="L673" s="278"/>
      <c r="M673" s="275"/>
      <c r="N673" s="275"/>
      <c r="O673" s="275"/>
      <c r="P673" s="277"/>
      <c r="Q673" s="277"/>
      <c r="R673" s="275"/>
      <c r="S673" s="275"/>
    </row>
    <row r="674" spans="1:19" s="255" customFormat="1">
      <c r="A674" s="275"/>
      <c r="B674" s="275"/>
      <c r="C674" s="276"/>
      <c r="D674" s="276"/>
      <c r="E674" s="277"/>
      <c r="F674" s="275"/>
      <c r="G674" s="275"/>
      <c r="H674" s="275"/>
      <c r="I674" s="275"/>
      <c r="J674" s="275"/>
      <c r="K674" s="278"/>
      <c r="L674" s="278"/>
      <c r="M674" s="275"/>
      <c r="N674" s="275"/>
      <c r="O674" s="275"/>
      <c r="P674" s="277"/>
      <c r="Q674" s="277"/>
      <c r="R674" s="275"/>
      <c r="S674" s="275"/>
    </row>
    <row r="675" spans="1:19" s="255" customFormat="1">
      <c r="A675" s="275"/>
      <c r="B675" s="275"/>
      <c r="C675" s="276"/>
      <c r="D675" s="276"/>
      <c r="E675" s="277"/>
      <c r="F675" s="275"/>
      <c r="G675" s="275"/>
      <c r="H675" s="275"/>
      <c r="I675" s="275"/>
      <c r="J675" s="275"/>
      <c r="K675" s="278"/>
      <c r="L675" s="278"/>
      <c r="M675" s="275"/>
      <c r="N675" s="275"/>
      <c r="O675" s="275"/>
      <c r="P675" s="277"/>
      <c r="Q675" s="277"/>
      <c r="R675" s="275"/>
      <c r="S675" s="275"/>
    </row>
    <row r="676" spans="1:19" s="255" customFormat="1">
      <c r="A676" s="275"/>
      <c r="B676" s="275"/>
      <c r="C676" s="276"/>
      <c r="D676" s="276"/>
      <c r="E676" s="277"/>
      <c r="F676" s="275"/>
      <c r="G676" s="275"/>
      <c r="H676" s="275"/>
      <c r="I676" s="275"/>
      <c r="J676" s="275"/>
      <c r="K676" s="278"/>
      <c r="L676" s="278"/>
      <c r="M676" s="275"/>
      <c r="N676" s="275"/>
      <c r="O676" s="275"/>
      <c r="P676" s="277"/>
      <c r="Q676" s="277"/>
      <c r="R676" s="275"/>
      <c r="S676" s="275"/>
    </row>
    <row r="677" spans="1:19" s="255" customFormat="1">
      <c r="A677" s="275"/>
      <c r="B677" s="275"/>
      <c r="C677" s="276"/>
      <c r="D677" s="276"/>
      <c r="E677" s="277"/>
      <c r="F677" s="275"/>
      <c r="G677" s="275"/>
      <c r="H677" s="275"/>
      <c r="I677" s="275"/>
      <c r="J677" s="275"/>
      <c r="K677" s="278"/>
      <c r="L677" s="278"/>
      <c r="M677" s="275"/>
      <c r="N677" s="275"/>
      <c r="O677" s="275"/>
      <c r="P677" s="277"/>
      <c r="Q677" s="277"/>
      <c r="R677" s="275"/>
      <c r="S677" s="275"/>
    </row>
    <row r="678" spans="1:19" s="255" customFormat="1">
      <c r="A678" s="275"/>
      <c r="B678" s="275"/>
      <c r="C678" s="276"/>
      <c r="D678" s="276"/>
      <c r="E678" s="277"/>
      <c r="F678" s="275"/>
      <c r="G678" s="275"/>
      <c r="H678" s="275"/>
      <c r="I678" s="275"/>
      <c r="J678" s="275"/>
      <c r="K678" s="278"/>
      <c r="L678" s="278"/>
      <c r="M678" s="275"/>
      <c r="N678" s="275"/>
      <c r="O678" s="275"/>
      <c r="P678" s="277"/>
      <c r="Q678" s="277"/>
      <c r="R678" s="275"/>
      <c r="S678" s="275"/>
    </row>
    <row r="679" spans="1:19" s="255" customFormat="1">
      <c r="A679" s="275"/>
      <c r="B679" s="275"/>
      <c r="C679" s="276"/>
      <c r="D679" s="276"/>
      <c r="E679" s="277"/>
      <c r="F679" s="275"/>
      <c r="G679" s="275"/>
      <c r="H679" s="275"/>
      <c r="I679" s="275"/>
      <c r="J679" s="275"/>
      <c r="K679" s="278"/>
      <c r="L679" s="278"/>
      <c r="M679" s="275"/>
      <c r="N679" s="275"/>
      <c r="O679" s="275"/>
      <c r="P679" s="277"/>
      <c r="Q679" s="277"/>
      <c r="R679" s="275"/>
      <c r="S679" s="275"/>
    </row>
    <row r="680" spans="1:19" s="255" customFormat="1">
      <c r="A680" s="275"/>
      <c r="B680" s="275"/>
      <c r="C680" s="276"/>
      <c r="D680" s="276"/>
      <c r="E680" s="277"/>
      <c r="F680" s="275"/>
      <c r="G680" s="275"/>
      <c r="H680" s="275"/>
      <c r="I680" s="275"/>
      <c r="J680" s="275"/>
      <c r="K680" s="278"/>
      <c r="L680" s="278"/>
      <c r="M680" s="275"/>
      <c r="N680" s="275"/>
      <c r="O680" s="275"/>
      <c r="P680" s="277"/>
      <c r="Q680" s="277"/>
      <c r="R680" s="275"/>
      <c r="S680" s="275"/>
    </row>
    <row r="681" spans="1:19" s="255" customFormat="1">
      <c r="A681" s="275"/>
      <c r="B681" s="275"/>
      <c r="C681" s="276"/>
      <c r="D681" s="276"/>
      <c r="E681" s="277"/>
      <c r="F681" s="275"/>
      <c r="G681" s="275"/>
      <c r="H681" s="275"/>
      <c r="I681" s="275"/>
      <c r="J681" s="275"/>
      <c r="K681" s="278"/>
      <c r="L681" s="278"/>
      <c r="M681" s="275"/>
      <c r="N681" s="275"/>
      <c r="O681" s="275"/>
      <c r="P681" s="277"/>
      <c r="Q681" s="277"/>
      <c r="R681" s="275"/>
      <c r="S681" s="275"/>
    </row>
    <row r="682" spans="1:19" s="255" customFormat="1">
      <c r="A682" s="275"/>
      <c r="B682" s="275"/>
      <c r="C682" s="276"/>
      <c r="D682" s="276"/>
      <c r="E682" s="277"/>
      <c r="F682" s="275"/>
      <c r="G682" s="275"/>
      <c r="H682" s="275"/>
      <c r="I682" s="275"/>
      <c r="J682" s="275"/>
      <c r="K682" s="278"/>
      <c r="L682" s="278"/>
      <c r="M682" s="275"/>
      <c r="N682" s="275"/>
      <c r="O682" s="275"/>
      <c r="P682" s="277"/>
      <c r="Q682" s="277"/>
      <c r="R682" s="275"/>
      <c r="S682" s="275"/>
    </row>
    <row r="683" spans="1:19" s="255" customFormat="1">
      <c r="A683" s="275"/>
      <c r="B683" s="275"/>
      <c r="C683" s="276"/>
      <c r="D683" s="276"/>
      <c r="E683" s="277"/>
      <c r="F683" s="275"/>
      <c r="G683" s="275"/>
      <c r="H683" s="275"/>
      <c r="I683" s="275"/>
      <c r="J683" s="275"/>
      <c r="K683" s="278"/>
      <c r="L683" s="278"/>
      <c r="M683" s="275"/>
      <c r="N683" s="275"/>
      <c r="O683" s="275"/>
      <c r="P683" s="277"/>
      <c r="Q683" s="277"/>
      <c r="R683" s="275"/>
      <c r="S683" s="275"/>
    </row>
    <row r="684" spans="1:19" s="255" customFormat="1">
      <c r="A684" s="275"/>
      <c r="B684" s="275"/>
      <c r="C684" s="276"/>
      <c r="D684" s="276"/>
      <c r="E684" s="277"/>
      <c r="F684" s="275"/>
      <c r="G684" s="275"/>
      <c r="H684" s="275"/>
      <c r="I684" s="275"/>
      <c r="J684" s="275"/>
      <c r="K684" s="278"/>
      <c r="L684" s="278"/>
      <c r="M684" s="275"/>
      <c r="N684" s="275"/>
      <c r="O684" s="275"/>
      <c r="P684" s="277"/>
      <c r="Q684" s="277"/>
      <c r="R684" s="275"/>
      <c r="S684" s="275"/>
    </row>
    <row r="685" spans="1:19" s="255" customFormat="1">
      <c r="A685" s="275"/>
      <c r="B685" s="275"/>
      <c r="C685" s="276"/>
      <c r="D685" s="276"/>
      <c r="E685" s="277"/>
      <c r="F685" s="275"/>
      <c r="G685" s="275"/>
      <c r="H685" s="275"/>
      <c r="I685" s="275"/>
      <c r="J685" s="275"/>
      <c r="K685" s="278"/>
      <c r="L685" s="278"/>
      <c r="M685" s="275"/>
      <c r="N685" s="275"/>
      <c r="O685" s="275"/>
      <c r="P685" s="277"/>
      <c r="Q685" s="277"/>
      <c r="R685" s="275"/>
      <c r="S685" s="275"/>
    </row>
    <row r="686" spans="1:19" s="255" customFormat="1">
      <c r="A686" s="275"/>
      <c r="B686" s="275"/>
      <c r="C686" s="276"/>
      <c r="D686" s="276"/>
      <c r="E686" s="277"/>
      <c r="F686" s="275"/>
      <c r="G686" s="275"/>
      <c r="H686" s="275"/>
      <c r="I686" s="275"/>
      <c r="J686" s="275"/>
      <c r="K686" s="278"/>
      <c r="L686" s="278"/>
      <c r="M686" s="275"/>
      <c r="N686" s="275"/>
      <c r="O686" s="275"/>
      <c r="P686" s="277"/>
      <c r="Q686" s="277"/>
      <c r="R686" s="275"/>
      <c r="S686" s="275"/>
    </row>
    <row r="687" spans="1:19" s="255" customFormat="1">
      <c r="A687" s="275"/>
      <c r="B687" s="275"/>
      <c r="C687" s="276"/>
      <c r="D687" s="276"/>
      <c r="E687" s="277"/>
      <c r="F687" s="275"/>
      <c r="G687" s="275"/>
      <c r="H687" s="275"/>
      <c r="I687" s="275"/>
      <c r="J687" s="275"/>
      <c r="K687" s="278"/>
      <c r="L687" s="278"/>
      <c r="M687" s="275"/>
      <c r="N687" s="275"/>
      <c r="O687" s="275"/>
      <c r="P687" s="277"/>
      <c r="Q687" s="277"/>
      <c r="R687" s="275"/>
      <c r="S687" s="275"/>
    </row>
    <row r="688" spans="1:19" s="255" customFormat="1">
      <c r="A688" s="275"/>
      <c r="B688" s="275"/>
      <c r="C688" s="276"/>
      <c r="D688" s="276"/>
      <c r="E688" s="277"/>
      <c r="F688" s="275"/>
      <c r="G688" s="275"/>
      <c r="H688" s="275"/>
      <c r="I688" s="275"/>
      <c r="J688" s="275"/>
      <c r="K688" s="278"/>
      <c r="L688" s="278"/>
      <c r="M688" s="275"/>
      <c r="N688" s="275"/>
      <c r="O688" s="275"/>
      <c r="P688" s="277"/>
      <c r="Q688" s="277"/>
      <c r="R688" s="275"/>
      <c r="S688" s="275"/>
    </row>
    <row r="689" spans="1:19" s="255" customFormat="1">
      <c r="A689" s="275"/>
      <c r="B689" s="275"/>
      <c r="C689" s="276"/>
      <c r="D689" s="276"/>
      <c r="E689" s="277"/>
      <c r="F689" s="275"/>
      <c r="G689" s="275"/>
      <c r="H689" s="275"/>
      <c r="I689" s="275"/>
      <c r="J689" s="275"/>
      <c r="K689" s="278"/>
      <c r="L689" s="278"/>
      <c r="M689" s="275"/>
      <c r="N689" s="275"/>
      <c r="O689" s="275"/>
      <c r="P689" s="277"/>
      <c r="Q689" s="277"/>
      <c r="R689" s="275"/>
      <c r="S689" s="275"/>
    </row>
    <row r="690" spans="1:19" s="255" customFormat="1">
      <c r="A690" s="275"/>
      <c r="B690" s="275"/>
      <c r="C690" s="276"/>
      <c r="D690" s="276"/>
      <c r="E690" s="277"/>
      <c r="F690" s="275"/>
      <c r="G690" s="275"/>
      <c r="H690" s="275"/>
      <c r="I690" s="275"/>
      <c r="J690" s="275"/>
      <c r="K690" s="278"/>
      <c r="L690" s="278"/>
      <c r="M690" s="275"/>
      <c r="N690" s="275"/>
      <c r="O690" s="275"/>
      <c r="P690" s="277"/>
      <c r="Q690" s="277"/>
      <c r="R690" s="275"/>
      <c r="S690" s="275"/>
    </row>
    <row r="691" spans="1:19" s="255" customFormat="1">
      <c r="A691" s="275"/>
      <c r="B691" s="275"/>
      <c r="C691" s="276"/>
      <c r="D691" s="276"/>
      <c r="E691" s="277"/>
      <c r="F691" s="275"/>
      <c r="G691" s="275"/>
      <c r="H691" s="275"/>
      <c r="I691" s="275"/>
      <c r="J691" s="275"/>
      <c r="K691" s="278"/>
      <c r="L691" s="278"/>
      <c r="M691" s="275"/>
      <c r="N691" s="275"/>
      <c r="O691" s="275"/>
      <c r="P691" s="277"/>
      <c r="Q691" s="277"/>
      <c r="R691" s="275"/>
      <c r="S691" s="275"/>
    </row>
    <row r="692" spans="1:19" s="255" customFormat="1">
      <c r="A692" s="275"/>
      <c r="B692" s="275"/>
      <c r="C692" s="276"/>
      <c r="D692" s="276"/>
      <c r="E692" s="277"/>
      <c r="F692" s="275"/>
      <c r="G692" s="275"/>
      <c r="H692" s="275"/>
      <c r="I692" s="275"/>
      <c r="J692" s="275"/>
      <c r="K692" s="278"/>
      <c r="L692" s="278"/>
      <c r="M692" s="275"/>
      <c r="N692" s="275"/>
      <c r="O692" s="275"/>
      <c r="P692" s="277"/>
      <c r="Q692" s="277"/>
      <c r="R692" s="275"/>
      <c r="S692" s="275"/>
    </row>
    <row r="693" spans="1:19" s="255" customFormat="1">
      <c r="A693" s="275"/>
      <c r="B693" s="275"/>
      <c r="C693" s="276"/>
      <c r="D693" s="276"/>
      <c r="E693" s="277"/>
      <c r="F693" s="275"/>
      <c r="G693" s="275"/>
      <c r="H693" s="275"/>
      <c r="I693" s="275"/>
      <c r="J693" s="275"/>
      <c r="K693" s="278"/>
      <c r="L693" s="278"/>
      <c r="M693" s="275"/>
      <c r="N693" s="275"/>
      <c r="O693" s="275"/>
      <c r="P693" s="277"/>
      <c r="Q693" s="277"/>
      <c r="R693" s="275"/>
      <c r="S693" s="275"/>
    </row>
    <row r="694" spans="1:19" s="255" customFormat="1">
      <c r="A694" s="275"/>
      <c r="B694" s="275"/>
      <c r="C694" s="276"/>
      <c r="D694" s="276"/>
      <c r="E694" s="277"/>
      <c r="F694" s="275"/>
      <c r="G694" s="275"/>
      <c r="H694" s="275"/>
      <c r="I694" s="275"/>
      <c r="J694" s="275"/>
      <c r="K694" s="278"/>
      <c r="L694" s="278"/>
      <c r="M694" s="275"/>
      <c r="N694" s="275"/>
      <c r="O694" s="275"/>
      <c r="P694" s="277"/>
      <c r="Q694" s="277"/>
      <c r="R694" s="275"/>
      <c r="S694" s="275"/>
    </row>
    <row r="695" spans="1:19" s="255" customFormat="1">
      <c r="A695" s="275"/>
      <c r="B695" s="275"/>
      <c r="C695" s="276"/>
      <c r="D695" s="276"/>
      <c r="E695" s="277"/>
      <c r="F695" s="275"/>
      <c r="G695" s="275"/>
      <c r="H695" s="275"/>
      <c r="I695" s="275"/>
      <c r="J695" s="275"/>
      <c r="K695" s="278"/>
      <c r="L695" s="278"/>
      <c r="M695" s="275"/>
      <c r="N695" s="275"/>
      <c r="O695" s="275"/>
      <c r="P695" s="277"/>
      <c r="Q695" s="277"/>
      <c r="R695" s="275"/>
      <c r="S695" s="275"/>
    </row>
    <row r="696" spans="1:19" s="255" customFormat="1">
      <c r="A696" s="275"/>
      <c r="B696" s="275"/>
      <c r="C696" s="276"/>
      <c r="D696" s="276"/>
      <c r="E696" s="277"/>
      <c r="F696" s="275"/>
      <c r="G696" s="275"/>
      <c r="H696" s="275"/>
      <c r="I696" s="275"/>
      <c r="J696" s="275"/>
      <c r="K696" s="278"/>
      <c r="L696" s="278"/>
      <c r="M696" s="275"/>
      <c r="N696" s="275"/>
      <c r="O696" s="275"/>
      <c r="P696" s="277"/>
      <c r="Q696" s="277"/>
      <c r="R696" s="275"/>
      <c r="S696" s="275"/>
    </row>
    <row r="697" spans="1:19" s="255" customFormat="1">
      <c r="A697" s="275"/>
      <c r="B697" s="275"/>
      <c r="C697" s="276"/>
      <c r="D697" s="276"/>
      <c r="E697" s="277"/>
      <c r="F697" s="275"/>
      <c r="G697" s="275"/>
      <c r="H697" s="275"/>
      <c r="I697" s="275"/>
      <c r="J697" s="275"/>
      <c r="K697" s="278"/>
      <c r="L697" s="278"/>
      <c r="M697" s="275"/>
      <c r="N697" s="275"/>
      <c r="O697" s="275"/>
      <c r="P697" s="277"/>
      <c r="Q697" s="277"/>
      <c r="R697" s="275"/>
      <c r="S697" s="275"/>
    </row>
    <row r="698" spans="1:19" s="255" customFormat="1">
      <c r="A698" s="275"/>
      <c r="B698" s="275"/>
      <c r="C698" s="276"/>
      <c r="D698" s="276"/>
      <c r="E698" s="277"/>
      <c r="F698" s="275"/>
      <c r="G698" s="275"/>
      <c r="H698" s="275"/>
      <c r="I698" s="275"/>
      <c r="J698" s="275"/>
      <c r="K698" s="278"/>
      <c r="L698" s="278"/>
      <c r="M698" s="275"/>
      <c r="N698" s="275"/>
      <c r="O698" s="275"/>
      <c r="P698" s="277"/>
      <c r="Q698" s="277"/>
      <c r="R698" s="275"/>
      <c r="S698" s="275"/>
    </row>
    <row r="699" spans="1:19" s="255" customFormat="1">
      <c r="A699" s="275"/>
      <c r="B699" s="275"/>
      <c r="C699" s="276"/>
      <c r="D699" s="276"/>
      <c r="E699" s="277"/>
      <c r="F699" s="275"/>
      <c r="G699" s="275"/>
      <c r="H699" s="275"/>
      <c r="I699" s="275"/>
      <c r="J699" s="275"/>
      <c r="K699" s="278"/>
      <c r="L699" s="278"/>
      <c r="M699" s="275"/>
      <c r="N699" s="275"/>
      <c r="O699" s="275"/>
      <c r="P699" s="277"/>
      <c r="Q699" s="277"/>
      <c r="R699" s="275"/>
      <c r="S699" s="275"/>
    </row>
    <row r="700" spans="1:19" s="255" customFormat="1">
      <c r="A700" s="275"/>
      <c r="B700" s="275"/>
      <c r="C700" s="276"/>
      <c r="D700" s="276"/>
      <c r="E700" s="277"/>
      <c r="F700" s="275"/>
      <c r="G700" s="275"/>
      <c r="H700" s="275"/>
      <c r="I700" s="275"/>
      <c r="J700" s="275"/>
      <c r="K700" s="278"/>
      <c r="L700" s="278"/>
      <c r="M700" s="275"/>
      <c r="N700" s="275"/>
      <c r="O700" s="275"/>
      <c r="P700" s="277"/>
      <c r="Q700" s="277"/>
      <c r="R700" s="275"/>
      <c r="S700" s="275"/>
    </row>
    <row r="701" spans="1:19" s="255" customFormat="1">
      <c r="A701" s="275"/>
      <c r="B701" s="275"/>
      <c r="C701" s="276"/>
      <c r="D701" s="276"/>
      <c r="E701" s="277"/>
      <c r="F701" s="275"/>
      <c r="G701" s="275"/>
      <c r="H701" s="275"/>
      <c r="I701" s="275"/>
      <c r="J701" s="275"/>
      <c r="K701" s="278"/>
      <c r="L701" s="278"/>
      <c r="M701" s="275"/>
      <c r="N701" s="275"/>
      <c r="O701" s="275"/>
      <c r="P701" s="277"/>
      <c r="Q701" s="277"/>
      <c r="R701" s="275"/>
      <c r="S701" s="275"/>
    </row>
    <row r="702" spans="1:19" s="255" customFormat="1">
      <c r="A702" s="275"/>
      <c r="B702" s="275"/>
      <c r="C702" s="276"/>
      <c r="D702" s="276"/>
      <c r="E702" s="277"/>
      <c r="F702" s="275"/>
      <c r="G702" s="275"/>
      <c r="H702" s="275"/>
      <c r="I702" s="275"/>
      <c r="J702" s="275"/>
      <c r="K702" s="278"/>
      <c r="L702" s="278"/>
      <c r="M702" s="275"/>
      <c r="N702" s="275"/>
      <c r="O702" s="275"/>
      <c r="P702" s="277"/>
      <c r="Q702" s="277"/>
      <c r="R702" s="275"/>
      <c r="S702" s="275"/>
    </row>
    <row r="703" spans="1:19" s="255" customFormat="1">
      <c r="A703" s="275"/>
      <c r="B703" s="275"/>
      <c r="C703" s="276"/>
      <c r="D703" s="276"/>
      <c r="E703" s="277"/>
      <c r="F703" s="275"/>
      <c r="G703" s="275"/>
      <c r="H703" s="275"/>
      <c r="I703" s="275"/>
      <c r="J703" s="275"/>
      <c r="K703" s="278"/>
      <c r="L703" s="278"/>
      <c r="M703" s="275"/>
      <c r="N703" s="275"/>
      <c r="O703" s="275"/>
      <c r="P703" s="277"/>
      <c r="Q703" s="277"/>
      <c r="R703" s="275"/>
      <c r="S703" s="275"/>
    </row>
    <row r="704" spans="1:19" s="255" customFormat="1">
      <c r="A704" s="275"/>
      <c r="B704" s="275"/>
      <c r="C704" s="276"/>
      <c r="D704" s="276"/>
      <c r="E704" s="277"/>
      <c r="F704" s="275"/>
      <c r="G704" s="275"/>
      <c r="H704" s="275"/>
      <c r="I704" s="275"/>
      <c r="J704" s="275"/>
      <c r="K704" s="278"/>
      <c r="L704" s="278"/>
      <c r="M704" s="275"/>
      <c r="N704" s="275"/>
      <c r="O704" s="275"/>
      <c r="P704" s="277"/>
      <c r="Q704" s="277"/>
      <c r="R704" s="275"/>
      <c r="S704" s="275"/>
    </row>
    <row r="705" spans="1:19" s="255" customFormat="1">
      <c r="A705" s="275"/>
      <c r="B705" s="275"/>
      <c r="C705" s="276"/>
      <c r="D705" s="276"/>
      <c r="E705" s="277"/>
      <c r="F705" s="275"/>
      <c r="G705" s="275"/>
      <c r="H705" s="275"/>
      <c r="I705" s="275"/>
      <c r="J705" s="275"/>
      <c r="K705" s="278"/>
      <c r="L705" s="278"/>
      <c r="M705" s="275"/>
      <c r="N705" s="275"/>
      <c r="O705" s="275"/>
      <c r="P705" s="277"/>
      <c r="Q705" s="277"/>
      <c r="R705" s="275"/>
      <c r="S705" s="275"/>
    </row>
    <row r="706" spans="1:19" s="255" customFormat="1">
      <c r="A706" s="275"/>
      <c r="B706" s="275"/>
      <c r="C706" s="276"/>
      <c r="D706" s="276"/>
      <c r="E706" s="277"/>
      <c r="F706" s="275"/>
      <c r="G706" s="275"/>
      <c r="H706" s="275"/>
      <c r="I706" s="275"/>
      <c r="J706" s="275"/>
      <c r="K706" s="278"/>
      <c r="L706" s="278"/>
      <c r="M706" s="275"/>
      <c r="N706" s="275"/>
      <c r="O706" s="275"/>
      <c r="P706" s="277"/>
      <c r="Q706" s="277"/>
      <c r="R706" s="275"/>
      <c r="S706" s="275"/>
    </row>
    <row r="707" spans="1:19" s="255" customFormat="1">
      <c r="A707" s="275"/>
      <c r="B707" s="275"/>
      <c r="C707" s="276"/>
      <c r="D707" s="276"/>
      <c r="E707" s="277"/>
      <c r="F707" s="275"/>
      <c r="G707" s="275"/>
      <c r="H707" s="275"/>
      <c r="I707" s="275"/>
      <c r="J707" s="275"/>
      <c r="K707" s="278"/>
      <c r="L707" s="278"/>
      <c r="M707" s="275"/>
      <c r="N707" s="275"/>
      <c r="O707" s="275"/>
      <c r="P707" s="277"/>
      <c r="Q707" s="277"/>
      <c r="R707" s="275"/>
      <c r="S707" s="275"/>
    </row>
    <row r="708" spans="1:19" s="255" customFormat="1">
      <c r="A708" s="275"/>
      <c r="B708" s="275"/>
      <c r="C708" s="276"/>
      <c r="D708" s="276"/>
      <c r="E708" s="277"/>
      <c r="F708" s="275"/>
      <c r="G708" s="275"/>
      <c r="H708" s="275"/>
      <c r="I708" s="275"/>
      <c r="J708" s="275"/>
      <c r="K708" s="278"/>
      <c r="L708" s="278"/>
      <c r="M708" s="275"/>
      <c r="N708" s="275"/>
      <c r="O708" s="275"/>
      <c r="P708" s="277"/>
      <c r="Q708" s="277"/>
      <c r="R708" s="275"/>
      <c r="S708" s="275"/>
    </row>
    <row r="709" spans="1:19" s="255" customFormat="1">
      <c r="A709" s="275"/>
      <c r="B709" s="275"/>
      <c r="C709" s="276"/>
      <c r="D709" s="276"/>
      <c r="E709" s="277"/>
      <c r="F709" s="275"/>
      <c r="G709" s="275"/>
      <c r="H709" s="275"/>
      <c r="I709" s="275"/>
      <c r="J709" s="275"/>
      <c r="K709" s="278"/>
      <c r="L709" s="278"/>
      <c r="M709" s="275"/>
      <c r="N709" s="275"/>
      <c r="O709" s="275"/>
      <c r="P709" s="277"/>
      <c r="Q709" s="277"/>
      <c r="R709" s="275"/>
      <c r="S709" s="275"/>
    </row>
    <row r="710" spans="1:19" s="255" customFormat="1">
      <c r="A710" s="275"/>
      <c r="B710" s="275"/>
      <c r="C710" s="276"/>
      <c r="D710" s="276"/>
      <c r="E710" s="277"/>
      <c r="F710" s="275"/>
      <c r="G710" s="275"/>
      <c r="H710" s="275"/>
      <c r="I710" s="275"/>
      <c r="J710" s="275"/>
      <c r="K710" s="278"/>
      <c r="L710" s="278"/>
      <c r="M710" s="275"/>
      <c r="N710" s="275"/>
      <c r="O710" s="275"/>
      <c r="P710" s="277"/>
      <c r="Q710" s="277"/>
      <c r="R710" s="275"/>
      <c r="S710" s="275"/>
    </row>
    <row r="711" spans="1:19" s="255" customFormat="1">
      <c r="A711" s="275"/>
      <c r="B711" s="275"/>
      <c r="C711" s="276"/>
      <c r="D711" s="276"/>
      <c r="E711" s="277"/>
      <c r="F711" s="275"/>
      <c r="G711" s="275"/>
      <c r="H711" s="275"/>
      <c r="I711" s="275"/>
      <c r="J711" s="275"/>
      <c r="K711" s="278"/>
      <c r="L711" s="278"/>
      <c r="M711" s="275"/>
      <c r="N711" s="275"/>
      <c r="O711" s="275"/>
      <c r="P711" s="277"/>
      <c r="Q711" s="277"/>
      <c r="R711" s="275"/>
      <c r="S711" s="275"/>
    </row>
    <row r="712" spans="1:19" s="255" customFormat="1">
      <c r="A712" s="275"/>
      <c r="B712" s="275"/>
      <c r="C712" s="276"/>
      <c r="D712" s="276"/>
      <c r="E712" s="277"/>
      <c r="F712" s="275"/>
      <c r="G712" s="275"/>
      <c r="H712" s="275"/>
      <c r="I712" s="275"/>
      <c r="J712" s="275"/>
      <c r="K712" s="278"/>
      <c r="L712" s="278"/>
      <c r="M712" s="275"/>
      <c r="N712" s="275"/>
      <c r="O712" s="275"/>
      <c r="P712" s="277"/>
      <c r="Q712" s="277"/>
      <c r="R712" s="275"/>
      <c r="S712" s="275"/>
    </row>
    <row r="713" spans="1:19" s="255" customFormat="1">
      <c r="A713" s="275"/>
      <c r="B713" s="275"/>
      <c r="C713" s="276"/>
      <c r="D713" s="276"/>
      <c r="E713" s="277"/>
      <c r="F713" s="275"/>
      <c r="G713" s="275"/>
      <c r="H713" s="275"/>
      <c r="I713" s="275"/>
      <c r="J713" s="275"/>
      <c r="K713" s="278"/>
      <c r="L713" s="278"/>
      <c r="M713" s="275"/>
      <c r="N713" s="275"/>
      <c r="O713" s="275"/>
      <c r="P713" s="277"/>
      <c r="Q713" s="277"/>
      <c r="R713" s="275"/>
      <c r="S713" s="275"/>
    </row>
    <row r="714" spans="1:19" s="255" customFormat="1">
      <c r="A714" s="275"/>
      <c r="B714" s="275"/>
      <c r="C714" s="276"/>
      <c r="D714" s="276"/>
      <c r="E714" s="277"/>
      <c r="F714" s="275"/>
      <c r="G714" s="275"/>
      <c r="H714" s="275"/>
      <c r="I714" s="275"/>
      <c r="J714" s="275"/>
      <c r="K714" s="278"/>
      <c r="L714" s="278"/>
      <c r="M714" s="275"/>
      <c r="N714" s="275"/>
      <c r="O714" s="275"/>
      <c r="P714" s="277"/>
      <c r="Q714" s="277"/>
      <c r="R714" s="275"/>
      <c r="S714" s="275"/>
    </row>
    <row r="715" spans="1:19" s="255" customFormat="1">
      <c r="A715" s="275"/>
      <c r="B715" s="275"/>
      <c r="C715" s="276"/>
      <c r="D715" s="276"/>
      <c r="E715" s="277"/>
      <c r="F715" s="275"/>
      <c r="G715" s="275"/>
      <c r="H715" s="275"/>
      <c r="I715" s="275"/>
      <c r="J715" s="275"/>
      <c r="K715" s="278"/>
      <c r="L715" s="278"/>
      <c r="M715" s="275"/>
      <c r="N715" s="275"/>
      <c r="O715" s="275"/>
      <c r="P715" s="277"/>
      <c r="Q715" s="277"/>
      <c r="R715" s="275"/>
      <c r="S715" s="275"/>
    </row>
    <row r="716" spans="1:19" s="255" customFormat="1">
      <c r="A716" s="275"/>
      <c r="B716" s="275"/>
      <c r="C716" s="276"/>
      <c r="D716" s="276"/>
      <c r="E716" s="277"/>
      <c r="F716" s="275"/>
      <c r="G716" s="275"/>
      <c r="H716" s="275"/>
      <c r="I716" s="275"/>
      <c r="J716" s="275"/>
      <c r="K716" s="278"/>
      <c r="L716" s="278"/>
      <c r="M716" s="275"/>
      <c r="N716" s="275"/>
      <c r="O716" s="275"/>
      <c r="P716" s="277"/>
      <c r="Q716" s="277"/>
      <c r="R716" s="275"/>
      <c r="S716" s="275"/>
    </row>
    <row r="717" spans="1:19" s="255" customFormat="1">
      <c r="A717" s="275"/>
      <c r="B717" s="275"/>
      <c r="C717" s="276"/>
      <c r="D717" s="276"/>
      <c r="E717" s="277"/>
      <c r="F717" s="275"/>
      <c r="G717" s="275"/>
      <c r="H717" s="275"/>
      <c r="I717" s="275"/>
      <c r="J717" s="275"/>
      <c r="K717" s="278"/>
      <c r="L717" s="278"/>
      <c r="M717" s="275"/>
      <c r="N717" s="275"/>
      <c r="O717" s="275"/>
      <c r="P717" s="277"/>
      <c r="Q717" s="277"/>
      <c r="R717" s="275"/>
      <c r="S717" s="275"/>
    </row>
    <row r="718" spans="1:19" s="255" customFormat="1">
      <c r="A718" s="275"/>
      <c r="B718" s="275"/>
      <c r="C718" s="276"/>
      <c r="D718" s="276"/>
      <c r="E718" s="277"/>
      <c r="F718" s="275"/>
      <c r="G718" s="275"/>
      <c r="H718" s="275"/>
      <c r="I718" s="275"/>
      <c r="J718" s="275"/>
      <c r="K718" s="278"/>
      <c r="L718" s="278"/>
      <c r="M718" s="275"/>
      <c r="N718" s="275"/>
      <c r="O718" s="275"/>
      <c r="P718" s="277"/>
      <c r="Q718" s="277"/>
      <c r="R718" s="275"/>
      <c r="S718" s="275"/>
    </row>
    <row r="719" spans="1:19" s="255" customFormat="1">
      <c r="A719" s="275"/>
      <c r="B719" s="275"/>
      <c r="C719" s="276"/>
      <c r="D719" s="276"/>
      <c r="E719" s="277"/>
      <c r="F719" s="275"/>
      <c r="G719" s="275"/>
      <c r="H719" s="275"/>
      <c r="I719" s="275"/>
      <c r="J719" s="275"/>
      <c r="K719" s="278"/>
      <c r="L719" s="278"/>
      <c r="M719" s="275"/>
      <c r="N719" s="275"/>
      <c r="O719" s="275"/>
      <c r="P719" s="277"/>
      <c r="Q719" s="277"/>
      <c r="R719" s="275"/>
      <c r="S719" s="275"/>
    </row>
    <row r="720" spans="1:19" s="255" customFormat="1">
      <c r="A720" s="275"/>
      <c r="B720" s="275"/>
      <c r="C720" s="276"/>
      <c r="D720" s="276"/>
      <c r="E720" s="277"/>
      <c r="F720" s="275"/>
      <c r="G720" s="275"/>
      <c r="H720" s="275"/>
      <c r="I720" s="275"/>
      <c r="J720" s="275"/>
      <c r="K720" s="278"/>
      <c r="L720" s="278"/>
      <c r="M720" s="275"/>
      <c r="N720" s="275"/>
      <c r="O720" s="275"/>
      <c r="P720" s="277"/>
      <c r="Q720" s="277"/>
      <c r="R720" s="275"/>
      <c r="S720" s="275"/>
    </row>
    <row r="721" spans="1:19" s="255" customFormat="1">
      <c r="A721" s="275"/>
      <c r="B721" s="275"/>
      <c r="C721" s="276"/>
      <c r="D721" s="276"/>
      <c r="E721" s="277"/>
      <c r="F721" s="275"/>
      <c r="G721" s="275"/>
      <c r="H721" s="275"/>
      <c r="I721" s="275"/>
      <c r="J721" s="275"/>
      <c r="K721" s="278"/>
      <c r="L721" s="278"/>
      <c r="M721" s="275"/>
      <c r="N721" s="275"/>
      <c r="O721" s="275"/>
      <c r="P721" s="277"/>
      <c r="Q721" s="277"/>
      <c r="R721" s="275"/>
      <c r="S721" s="275"/>
    </row>
    <row r="722" spans="1:19" s="255" customFormat="1">
      <c r="A722" s="275"/>
      <c r="B722" s="275"/>
      <c r="C722" s="276"/>
      <c r="D722" s="276"/>
      <c r="E722" s="277"/>
      <c r="F722" s="275"/>
      <c r="G722" s="275"/>
      <c r="H722" s="275"/>
      <c r="I722" s="275"/>
      <c r="J722" s="275"/>
      <c r="K722" s="278"/>
      <c r="L722" s="278"/>
      <c r="M722" s="275"/>
      <c r="N722" s="275"/>
      <c r="O722" s="275"/>
      <c r="P722" s="277"/>
      <c r="Q722" s="277"/>
      <c r="R722" s="275"/>
      <c r="S722" s="275"/>
    </row>
    <row r="723" spans="1:19" s="255" customFormat="1">
      <c r="A723" s="275"/>
      <c r="B723" s="275"/>
      <c r="C723" s="276"/>
      <c r="D723" s="276"/>
      <c r="E723" s="277"/>
      <c r="F723" s="275"/>
      <c r="G723" s="275"/>
      <c r="H723" s="275"/>
      <c r="I723" s="275"/>
      <c r="J723" s="275"/>
      <c r="K723" s="278"/>
      <c r="L723" s="278"/>
      <c r="M723" s="275"/>
      <c r="N723" s="275"/>
      <c r="O723" s="275"/>
      <c r="P723" s="277"/>
      <c r="Q723" s="277"/>
      <c r="R723" s="275"/>
      <c r="S723" s="275"/>
    </row>
    <row r="724" spans="1:19" s="255" customFormat="1">
      <c r="A724" s="275"/>
      <c r="B724" s="275"/>
      <c r="C724" s="276"/>
      <c r="D724" s="276"/>
      <c r="E724" s="277"/>
      <c r="F724" s="275"/>
      <c r="G724" s="275"/>
      <c r="H724" s="275"/>
      <c r="I724" s="275"/>
      <c r="J724" s="275"/>
      <c r="K724" s="278"/>
      <c r="L724" s="278"/>
      <c r="M724" s="275"/>
      <c r="N724" s="275"/>
      <c r="O724" s="275"/>
      <c r="P724" s="277"/>
      <c r="Q724" s="277"/>
      <c r="R724" s="275"/>
      <c r="S724" s="275"/>
    </row>
    <row r="725" spans="1:19" s="255" customFormat="1">
      <c r="A725" s="275"/>
      <c r="B725" s="275"/>
      <c r="C725" s="276"/>
      <c r="D725" s="276"/>
      <c r="E725" s="277"/>
      <c r="F725" s="275"/>
      <c r="G725" s="275"/>
      <c r="H725" s="275"/>
      <c r="I725" s="275"/>
      <c r="J725" s="275"/>
      <c r="K725" s="278"/>
      <c r="L725" s="278"/>
      <c r="M725" s="275"/>
      <c r="N725" s="275"/>
      <c r="O725" s="275"/>
      <c r="P725" s="277"/>
      <c r="Q725" s="277"/>
      <c r="R725" s="275"/>
      <c r="S725" s="275"/>
    </row>
    <row r="726" spans="1:19" s="255" customFormat="1">
      <c r="A726" s="275"/>
      <c r="B726" s="275"/>
      <c r="C726" s="276"/>
      <c r="D726" s="276"/>
      <c r="E726" s="277"/>
      <c r="F726" s="275"/>
      <c r="G726" s="275"/>
      <c r="H726" s="275"/>
      <c r="I726" s="275"/>
      <c r="J726" s="275"/>
      <c r="K726" s="278"/>
      <c r="L726" s="278"/>
      <c r="M726" s="275"/>
      <c r="N726" s="275"/>
      <c r="O726" s="275"/>
      <c r="P726" s="277"/>
      <c r="Q726" s="277"/>
      <c r="R726" s="275"/>
      <c r="S726" s="275"/>
    </row>
    <row r="727" spans="1:19" s="255" customFormat="1">
      <c r="A727" s="275"/>
      <c r="B727" s="275"/>
      <c r="C727" s="276"/>
      <c r="D727" s="276"/>
      <c r="E727" s="277"/>
      <c r="F727" s="275"/>
      <c r="G727" s="275"/>
      <c r="H727" s="275"/>
      <c r="I727" s="275"/>
      <c r="J727" s="275"/>
      <c r="K727" s="278"/>
      <c r="L727" s="278"/>
      <c r="M727" s="275"/>
      <c r="N727" s="275"/>
      <c r="O727" s="275"/>
      <c r="P727" s="277"/>
      <c r="Q727" s="277"/>
      <c r="R727" s="275"/>
      <c r="S727" s="275"/>
    </row>
    <row r="728" spans="1:19" s="255" customFormat="1">
      <c r="A728" s="275"/>
      <c r="B728" s="275"/>
      <c r="C728" s="276"/>
      <c r="D728" s="276"/>
      <c r="E728" s="277"/>
      <c r="F728" s="275"/>
      <c r="G728" s="275"/>
      <c r="H728" s="275"/>
      <c r="I728" s="275"/>
      <c r="J728" s="275"/>
      <c r="K728" s="278"/>
      <c r="L728" s="278"/>
      <c r="M728" s="275"/>
      <c r="N728" s="275"/>
      <c r="O728" s="275"/>
      <c r="P728" s="277"/>
      <c r="Q728" s="277"/>
      <c r="R728" s="275"/>
      <c r="S728" s="275"/>
    </row>
    <row r="729" spans="1:19" s="255" customFormat="1">
      <c r="A729" s="275"/>
      <c r="B729" s="275"/>
      <c r="C729" s="276"/>
      <c r="D729" s="276"/>
      <c r="E729" s="277"/>
      <c r="F729" s="275"/>
      <c r="G729" s="275"/>
      <c r="H729" s="275"/>
      <c r="I729" s="275"/>
      <c r="J729" s="275"/>
      <c r="K729" s="278"/>
      <c r="L729" s="278"/>
      <c r="M729" s="275"/>
      <c r="N729" s="275"/>
      <c r="O729" s="275"/>
      <c r="P729" s="277"/>
      <c r="Q729" s="277"/>
      <c r="R729" s="275"/>
      <c r="S729" s="275"/>
    </row>
    <row r="730" spans="1:19" s="255" customFormat="1">
      <c r="A730" s="275"/>
      <c r="B730" s="275"/>
      <c r="C730" s="276"/>
      <c r="D730" s="276"/>
      <c r="E730" s="277"/>
      <c r="F730" s="275"/>
      <c r="G730" s="275"/>
      <c r="H730" s="275"/>
      <c r="I730" s="275"/>
      <c r="J730" s="275"/>
      <c r="K730" s="278"/>
      <c r="L730" s="278"/>
      <c r="M730" s="275"/>
      <c r="N730" s="275"/>
      <c r="O730" s="275"/>
      <c r="P730" s="277"/>
      <c r="Q730" s="277"/>
      <c r="R730" s="275"/>
      <c r="S730" s="275"/>
    </row>
    <row r="731" spans="1:19" s="255" customFormat="1">
      <c r="A731" s="275"/>
      <c r="B731" s="275"/>
      <c r="C731" s="276"/>
      <c r="D731" s="276"/>
      <c r="E731" s="277"/>
      <c r="F731" s="275"/>
      <c r="G731" s="275"/>
      <c r="H731" s="275"/>
      <c r="I731" s="275"/>
      <c r="J731" s="275"/>
      <c r="K731" s="278"/>
      <c r="L731" s="278"/>
      <c r="M731" s="275"/>
      <c r="N731" s="275"/>
      <c r="O731" s="275"/>
      <c r="P731" s="277"/>
      <c r="Q731" s="277"/>
      <c r="R731" s="275"/>
      <c r="S731" s="275"/>
    </row>
    <row r="732" spans="1:19" s="255" customFormat="1">
      <c r="A732" s="275"/>
      <c r="B732" s="275"/>
      <c r="C732" s="276"/>
      <c r="D732" s="276"/>
      <c r="E732" s="277"/>
      <c r="F732" s="275"/>
      <c r="G732" s="275"/>
      <c r="H732" s="275"/>
      <c r="I732" s="275"/>
      <c r="J732" s="275"/>
      <c r="K732" s="278"/>
      <c r="L732" s="278"/>
      <c r="M732" s="275"/>
      <c r="N732" s="275"/>
      <c r="O732" s="275"/>
      <c r="P732" s="277"/>
      <c r="Q732" s="277"/>
      <c r="R732" s="275"/>
      <c r="S732" s="275"/>
    </row>
    <row r="733" spans="1:19" s="255" customFormat="1">
      <c r="A733" s="275"/>
      <c r="B733" s="275"/>
      <c r="C733" s="276"/>
      <c r="D733" s="276"/>
      <c r="E733" s="277"/>
      <c r="F733" s="275"/>
      <c r="G733" s="275"/>
      <c r="H733" s="275"/>
      <c r="I733" s="275"/>
      <c r="J733" s="275"/>
      <c r="K733" s="278"/>
      <c r="L733" s="278"/>
      <c r="M733" s="275"/>
      <c r="N733" s="275"/>
      <c r="O733" s="275"/>
      <c r="P733" s="277"/>
      <c r="Q733" s="277"/>
      <c r="R733" s="275"/>
      <c r="S733" s="275"/>
    </row>
    <row r="734" spans="1:19" s="255" customFormat="1">
      <c r="A734" s="275"/>
      <c r="B734" s="275"/>
      <c r="C734" s="276"/>
      <c r="D734" s="276"/>
      <c r="E734" s="277"/>
      <c r="F734" s="275"/>
      <c r="G734" s="275"/>
      <c r="H734" s="275"/>
      <c r="I734" s="275"/>
      <c r="J734" s="275"/>
      <c r="K734" s="278"/>
      <c r="L734" s="278"/>
      <c r="M734" s="275"/>
      <c r="N734" s="275"/>
      <c r="O734" s="275"/>
      <c r="P734" s="277"/>
      <c r="Q734" s="277"/>
      <c r="R734" s="275"/>
      <c r="S734" s="275"/>
    </row>
    <row r="735" spans="1:19" s="255" customFormat="1">
      <c r="A735" s="275"/>
      <c r="B735" s="275"/>
      <c r="C735" s="276"/>
      <c r="D735" s="276"/>
      <c r="E735" s="277"/>
      <c r="F735" s="275"/>
      <c r="G735" s="275"/>
      <c r="H735" s="275"/>
      <c r="I735" s="275"/>
      <c r="J735" s="275"/>
      <c r="K735" s="278"/>
      <c r="L735" s="278"/>
      <c r="M735" s="275"/>
      <c r="N735" s="275"/>
      <c r="O735" s="275"/>
      <c r="P735" s="277"/>
      <c r="Q735" s="277"/>
      <c r="R735" s="275"/>
      <c r="S735" s="275"/>
    </row>
    <row r="736" spans="1:19" s="255" customFormat="1">
      <c r="A736" s="275"/>
      <c r="B736" s="275"/>
      <c r="C736" s="276"/>
      <c r="D736" s="276"/>
      <c r="E736" s="277"/>
      <c r="F736" s="275"/>
      <c r="G736" s="275"/>
      <c r="H736" s="275"/>
      <c r="I736" s="275"/>
      <c r="J736" s="275"/>
      <c r="K736" s="278"/>
      <c r="L736" s="278"/>
      <c r="M736" s="275"/>
      <c r="N736" s="275"/>
      <c r="O736" s="275"/>
      <c r="P736" s="277"/>
      <c r="Q736" s="277"/>
      <c r="R736" s="275"/>
      <c r="S736" s="275"/>
    </row>
    <row r="737" spans="1:19" s="255" customFormat="1">
      <c r="A737" s="275"/>
      <c r="B737" s="275"/>
      <c r="C737" s="276"/>
      <c r="D737" s="276"/>
      <c r="E737" s="277"/>
      <c r="F737" s="275"/>
      <c r="G737" s="275"/>
      <c r="H737" s="275"/>
      <c r="I737" s="275"/>
      <c r="J737" s="275"/>
      <c r="K737" s="278"/>
      <c r="L737" s="278"/>
      <c r="M737" s="275"/>
      <c r="N737" s="275"/>
      <c r="O737" s="275"/>
      <c r="P737" s="277"/>
      <c r="Q737" s="277"/>
      <c r="R737" s="275"/>
      <c r="S737" s="275"/>
    </row>
    <row r="738" spans="1:19" s="255" customFormat="1">
      <c r="A738" s="275"/>
      <c r="B738" s="275"/>
      <c r="C738" s="276"/>
      <c r="D738" s="276"/>
      <c r="E738" s="277"/>
      <c r="F738" s="275"/>
      <c r="G738" s="275"/>
      <c r="H738" s="275"/>
      <c r="I738" s="275"/>
      <c r="J738" s="275"/>
      <c r="K738" s="278"/>
      <c r="L738" s="278"/>
      <c r="M738" s="275"/>
      <c r="N738" s="275"/>
      <c r="O738" s="275"/>
      <c r="P738" s="277"/>
      <c r="Q738" s="277"/>
      <c r="R738" s="275"/>
      <c r="S738" s="275"/>
    </row>
    <row r="739" spans="1:19" s="255" customFormat="1">
      <c r="A739" s="275"/>
      <c r="B739" s="275"/>
      <c r="C739" s="276"/>
      <c r="D739" s="276"/>
      <c r="E739" s="277"/>
      <c r="F739" s="275"/>
      <c r="G739" s="275"/>
      <c r="H739" s="275"/>
      <c r="I739" s="275"/>
      <c r="J739" s="275"/>
      <c r="K739" s="278"/>
      <c r="L739" s="278"/>
      <c r="M739" s="275"/>
      <c r="N739" s="275"/>
      <c r="O739" s="275"/>
      <c r="P739" s="277"/>
      <c r="Q739" s="277"/>
      <c r="R739" s="275"/>
      <c r="S739" s="275"/>
    </row>
    <row r="740" spans="1:19" s="255" customFormat="1">
      <c r="A740" s="275"/>
      <c r="B740" s="275"/>
      <c r="C740" s="276"/>
      <c r="D740" s="276"/>
      <c r="E740" s="277"/>
      <c r="F740" s="275"/>
      <c r="G740" s="275"/>
      <c r="H740" s="275"/>
      <c r="I740" s="275"/>
      <c r="J740" s="275"/>
      <c r="K740" s="278"/>
      <c r="L740" s="278"/>
      <c r="M740" s="275"/>
      <c r="N740" s="275"/>
      <c r="O740" s="275"/>
      <c r="P740" s="277"/>
      <c r="Q740" s="277"/>
      <c r="R740" s="275"/>
      <c r="S740" s="275"/>
    </row>
    <row r="741" spans="1:19" s="255" customFormat="1">
      <c r="A741" s="275"/>
      <c r="B741" s="275"/>
      <c r="C741" s="276"/>
      <c r="D741" s="276"/>
      <c r="E741" s="277"/>
      <c r="F741" s="275"/>
      <c r="G741" s="275"/>
      <c r="H741" s="275"/>
      <c r="I741" s="275"/>
      <c r="J741" s="275"/>
      <c r="K741" s="278"/>
      <c r="L741" s="278"/>
      <c r="M741" s="275"/>
      <c r="N741" s="275"/>
      <c r="O741" s="275"/>
      <c r="P741" s="277"/>
      <c r="Q741" s="277"/>
      <c r="R741" s="275"/>
      <c r="S741" s="275"/>
    </row>
    <row r="742" spans="1:19" s="255" customFormat="1">
      <c r="A742" s="275"/>
      <c r="B742" s="275"/>
      <c r="C742" s="276"/>
      <c r="D742" s="276"/>
      <c r="E742" s="277"/>
      <c r="F742" s="275"/>
      <c r="G742" s="275"/>
      <c r="H742" s="275"/>
      <c r="I742" s="275"/>
      <c r="J742" s="275"/>
      <c r="K742" s="278"/>
      <c r="L742" s="278"/>
      <c r="M742" s="275"/>
      <c r="N742" s="275"/>
      <c r="O742" s="275"/>
      <c r="P742" s="277"/>
      <c r="Q742" s="277"/>
      <c r="R742" s="275"/>
      <c r="S742" s="275"/>
    </row>
    <row r="743" spans="1:19" s="255" customFormat="1">
      <c r="A743" s="275"/>
      <c r="B743" s="275"/>
      <c r="C743" s="276"/>
      <c r="D743" s="276"/>
      <c r="E743" s="277"/>
      <c r="F743" s="275"/>
      <c r="G743" s="275"/>
      <c r="H743" s="275"/>
      <c r="I743" s="275"/>
      <c r="J743" s="275"/>
      <c r="K743" s="278"/>
      <c r="L743" s="278"/>
      <c r="M743" s="275"/>
      <c r="N743" s="275"/>
      <c r="O743" s="275"/>
      <c r="P743" s="277"/>
      <c r="Q743" s="277"/>
      <c r="R743" s="275"/>
      <c r="S743" s="275"/>
    </row>
    <row r="744" spans="1:19" s="255" customFormat="1">
      <c r="A744" s="275"/>
      <c r="B744" s="275"/>
      <c r="C744" s="276"/>
      <c r="D744" s="276"/>
      <c r="E744" s="277"/>
      <c r="F744" s="275"/>
      <c r="G744" s="275"/>
      <c r="H744" s="275"/>
      <c r="I744" s="275"/>
      <c r="J744" s="275"/>
      <c r="K744" s="278"/>
      <c r="L744" s="278"/>
      <c r="M744" s="275"/>
      <c r="N744" s="275"/>
      <c r="O744" s="275"/>
      <c r="P744" s="277"/>
      <c r="Q744" s="277"/>
      <c r="R744" s="275"/>
      <c r="S744" s="275"/>
    </row>
    <row r="745" spans="1:19" s="255" customFormat="1">
      <c r="A745" s="275"/>
      <c r="B745" s="275"/>
      <c r="C745" s="276"/>
      <c r="D745" s="276"/>
      <c r="E745" s="277"/>
      <c r="F745" s="275"/>
      <c r="G745" s="275"/>
      <c r="H745" s="275"/>
      <c r="I745" s="275"/>
      <c r="J745" s="275"/>
      <c r="K745" s="278"/>
      <c r="L745" s="278"/>
      <c r="M745" s="275"/>
      <c r="N745" s="275"/>
      <c r="O745" s="275"/>
      <c r="P745" s="277"/>
      <c r="Q745" s="277"/>
      <c r="R745" s="275"/>
      <c r="S745" s="275"/>
    </row>
    <row r="746" spans="1:19" s="255" customFormat="1">
      <c r="A746" s="275"/>
      <c r="B746" s="275"/>
      <c r="C746" s="276"/>
      <c r="D746" s="276"/>
      <c r="E746" s="277"/>
      <c r="F746" s="275"/>
      <c r="G746" s="275"/>
      <c r="H746" s="275"/>
      <c r="I746" s="275"/>
      <c r="J746" s="275"/>
      <c r="K746" s="278"/>
      <c r="L746" s="278"/>
      <c r="M746" s="275"/>
      <c r="N746" s="275"/>
      <c r="O746" s="275"/>
      <c r="P746" s="277"/>
      <c r="Q746" s="277"/>
      <c r="R746" s="275"/>
      <c r="S746" s="275"/>
    </row>
    <row r="747" spans="1:19" s="255" customFormat="1">
      <c r="A747" s="275"/>
      <c r="B747" s="275"/>
      <c r="C747" s="276"/>
      <c r="D747" s="276"/>
      <c r="E747" s="277"/>
      <c r="F747" s="275"/>
      <c r="G747" s="275"/>
      <c r="H747" s="275"/>
      <c r="I747" s="275"/>
      <c r="J747" s="275"/>
      <c r="K747" s="278"/>
      <c r="L747" s="278"/>
      <c r="M747" s="275"/>
      <c r="N747" s="275"/>
      <c r="O747" s="275"/>
      <c r="P747" s="277"/>
      <c r="Q747" s="277"/>
      <c r="R747" s="275"/>
      <c r="S747" s="275"/>
    </row>
    <row r="748" spans="1:19" s="255" customFormat="1">
      <c r="A748" s="275"/>
      <c r="B748" s="275"/>
      <c r="C748" s="276"/>
      <c r="D748" s="276"/>
      <c r="E748" s="277"/>
      <c r="F748" s="275"/>
      <c r="G748" s="275"/>
      <c r="H748" s="275"/>
      <c r="I748" s="275"/>
      <c r="J748" s="275"/>
      <c r="K748" s="278"/>
      <c r="L748" s="278"/>
      <c r="M748" s="275"/>
      <c r="N748" s="275"/>
      <c r="O748" s="275"/>
      <c r="P748" s="277"/>
      <c r="Q748" s="277"/>
      <c r="R748" s="275"/>
      <c r="S748" s="275"/>
    </row>
    <row r="749" spans="1:19" s="255" customFormat="1">
      <c r="A749" s="275"/>
      <c r="B749" s="275"/>
      <c r="C749" s="276"/>
      <c r="D749" s="276"/>
      <c r="E749" s="277"/>
      <c r="F749" s="275"/>
      <c r="G749" s="275"/>
      <c r="H749" s="275"/>
      <c r="I749" s="275"/>
      <c r="J749" s="275"/>
      <c r="K749" s="278"/>
      <c r="L749" s="278"/>
      <c r="M749" s="275"/>
      <c r="N749" s="275"/>
      <c r="O749" s="275"/>
      <c r="P749" s="277"/>
      <c r="Q749" s="277"/>
      <c r="R749" s="275"/>
      <c r="S749" s="275"/>
    </row>
    <row r="750" spans="1:19" s="255" customFormat="1">
      <c r="A750" s="275"/>
      <c r="B750" s="275"/>
      <c r="C750" s="276"/>
      <c r="D750" s="276"/>
      <c r="E750" s="277"/>
      <c r="F750" s="275"/>
      <c r="G750" s="275"/>
      <c r="H750" s="275"/>
      <c r="I750" s="275"/>
      <c r="J750" s="275"/>
      <c r="K750" s="278"/>
      <c r="L750" s="278"/>
      <c r="M750" s="275"/>
      <c r="N750" s="275"/>
      <c r="O750" s="275"/>
      <c r="P750" s="277"/>
      <c r="Q750" s="277"/>
      <c r="R750" s="275"/>
      <c r="S750" s="275"/>
    </row>
    <row r="751" spans="1:19" s="255" customFormat="1">
      <c r="A751" s="275"/>
      <c r="B751" s="275"/>
      <c r="C751" s="276"/>
      <c r="D751" s="276"/>
      <c r="E751" s="277"/>
      <c r="F751" s="275"/>
      <c r="G751" s="275"/>
      <c r="H751" s="275"/>
      <c r="I751" s="275"/>
      <c r="J751" s="275"/>
      <c r="K751" s="278"/>
      <c r="L751" s="278"/>
      <c r="M751" s="275"/>
      <c r="N751" s="275"/>
      <c r="O751" s="275"/>
      <c r="P751" s="277"/>
      <c r="Q751" s="277"/>
      <c r="R751" s="275"/>
      <c r="S751" s="275"/>
    </row>
    <row r="752" spans="1:19" s="255" customFormat="1">
      <c r="A752" s="275"/>
      <c r="B752" s="275"/>
      <c r="C752" s="276"/>
      <c r="D752" s="276"/>
      <c r="E752" s="277"/>
      <c r="F752" s="275"/>
      <c r="G752" s="275"/>
      <c r="H752" s="275"/>
      <c r="I752" s="275"/>
      <c r="J752" s="275"/>
      <c r="K752" s="278"/>
      <c r="L752" s="278"/>
      <c r="M752" s="275"/>
      <c r="N752" s="275"/>
      <c r="O752" s="275"/>
      <c r="P752" s="277"/>
      <c r="Q752" s="277"/>
      <c r="R752" s="275"/>
      <c r="S752" s="275"/>
    </row>
    <row r="753" spans="1:19" s="255" customFormat="1">
      <c r="A753" s="275"/>
      <c r="B753" s="275"/>
      <c r="C753" s="276"/>
      <c r="D753" s="276"/>
      <c r="E753" s="277"/>
      <c r="F753" s="275"/>
      <c r="G753" s="275"/>
      <c r="H753" s="275"/>
      <c r="I753" s="275"/>
      <c r="J753" s="275"/>
      <c r="K753" s="278"/>
      <c r="L753" s="278"/>
      <c r="M753" s="275"/>
      <c r="N753" s="275"/>
      <c r="O753" s="275"/>
      <c r="P753" s="277"/>
      <c r="Q753" s="277"/>
      <c r="R753" s="275"/>
      <c r="S753" s="275"/>
    </row>
    <row r="754" spans="1:19" s="255" customFormat="1">
      <c r="A754" s="275"/>
      <c r="B754" s="275"/>
      <c r="C754" s="276"/>
      <c r="D754" s="276"/>
      <c r="E754" s="277"/>
      <c r="F754" s="275"/>
      <c r="G754" s="275"/>
      <c r="H754" s="275"/>
      <c r="I754" s="275"/>
      <c r="J754" s="275"/>
      <c r="K754" s="278"/>
      <c r="L754" s="278"/>
      <c r="M754" s="275"/>
      <c r="N754" s="275"/>
      <c r="O754" s="275"/>
      <c r="P754" s="277"/>
      <c r="Q754" s="277"/>
      <c r="R754" s="275"/>
      <c r="S754" s="275"/>
    </row>
    <row r="755" spans="1:19" s="255" customFormat="1">
      <c r="A755" s="275"/>
      <c r="B755" s="275"/>
      <c r="C755" s="276"/>
      <c r="D755" s="276"/>
      <c r="E755" s="277"/>
      <c r="F755" s="275"/>
      <c r="G755" s="275"/>
      <c r="H755" s="275"/>
      <c r="I755" s="275"/>
      <c r="J755" s="275"/>
      <c r="K755" s="278"/>
      <c r="L755" s="278"/>
      <c r="M755" s="275"/>
      <c r="N755" s="275"/>
      <c r="O755" s="275"/>
      <c r="P755" s="277"/>
      <c r="Q755" s="277"/>
      <c r="R755" s="275"/>
      <c r="S755" s="275"/>
    </row>
    <row r="756" spans="1:19" s="255" customFormat="1">
      <c r="A756" s="275"/>
      <c r="B756" s="275"/>
      <c r="C756" s="276"/>
      <c r="D756" s="276"/>
      <c r="E756" s="277"/>
      <c r="F756" s="275"/>
      <c r="G756" s="275"/>
      <c r="H756" s="275"/>
      <c r="I756" s="275"/>
      <c r="J756" s="275"/>
      <c r="K756" s="278"/>
      <c r="L756" s="278"/>
      <c r="M756" s="275"/>
      <c r="N756" s="275"/>
      <c r="O756" s="275"/>
      <c r="P756" s="277"/>
      <c r="Q756" s="277"/>
      <c r="R756" s="275"/>
      <c r="S756" s="275"/>
    </row>
    <row r="757" spans="1:19" s="255" customFormat="1">
      <c r="A757" s="275"/>
      <c r="B757" s="275"/>
      <c r="C757" s="276"/>
      <c r="D757" s="276"/>
      <c r="E757" s="277"/>
      <c r="F757" s="275"/>
      <c r="G757" s="275"/>
      <c r="H757" s="275"/>
      <c r="I757" s="275"/>
      <c r="J757" s="275"/>
      <c r="K757" s="278"/>
      <c r="L757" s="278"/>
      <c r="M757" s="275"/>
      <c r="N757" s="275"/>
      <c r="O757" s="275"/>
      <c r="P757" s="277"/>
      <c r="Q757" s="277"/>
      <c r="R757" s="275"/>
      <c r="S757" s="275"/>
    </row>
    <row r="758" spans="1:19" s="255" customFormat="1">
      <c r="A758" s="275"/>
      <c r="B758" s="275"/>
      <c r="C758" s="276"/>
      <c r="D758" s="276"/>
      <c r="E758" s="277"/>
      <c r="F758" s="275"/>
      <c r="G758" s="275"/>
      <c r="H758" s="275"/>
      <c r="I758" s="275"/>
      <c r="J758" s="275"/>
      <c r="K758" s="278"/>
      <c r="L758" s="278"/>
      <c r="M758" s="275"/>
      <c r="N758" s="275"/>
      <c r="O758" s="275"/>
      <c r="P758" s="277"/>
      <c r="Q758" s="277"/>
      <c r="R758" s="275"/>
      <c r="S758" s="275"/>
    </row>
    <row r="759" spans="1:19" s="255" customFormat="1">
      <c r="A759" s="275"/>
      <c r="B759" s="275"/>
      <c r="C759" s="276"/>
      <c r="D759" s="276"/>
      <c r="E759" s="277"/>
      <c r="F759" s="275"/>
      <c r="G759" s="275"/>
      <c r="H759" s="275"/>
      <c r="I759" s="275"/>
      <c r="J759" s="275"/>
      <c r="K759" s="278"/>
      <c r="L759" s="278"/>
      <c r="M759" s="275"/>
      <c r="N759" s="275"/>
      <c r="O759" s="275"/>
      <c r="P759" s="277"/>
      <c r="Q759" s="277"/>
      <c r="R759" s="275"/>
      <c r="S759" s="275"/>
    </row>
    <row r="760" spans="1:19" s="255" customFormat="1">
      <c r="A760" s="275"/>
      <c r="B760" s="275"/>
      <c r="C760" s="276"/>
      <c r="D760" s="276"/>
      <c r="E760" s="277"/>
      <c r="F760" s="275"/>
      <c r="G760" s="275"/>
      <c r="H760" s="275"/>
      <c r="I760" s="275"/>
      <c r="J760" s="275"/>
      <c r="K760" s="278"/>
      <c r="L760" s="278"/>
      <c r="M760" s="275"/>
      <c r="N760" s="275"/>
      <c r="O760" s="275"/>
      <c r="P760" s="277"/>
      <c r="Q760" s="277"/>
      <c r="R760" s="275"/>
      <c r="S760" s="275"/>
    </row>
    <row r="761" spans="1:19" s="255" customFormat="1">
      <c r="A761" s="275"/>
      <c r="B761" s="275"/>
      <c r="C761" s="276"/>
      <c r="D761" s="276"/>
      <c r="E761" s="277"/>
      <c r="F761" s="275"/>
      <c r="G761" s="275"/>
      <c r="H761" s="275"/>
      <c r="I761" s="275"/>
      <c r="J761" s="275"/>
      <c r="K761" s="278"/>
      <c r="L761" s="278"/>
      <c r="M761" s="275"/>
      <c r="N761" s="275"/>
      <c r="O761" s="275"/>
      <c r="P761" s="277"/>
      <c r="Q761" s="277"/>
      <c r="R761" s="275"/>
      <c r="S761" s="275"/>
    </row>
    <row r="762" spans="1:19" s="255" customFormat="1">
      <c r="A762" s="275"/>
      <c r="B762" s="275"/>
      <c r="C762" s="276"/>
      <c r="D762" s="276"/>
      <c r="E762" s="277"/>
      <c r="F762" s="275"/>
      <c r="G762" s="275"/>
      <c r="H762" s="275"/>
      <c r="I762" s="275"/>
      <c r="J762" s="275"/>
      <c r="K762" s="278"/>
      <c r="L762" s="278"/>
      <c r="M762" s="275"/>
      <c r="N762" s="275"/>
      <c r="O762" s="275"/>
      <c r="P762" s="277"/>
      <c r="Q762" s="277"/>
      <c r="R762" s="275"/>
      <c r="S762" s="275"/>
    </row>
    <row r="763" spans="1:19" s="255" customFormat="1">
      <c r="A763" s="275"/>
      <c r="B763" s="275"/>
      <c r="C763" s="276"/>
      <c r="D763" s="276"/>
      <c r="E763" s="277"/>
      <c r="F763" s="275"/>
      <c r="G763" s="275"/>
      <c r="H763" s="275"/>
      <c r="I763" s="275"/>
      <c r="J763" s="275"/>
      <c r="K763" s="278"/>
      <c r="L763" s="278"/>
      <c r="M763" s="275"/>
      <c r="N763" s="275"/>
      <c r="O763" s="275"/>
      <c r="P763" s="277"/>
      <c r="Q763" s="277"/>
      <c r="R763" s="275"/>
      <c r="S763" s="275"/>
    </row>
    <row r="764" spans="1:19" s="255" customFormat="1">
      <c r="A764" s="275"/>
      <c r="B764" s="275"/>
      <c r="C764" s="276"/>
      <c r="D764" s="276"/>
      <c r="E764" s="277"/>
      <c r="F764" s="275"/>
      <c r="G764" s="275"/>
      <c r="H764" s="275"/>
      <c r="I764" s="275"/>
      <c r="J764" s="275"/>
      <c r="K764" s="278"/>
      <c r="L764" s="278"/>
      <c r="M764" s="275"/>
      <c r="N764" s="275"/>
      <c r="O764" s="275"/>
      <c r="P764" s="277"/>
      <c r="Q764" s="277"/>
      <c r="R764" s="275"/>
      <c r="S764" s="275"/>
    </row>
    <row r="765" spans="1:19" s="255" customFormat="1">
      <c r="A765" s="275"/>
      <c r="B765" s="275"/>
      <c r="C765" s="276"/>
      <c r="D765" s="276"/>
      <c r="E765" s="277"/>
      <c r="F765" s="275"/>
      <c r="G765" s="275"/>
      <c r="H765" s="275"/>
      <c r="I765" s="275"/>
      <c r="J765" s="275"/>
      <c r="K765" s="278"/>
      <c r="L765" s="278"/>
      <c r="M765" s="275"/>
      <c r="N765" s="275"/>
      <c r="O765" s="275"/>
      <c r="P765" s="277"/>
      <c r="Q765" s="277"/>
      <c r="R765" s="275"/>
      <c r="S765" s="275"/>
    </row>
    <row r="766" spans="1:19" s="255" customFormat="1">
      <c r="A766" s="275"/>
      <c r="B766" s="275"/>
      <c r="C766" s="276"/>
      <c r="D766" s="276"/>
      <c r="E766" s="277"/>
      <c r="F766" s="275"/>
      <c r="G766" s="275"/>
      <c r="H766" s="275"/>
      <c r="I766" s="275"/>
      <c r="J766" s="275"/>
      <c r="K766" s="278"/>
      <c r="L766" s="278"/>
      <c r="M766" s="275"/>
      <c r="N766" s="275"/>
      <c r="O766" s="275"/>
      <c r="P766" s="277"/>
      <c r="Q766" s="277"/>
      <c r="R766" s="275"/>
      <c r="S766" s="275"/>
    </row>
    <row r="767" spans="1:19" s="255" customFormat="1">
      <c r="A767" s="275"/>
      <c r="B767" s="275"/>
      <c r="C767" s="276"/>
      <c r="D767" s="276"/>
      <c r="E767" s="277"/>
      <c r="F767" s="275"/>
      <c r="G767" s="275"/>
      <c r="H767" s="275"/>
      <c r="I767" s="275"/>
      <c r="J767" s="275"/>
      <c r="K767" s="278"/>
      <c r="L767" s="278"/>
      <c r="M767" s="275"/>
      <c r="N767" s="275"/>
      <c r="O767" s="275"/>
      <c r="P767" s="277"/>
      <c r="Q767" s="277"/>
      <c r="R767" s="275"/>
      <c r="S767" s="275"/>
    </row>
    <row r="768" spans="1:19" s="255" customFormat="1">
      <c r="A768" s="275"/>
      <c r="B768" s="275"/>
      <c r="C768" s="276"/>
      <c r="D768" s="276"/>
      <c r="E768" s="277"/>
      <c r="F768" s="275"/>
      <c r="G768" s="275"/>
      <c r="H768" s="275"/>
      <c r="I768" s="275"/>
      <c r="J768" s="275"/>
      <c r="K768" s="278"/>
      <c r="L768" s="278"/>
      <c r="M768" s="275"/>
      <c r="N768" s="275"/>
      <c r="O768" s="275"/>
      <c r="P768" s="277"/>
      <c r="Q768" s="277"/>
      <c r="R768" s="275"/>
      <c r="S768" s="275"/>
    </row>
    <row r="769" spans="1:21" s="255" customFormat="1">
      <c r="A769" s="275"/>
      <c r="B769" s="275"/>
      <c r="C769" s="276"/>
      <c r="D769" s="276"/>
      <c r="E769" s="277"/>
      <c r="F769" s="275"/>
      <c r="G769" s="275"/>
      <c r="H769" s="275"/>
      <c r="I769" s="275"/>
      <c r="J769" s="275"/>
      <c r="K769" s="278"/>
      <c r="L769" s="278"/>
      <c r="M769" s="275"/>
      <c r="N769" s="275"/>
      <c r="O769" s="275"/>
      <c r="P769" s="277"/>
      <c r="Q769" s="277"/>
      <c r="R769" s="275"/>
      <c r="S769" s="275"/>
    </row>
    <row r="770" spans="1:21" s="255" customFormat="1">
      <c r="A770" s="275"/>
      <c r="B770" s="275"/>
      <c r="C770" s="276"/>
      <c r="D770" s="276"/>
      <c r="E770" s="277"/>
      <c r="F770" s="275"/>
      <c r="G770" s="275"/>
      <c r="H770" s="275"/>
      <c r="I770" s="275"/>
      <c r="J770" s="275"/>
      <c r="K770" s="278"/>
      <c r="L770" s="278"/>
      <c r="M770" s="275"/>
      <c r="N770" s="275"/>
      <c r="O770" s="275"/>
      <c r="P770" s="277"/>
      <c r="Q770" s="277"/>
      <c r="R770" s="275"/>
      <c r="S770" s="275"/>
    </row>
    <row r="771" spans="1:21" s="255" customFormat="1">
      <c r="A771" s="275"/>
      <c r="B771" s="275"/>
      <c r="C771" s="276"/>
      <c r="D771" s="276"/>
      <c r="E771" s="277"/>
      <c r="F771" s="275"/>
      <c r="G771" s="275"/>
      <c r="H771" s="275"/>
      <c r="I771" s="275"/>
      <c r="J771" s="275"/>
      <c r="K771" s="278"/>
      <c r="L771" s="278"/>
      <c r="M771" s="275"/>
      <c r="N771" s="275"/>
      <c r="O771" s="275"/>
      <c r="P771" s="277"/>
      <c r="Q771" s="277"/>
      <c r="R771" s="275"/>
      <c r="S771" s="275"/>
    </row>
    <row r="772" spans="1:21">
      <c r="A772" s="275"/>
      <c r="B772" s="275"/>
      <c r="C772" s="276"/>
      <c r="D772" s="276"/>
      <c r="E772" s="277"/>
      <c r="F772" s="275"/>
      <c r="G772" s="275"/>
      <c r="H772" s="275"/>
      <c r="I772" s="275"/>
      <c r="J772" s="275"/>
      <c r="K772" s="278"/>
      <c r="L772" s="278"/>
      <c r="M772" s="275"/>
      <c r="N772" s="275"/>
      <c r="O772" s="275"/>
      <c r="P772" s="277"/>
      <c r="Q772" s="277"/>
      <c r="R772" s="275"/>
      <c r="S772" s="275"/>
      <c r="T772" s="255"/>
      <c r="U772" s="255"/>
    </row>
  </sheetData>
  <sheetProtection algorithmName="SHA-512" hashValue="t4+BvnNlebGmiRlKr7OTg/hjwesFDy0bLIDzRFzbWYIhJ+qbfsd0vuXBNo9+KSWjU71C5vL+aOJXapoZXQcHLw==" saltValue="TJ69vFGDfYDHfHsJ4IAFBQ==" spinCount="100000" sheet="1" objects="1" scenarios="1" formatCells="0" formatColumns="0" formatRows="0" autoFilter="0"/>
  <autoFilter ref="A29:AQ134"/>
  <customSheetViews>
    <customSheetView guid="{2CA86A9A-95B9-4297-AFAA-4060584F7EB2}" showAutoFilter="1" topLeftCell="A115">
      <selection activeCell="J123" sqref="J123"/>
      <pageMargins left="0.7" right="0.7" top="0.75" bottom="0.75" header="0.3" footer="0.3"/>
      <pageSetup orientation="portrait" r:id="rId1"/>
      <autoFilter ref="A29:AQ130"/>
    </customSheetView>
    <customSheetView guid="{C76F4C7D-9403-4719-BE3F-CA04C80371DA}" showAutoFilter="1" topLeftCell="A23">
      <selection activeCell="E71" sqref="E71"/>
      <pageMargins left="0.7" right="0.7" top="0.75" bottom="0.75" header="0.3" footer="0.3"/>
      <pageSetup orientation="portrait" r:id="rId2"/>
      <autoFilter ref="A29:AS130"/>
    </customSheetView>
    <customSheetView guid="{6FD6B376-CCA6-4675-8ABC-AA9739660A34}" showAutoFilter="1" topLeftCell="A122">
      <selection activeCell="D137" sqref="D137"/>
      <pageMargins left="0.7" right="0.7" top="0.75" bottom="0.75" header="0.3" footer="0.3"/>
      <pageSetup orientation="portrait" r:id="rId3"/>
      <autoFilter ref="A29:AS130"/>
    </customSheetView>
    <customSheetView guid="{CE32BFE7-CEBE-4209-8D4A-40B3BAE34A14}" scale="80" showAutoFilter="1" topLeftCell="A127">
      <selection activeCell="A129" sqref="A129"/>
      <pageMargins left="0.7" right="0.7" top="0.75" bottom="0.75" header="0.3" footer="0.3"/>
      <pageSetup orientation="portrait" r:id="rId4"/>
      <autoFilter ref="A29:AS128"/>
    </customSheetView>
    <customSheetView guid="{4D87F668-1429-4E92-96DB-4F2D23E9BA9E}" showAutoFilter="1" topLeftCell="D45">
      <selection activeCell="I57" sqref="I57"/>
      <pageMargins left="0.7" right="0.7" top="0.75" bottom="0.75" header="0.3" footer="0.3"/>
      <pageSetup orientation="portrait" r:id="rId5"/>
      <autoFilter ref="A29:AS128"/>
    </customSheetView>
    <customSheetView guid="{307286A1-FE16-489D-85EA-4EDA608AC70E}" showAutoFilter="1" topLeftCell="A7">
      <pane ySplit="23" topLeftCell="A87" activePane="bottomLeft" state="frozen"/>
      <selection pane="bottomLeft" activeCell="A88" sqref="A88:N88"/>
      <pageMargins left="0.7" right="0.7" top="0.75" bottom="0.75" header="0.3" footer="0.3"/>
      <pageSetup orientation="portrait" r:id="rId6"/>
      <autoFilter ref="A29:AS117"/>
    </customSheetView>
    <customSheetView guid="{4743EA6C-1CF0-4AC6-B1F9-62558CDA31EF}" showAutoFilter="1" topLeftCell="A46">
      <selection activeCell="B56" sqref="B56"/>
      <pageMargins left="0.7" right="0.7" top="0.75" bottom="0.75" header="0.3" footer="0.3"/>
      <pageSetup orientation="portrait" r:id="rId7"/>
      <autoFilter ref="A29:AS112"/>
    </customSheetView>
    <customSheetView guid="{07D8C007-6307-47BA-AD2E-62AE3181CE78}">
      <selection activeCell="G17" sqref="G17:K17"/>
      <pageMargins left="0.7" right="0.7" top="0.75" bottom="0.75" header="0.3" footer="0.3"/>
      <pageSetup orientation="portrait" r:id="rId8"/>
    </customSheetView>
    <customSheetView guid="{C421540F-732B-4D34-9149-E6D75DC601EE}" topLeftCell="A19">
      <selection activeCell="O83" sqref="O83"/>
      <pageMargins left="0.7" right="0.7" top="0.75" bottom="0.75" header="0.3" footer="0.3"/>
      <pageSetup orientation="portrait" r:id="rId9"/>
    </customSheetView>
    <customSheetView guid="{B2199055-22BD-4173-9D96-1BD1A6ADAA24}" topLeftCell="C80">
      <selection activeCell="L94" sqref="L94"/>
      <pageMargins left="0.7" right="0.7" top="0.75" bottom="0.75" header="0.3" footer="0.3"/>
      <pageSetup orientation="portrait" r:id="rId10"/>
    </customSheetView>
    <customSheetView guid="{52533A47-AE0C-4DB1-AFC9-A746155733BC}">
      <selection activeCell="D60" sqref="D60"/>
      <pageMargins left="0.7" right="0.7" top="0.75" bottom="0.75" header="0.3" footer="0.3"/>
      <pageSetup orientation="portrait" r:id="rId11"/>
    </customSheetView>
    <customSheetView guid="{671A3B5B-CCBE-4DE0-A63F-9E6E2093BEC5}" topLeftCell="A64">
      <selection activeCell="F55" sqref="F55"/>
      <pageMargins left="0.7" right="0.7" top="0.75" bottom="0.75" header="0.3" footer="0.3"/>
      <pageSetup orientation="portrait" r:id="rId12"/>
    </customSheetView>
    <customSheetView guid="{0E420F7E-540F-4523-8FBC-37AEB84A57AE}" topLeftCell="B39">
      <selection activeCell="S29" sqref="S29"/>
      <pageMargins left="0.7" right="0.7" top="0.75" bottom="0.75" header="0.3" footer="0.3"/>
      <pageSetup orientation="portrait" r:id="rId13"/>
    </customSheetView>
    <customSheetView guid="{A192DAFC-E842-4DE5-AF44-A5D36E30D593}" topLeftCell="A76">
      <selection activeCell="A80" sqref="A80"/>
      <pageMargins left="0.7" right="0.7" top="0.75" bottom="0.75" header="0.3" footer="0.3"/>
      <pageSetup orientation="portrait" r:id="rId14"/>
    </customSheetView>
    <customSheetView guid="{62CA3BAE-2829-4224-9D57-8F3B9E8BAE6B}" topLeftCell="A80">
      <selection activeCell="B70" sqref="B70"/>
      <pageMargins left="0.7" right="0.7" top="0.75" bottom="0.75" header="0.3" footer="0.3"/>
      <pageSetup orientation="portrait" r:id="rId15"/>
    </customSheetView>
    <customSheetView guid="{77ABD24F-26FA-4C83-AEBF-A442E2887B3C}" showAutoFilter="1" topLeftCell="A84">
      <selection activeCell="J85" sqref="J85"/>
      <pageMargins left="0.7" right="0.7" top="0.75" bottom="0.75" header="0.3" footer="0.3"/>
      <pageSetup orientation="portrait" r:id="rId16"/>
      <autoFilter ref="A29:S86"/>
    </customSheetView>
    <customSheetView guid="{3FEDFE13-4131-4C4C-AF02-5DAF0F20B791}" showPageBreaks="1" showAutoFilter="1" topLeftCell="C1">
      <selection activeCell="I87" sqref="I87"/>
      <pageMargins left="0.7" right="0.7" top="0.75" bottom="0.75" header="0.3" footer="0.3"/>
      <pageSetup orientation="portrait" r:id="rId17"/>
      <autoFilter ref="A29:AS87"/>
    </customSheetView>
    <customSheetView guid="{4689F67F-7384-47CE-BB7A-30EC7141290A}" topLeftCell="D45">
      <selection activeCell="I57" sqref="I57"/>
      <pageMargins left="0.7" right="0.7" top="0.75" bottom="0.75" header="0.3" footer="0.3"/>
      <pageSetup orientation="portrait" r:id="rId18"/>
    </customSheetView>
    <customSheetView guid="{592949C8-1C9B-424D-AA5C-A3ADB3774820}" filter="1" showAutoFilter="1" topLeftCell="D29">
      <selection activeCell="I57" sqref="I57"/>
      <pageMargins left="0.7" right="0.7" top="0.75" bottom="0.75" header="0.3" footer="0.3"/>
      <pageSetup orientation="portrait" r:id="rId19"/>
      <autoFilter ref="A29:AS100">
        <filterColumn colId="7">
          <filters>
            <filter val="13611.72"/>
            <filter val="14840"/>
            <filter val="3073"/>
          </filters>
        </filterColumn>
      </autoFilter>
    </customSheetView>
    <customSheetView guid="{E94D5A27-E155-473A-B8CD-068446C7DFB2}" showAutoFilter="1">
      <selection activeCell="B112" sqref="B112"/>
      <pageMargins left="0.7" right="0.7" top="0.75" bottom="0.75" header="0.3" footer="0.3"/>
      <pageSetup orientation="portrait" r:id="rId20"/>
      <autoFilter ref="A29:AS100"/>
    </customSheetView>
    <customSheetView guid="{DA08CCFC-3D64-4FE3-8903-2556A7BB4AA0}" showAutoFilter="1" topLeftCell="A100">
      <selection activeCell="F106" sqref="F106"/>
      <pageMargins left="0.7" right="0.7" top="0.75" bottom="0.75" header="0.3" footer="0.3"/>
      <pageSetup orientation="portrait" r:id="rId21"/>
      <autoFilter ref="A29:AS112"/>
    </customSheetView>
    <customSheetView guid="{9C2A4B76-4BA6-4C55-B5C1-FB252F262C90}" filter="1" showAutoFilter="1" topLeftCell="D45">
      <selection activeCell="I57" sqref="I57"/>
      <pageMargins left="0.7" right="0.7" top="0.75" bottom="0.75" header="0.3" footer="0.3"/>
      <pageSetup orientation="portrait" r:id="rId22"/>
      <autoFilter ref="A29:AS117">
        <filterColumn colId="14">
          <filters blank="1">
            <filter val="Award Rec. RFP #1739, Amendment No.1"/>
            <filter val="Contract # to be confirmed by Susan Steel"/>
          </filters>
        </filterColumn>
      </autoFilter>
    </customSheetView>
    <customSheetView guid="{9D9678A5-7C01-4AEF-91D1-200EE8273516}" filter="1" showAutoFilter="1" topLeftCell="D45">
      <selection activeCell="I57" sqref="I57"/>
      <pageMargins left="0.7" right="0.7" top="0.75" bottom="0.75" header="0.3" footer="0.3"/>
      <pageSetup orientation="portrait" r:id="rId23"/>
      <autoFilter ref="A29:AS117">
        <filterColumn colId="14">
          <filters blank="1">
            <filter val="Award Rec. RFP #1739, Amendment No.1"/>
            <filter val="Contract # to be confirmed by Susan Steel"/>
          </filters>
        </filterColumn>
      </autoFilter>
    </customSheetView>
    <customSheetView guid="{8017DBC4-0913-4D40-A9A8-7D22B7611D0E}" scale="90" showAutoFilter="1" topLeftCell="A98">
      <selection activeCell="C106" sqref="C106"/>
      <pageMargins left="0.7" right="0.7" top="0.75" bottom="0.75" header="0.3" footer="0.3"/>
      <pageSetup orientation="portrait" r:id="rId24"/>
      <autoFilter ref="A29:AS122"/>
    </customSheetView>
    <customSheetView guid="{ADE24852-5A29-4BBC-BC6C-117567C4C4AB}" showAutoFilter="1" topLeftCell="A10">
      <selection activeCell="F37" sqref="F37"/>
      <pageMargins left="0.7" right="0.7" top="0.75" bottom="0.75" header="0.3" footer="0.3"/>
      <pageSetup orientation="portrait" r:id="rId25"/>
      <autoFilter ref="A29:AS128"/>
    </customSheetView>
    <customSheetView guid="{EB1B9C20-4ED6-490F-B553-132693AB00B3}" showAutoFilter="1" topLeftCell="A27">
      <pane ySplit="3" topLeftCell="A30" activePane="bottomLeft" state="frozen"/>
      <selection pane="bottomLeft" activeCell="B29" sqref="B29"/>
      <pageMargins left="0.7" right="0.7" top="0.75" bottom="0.75" header="0.3" footer="0.3"/>
      <pageSetup orientation="portrait" r:id="rId26"/>
      <autoFilter ref="A29:AQ130"/>
    </customSheetView>
  </customSheetViews>
  <mergeCells count="2">
    <mergeCell ref="A28:O28"/>
    <mergeCell ref="G17:K17"/>
  </mergeCells>
  <pageMargins left="0.7" right="0.7" top="0.75" bottom="0.75" header="0.3" footer="0.3"/>
  <pageSetup orientation="portrait" r:id="rId27"/>
  <extLst>
    <ext xmlns:x14="http://schemas.microsoft.com/office/spreadsheetml/2009/9/main" uri="{CCE6A557-97BC-4b89-ADB6-D9C93CAAB3DF}">
      <x14:dataValidations xmlns:xm="http://schemas.microsoft.com/office/excel/2006/main" count="7">
        <x14:dataValidation type="list" allowBlank="1" showInputMessage="1" showErrorMessage="1">
          <x14:formula1>
            <xm:f>'Drop down list'!$B$3:$B$54</xm:f>
          </x14:formula1>
          <xm:sqref>J33:J34 J39 J43:J61 J63:J772</xm:sqref>
        </x14:dataValidation>
        <x14:dataValidation type="list" allowBlank="1" showInputMessage="1" showErrorMessage="1">
          <x14:formula1>
            <xm:f>'Drop down list'!$C$3:$C$14</xm:f>
          </x14:formula1>
          <xm:sqref>K33:K34 K39:K40 K43:K61 K63:K106 K109:K772</xm:sqref>
        </x14:dataValidation>
        <x14:dataValidation type="list" allowBlank="1" showInputMessage="1" showErrorMessage="1">
          <x14:formula1>
            <xm:f>'Drop down list'!$D$3</xm:f>
          </x14:formula1>
          <xm:sqref>L33:L34 L39:L40 L43:L61 L63:L106 K107:K108 L109:L772</xm:sqref>
        </x14:dataValidation>
        <x14:dataValidation type="list" allowBlank="1" showInputMessage="1" showErrorMessage="1">
          <x14:formula1>
            <xm:f>'Drop down list'!$A$3:$A$5</xm:f>
          </x14:formula1>
          <xm:sqref>E33:E34 E39:E40 E43:E61 D101:D105 D107:D108 E63:E772</xm:sqref>
        </x14:dataValidation>
        <x14:dataValidation type="list" showInputMessage="1" showErrorMessage="1">
          <x14:formula1>
            <xm:f>'R:\Supply Management\General\16. SM Com. Operations Monthly Report + LOG\2019\CENTRAL Cost Savings and Avoidance\[USE THIS VERSION Central Cost Savings and Avoidance 2019.xlsx]References'!#REF!</xm:f>
          </x14:formula1>
          <xm:sqref>K42 E42</xm:sqref>
        </x14:dataValidation>
        <x14:dataValidation type="list" allowBlank="1" showInputMessage="1" showErrorMessage="1">
          <x14:formula1>
            <xm:f>'R:\Supply Management\General\16. SM Com. Operations Monthly Report + LOG\2019\CENTRAL Cost Savings and Avoidance\[USE THIS VERSION Central Cost Savings and Avoidance 2019.xlsx]References'!#REF!</xm:f>
          </x14:formula1>
          <xm:sqref>L42</xm:sqref>
        </x14:dataValidation>
        <x14:dataValidation type="list" allowBlank="1" showInputMessage="1" showErrorMessage="1">
          <x14:formula1>
            <xm:f>'Drop down list'!$E$3:$E$6</xm:f>
          </x14:formula1>
          <xm:sqref>P33:Q772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S3"/>
  <sheetViews>
    <sheetView workbookViewId="0">
      <selection activeCell="J12" sqref="J12"/>
    </sheetView>
  </sheetViews>
  <sheetFormatPr defaultRowHeight="15"/>
  <sheetData>
    <row r="1" spans="1:19" s="102" customFormat="1" ht="55.5" customHeight="1">
      <c r="A1" s="213" t="s">
        <v>1103</v>
      </c>
      <c r="B1" s="213" t="s">
        <v>1485</v>
      </c>
      <c r="C1" s="216">
        <v>1799694</v>
      </c>
      <c r="D1" s="217"/>
      <c r="E1" s="212" t="s">
        <v>1</v>
      </c>
      <c r="F1" s="213" t="s">
        <v>1487</v>
      </c>
      <c r="G1" s="213" t="s">
        <v>1486</v>
      </c>
      <c r="H1" s="213">
        <v>14840</v>
      </c>
      <c r="I1" s="213"/>
      <c r="J1" s="213"/>
      <c r="K1" s="213" t="s">
        <v>146</v>
      </c>
      <c r="L1" s="213">
        <v>2019</v>
      </c>
      <c r="M1" s="213"/>
      <c r="N1" s="215"/>
      <c r="O1" s="211"/>
      <c r="P1" s="212"/>
      <c r="Q1" s="212"/>
      <c r="R1" s="211"/>
      <c r="S1" s="211"/>
    </row>
    <row r="2" spans="1:19" s="102" customFormat="1" ht="67.5" customHeight="1">
      <c r="A2" s="213" t="s">
        <v>1103</v>
      </c>
      <c r="B2" s="213" t="s">
        <v>1485</v>
      </c>
      <c r="C2" s="216">
        <v>520980.55040000001</v>
      </c>
      <c r="D2" s="217"/>
      <c r="E2" s="212" t="s">
        <v>1</v>
      </c>
      <c r="F2" s="213" t="s">
        <v>1488</v>
      </c>
      <c r="G2" s="213" t="s">
        <v>1489</v>
      </c>
      <c r="H2" s="213">
        <v>13611.72</v>
      </c>
      <c r="I2" s="213"/>
      <c r="J2" s="213"/>
      <c r="K2" s="213" t="s">
        <v>146</v>
      </c>
      <c r="L2" s="213">
        <v>2019</v>
      </c>
      <c r="M2" s="213"/>
      <c r="N2" s="215"/>
      <c r="O2" s="211"/>
      <c r="P2" s="212"/>
      <c r="Q2" s="212"/>
      <c r="R2" s="211"/>
      <c r="S2" s="211"/>
    </row>
    <row r="3" spans="1:19" s="102" customFormat="1" ht="303" customHeight="1">
      <c r="A3" s="218" t="s">
        <v>1510</v>
      </c>
      <c r="B3" s="219" t="s">
        <v>1511</v>
      </c>
      <c r="C3" s="219">
        <v>1524240</v>
      </c>
      <c r="D3" s="219">
        <f>106784.4+33580</f>
        <v>140364.4</v>
      </c>
      <c r="E3" s="220" t="s">
        <v>1</v>
      </c>
      <c r="F3" s="220" t="s">
        <v>1513</v>
      </c>
      <c r="G3" s="221" t="s">
        <v>710</v>
      </c>
      <c r="H3" s="218" t="s">
        <v>1512</v>
      </c>
      <c r="I3" s="218" t="s">
        <v>620</v>
      </c>
      <c r="J3" s="222"/>
      <c r="K3" s="223" t="s">
        <v>145</v>
      </c>
      <c r="L3" s="218">
        <v>2019</v>
      </c>
      <c r="M3" s="224" t="s">
        <v>229</v>
      </c>
      <c r="N3" s="225">
        <v>43719</v>
      </c>
      <c r="O3" s="214"/>
      <c r="P3" s="214"/>
      <c r="Q3" s="214"/>
      <c r="R3" s="214"/>
      <c r="S3" s="214"/>
    </row>
  </sheetData>
  <customSheetViews>
    <customSheetView guid="{2CA86A9A-95B9-4297-AFAA-4060584F7EB2}">
      <selection activeCell="J12" sqref="J12"/>
      <pageMargins left="0.7" right="0.7" top="0.75" bottom="0.75" header="0.3" footer="0.3"/>
    </customSheetView>
    <customSheetView guid="{C76F4C7D-9403-4719-BE3F-CA04C80371DA}">
      <selection activeCell="J12" sqref="J12"/>
      <pageMargins left="0.7" right="0.7" top="0.75" bottom="0.75" header="0.3" footer="0.3"/>
    </customSheetView>
    <customSheetView guid="{6FD6B376-CCA6-4675-8ABC-AA9739660A34}">
      <selection activeCell="J12" sqref="J12"/>
      <pageMargins left="0.7" right="0.7" top="0.75" bottom="0.75" header="0.3" footer="0.3"/>
    </customSheetView>
    <customSheetView guid="{CE32BFE7-CEBE-4209-8D4A-40B3BAE34A14}">
      <selection activeCell="J12" sqref="J12"/>
      <pageMargins left="0.7" right="0.7" top="0.75" bottom="0.75" header="0.3" footer="0.3"/>
    </customSheetView>
    <customSheetView guid="{4D87F668-1429-4E92-96DB-4F2D23E9BA9E}">
      <selection activeCell="J12" sqref="J12"/>
      <pageMargins left="0.7" right="0.7" top="0.75" bottom="0.75" header="0.3" footer="0.3"/>
    </customSheetView>
    <customSheetView guid="{307286A1-FE16-489D-85EA-4EDA608AC70E}">
      <selection activeCell="J12" sqref="J12"/>
      <pageMargins left="0.7" right="0.7" top="0.75" bottom="0.75" header="0.3" footer="0.3"/>
    </customSheetView>
    <customSheetView guid="{4743EA6C-1CF0-4AC6-B1F9-62558CDA31EF}">
      <selection activeCell="J12" sqref="J12"/>
      <pageMargins left="0.7" right="0.7" top="0.75" bottom="0.75" header="0.3" footer="0.3"/>
    </customSheetView>
    <customSheetView guid="{592949C8-1C9B-424D-AA5C-A3ADB3774820}">
      <selection sqref="A1:XFD3"/>
      <pageMargins left="0.7" right="0.7" top="0.75" bottom="0.75" header="0.3" footer="0.3"/>
    </customSheetView>
    <customSheetView guid="{E94D5A27-E155-473A-B8CD-068446C7DFB2}">
      <selection sqref="A1:XFD3"/>
      <pageMargins left="0.7" right="0.7" top="0.75" bottom="0.75" header="0.3" footer="0.3"/>
    </customSheetView>
    <customSheetView guid="{DA08CCFC-3D64-4FE3-8903-2556A7BB4AA0}">
      <selection activeCell="J12" sqref="J12"/>
      <pageMargins left="0.7" right="0.7" top="0.75" bottom="0.75" header="0.3" footer="0.3"/>
    </customSheetView>
    <customSheetView guid="{9C2A4B76-4BA6-4C55-B5C1-FB252F262C90}">
      <selection activeCell="J12" sqref="J12"/>
      <pageMargins left="0.7" right="0.7" top="0.75" bottom="0.75" header="0.3" footer="0.3"/>
    </customSheetView>
    <customSheetView guid="{9D9678A5-7C01-4AEF-91D1-200EE8273516}">
      <selection activeCell="J12" sqref="J12"/>
      <pageMargins left="0.7" right="0.7" top="0.75" bottom="0.75" header="0.3" footer="0.3"/>
    </customSheetView>
    <customSheetView guid="{8017DBC4-0913-4D40-A9A8-7D22B7611D0E}">
      <selection activeCell="J12" sqref="J12"/>
      <pageMargins left="0.7" right="0.7" top="0.75" bottom="0.75" header="0.3" footer="0.3"/>
    </customSheetView>
    <customSheetView guid="{ADE24852-5A29-4BBC-BC6C-117567C4C4AB}">
      <selection activeCell="J12" sqref="J12"/>
      <pageMargins left="0.7" right="0.7" top="0.75" bottom="0.75" header="0.3" footer="0.3"/>
    </customSheetView>
    <customSheetView guid="{EB1B9C20-4ED6-490F-B553-132693AB00B3}">
      <selection activeCell="J12" sqref="J12"/>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S2"/>
  <sheetViews>
    <sheetView workbookViewId="0">
      <selection activeCell="C11" sqref="C11"/>
    </sheetView>
  </sheetViews>
  <sheetFormatPr defaultRowHeight="15"/>
  <cols>
    <col min="3" max="3" width="10.85546875" bestFit="1" customWidth="1"/>
  </cols>
  <sheetData>
    <row r="1" spans="1:19" s="255" customFormat="1" ht="55.5" customHeight="1">
      <c r="A1" s="279" t="s">
        <v>1103</v>
      </c>
      <c r="B1" s="279" t="s">
        <v>1485</v>
      </c>
      <c r="C1" s="280">
        <v>1799694</v>
      </c>
      <c r="D1" s="281">
        <v>14840</v>
      </c>
      <c r="E1" s="282" t="s">
        <v>1</v>
      </c>
      <c r="F1" s="279" t="s">
        <v>1487</v>
      </c>
      <c r="G1" s="279" t="s">
        <v>1486</v>
      </c>
      <c r="H1" s="279">
        <v>14840</v>
      </c>
      <c r="I1" s="279"/>
      <c r="J1" s="279" t="s">
        <v>89</v>
      </c>
      <c r="K1" s="279" t="s">
        <v>146</v>
      </c>
      <c r="L1" s="279">
        <v>2019</v>
      </c>
      <c r="M1" s="279"/>
      <c r="N1" s="283"/>
      <c r="O1" s="284"/>
      <c r="P1" s="282"/>
      <c r="Q1" s="282"/>
      <c r="R1" s="284"/>
      <c r="S1" s="284"/>
    </row>
    <row r="2" spans="1:19" s="255" customFormat="1" ht="67.5" customHeight="1">
      <c r="A2" s="279" t="s">
        <v>1103</v>
      </c>
      <c r="B2" s="279" t="s">
        <v>1485</v>
      </c>
      <c r="C2" s="280">
        <v>520980.55040000001</v>
      </c>
      <c r="D2" s="281">
        <v>13611</v>
      </c>
      <c r="E2" s="282" t="s">
        <v>1</v>
      </c>
      <c r="F2" s="279" t="s">
        <v>1488</v>
      </c>
      <c r="G2" s="279" t="s">
        <v>1489</v>
      </c>
      <c r="H2" s="279">
        <v>13611.72</v>
      </c>
      <c r="I2" s="279"/>
      <c r="J2" s="279"/>
      <c r="K2" s="279" t="s">
        <v>146</v>
      </c>
      <c r="L2" s="279">
        <v>2019</v>
      </c>
      <c r="M2" s="279"/>
      <c r="N2" s="283"/>
      <c r="O2" s="284"/>
      <c r="P2" s="282"/>
      <c r="Q2" s="282"/>
      <c r="R2" s="284"/>
      <c r="S2" s="284"/>
    </row>
  </sheetData>
  <customSheetViews>
    <customSheetView guid="{2CA86A9A-95B9-4297-AFAA-4060584F7EB2}">
      <selection activeCell="C11" sqref="C11"/>
      <pageMargins left="0.7" right="0.7" top="0.75" bottom="0.75" header="0.3" footer="0.3"/>
    </customSheetView>
    <customSheetView guid="{C76F4C7D-9403-4719-BE3F-CA04C80371DA}">
      <selection activeCell="C11" sqref="C11"/>
      <pageMargins left="0.7" right="0.7" top="0.75" bottom="0.75" header="0.3" footer="0.3"/>
    </customSheetView>
    <customSheetView guid="{6FD6B376-CCA6-4675-8ABC-AA9739660A34}">
      <selection activeCell="C11" sqref="C11"/>
      <pageMargins left="0.7" right="0.7" top="0.75" bottom="0.75" header="0.3" footer="0.3"/>
    </customSheetView>
    <customSheetView guid="{CE32BFE7-CEBE-4209-8D4A-40B3BAE34A14}">
      <selection activeCell="C11" sqref="C11"/>
      <pageMargins left="0.7" right="0.7" top="0.75" bottom="0.75" header="0.3" footer="0.3"/>
    </customSheetView>
    <customSheetView guid="{4D87F668-1429-4E92-96DB-4F2D23E9BA9E}">
      <selection activeCell="C11" sqref="C11"/>
      <pageMargins left="0.7" right="0.7" top="0.75" bottom="0.75" header="0.3" footer="0.3"/>
    </customSheetView>
    <customSheetView guid="{307286A1-FE16-489D-85EA-4EDA608AC70E}">
      <selection activeCell="C11" sqref="C11"/>
      <pageMargins left="0.7" right="0.7" top="0.75" bottom="0.75" header="0.3" footer="0.3"/>
    </customSheetView>
    <customSheetView guid="{4743EA6C-1CF0-4AC6-B1F9-62558CDA31EF}">
      <selection activeCell="C11" sqref="C11"/>
      <pageMargins left="0.7" right="0.7" top="0.75" bottom="0.75" header="0.3" footer="0.3"/>
    </customSheetView>
    <customSheetView guid="{DA08CCFC-3D64-4FE3-8903-2556A7BB4AA0}">
      <selection activeCell="C11" sqref="C11"/>
      <pageMargins left="0.7" right="0.7" top="0.75" bottom="0.75" header="0.3" footer="0.3"/>
    </customSheetView>
    <customSheetView guid="{9C2A4B76-4BA6-4C55-B5C1-FB252F262C90}">
      <selection activeCell="C11" sqref="C11"/>
      <pageMargins left="0.7" right="0.7" top="0.75" bottom="0.75" header="0.3" footer="0.3"/>
    </customSheetView>
    <customSheetView guid="{9D9678A5-7C01-4AEF-91D1-200EE8273516}">
      <selection activeCell="C11" sqref="C11"/>
      <pageMargins left="0.7" right="0.7" top="0.75" bottom="0.75" header="0.3" footer="0.3"/>
    </customSheetView>
    <customSheetView guid="{8017DBC4-0913-4D40-A9A8-7D22B7611D0E}">
      <selection activeCell="C11" sqref="C11"/>
      <pageMargins left="0.7" right="0.7" top="0.75" bottom="0.75" header="0.3" footer="0.3"/>
    </customSheetView>
    <customSheetView guid="{ADE24852-5A29-4BBC-BC6C-117567C4C4AB}">
      <selection activeCell="C11" sqref="C11"/>
      <pageMargins left="0.7" right="0.7" top="0.75" bottom="0.75" header="0.3" footer="0.3"/>
    </customSheetView>
    <customSheetView guid="{EB1B9C20-4ED6-490F-B553-132693AB00B3}">
      <selection activeCell="C11" sqref="C11"/>
      <pageMargins left="0.7" right="0.7" top="0.75" bottom="0.75" header="0.3" footer="0.3"/>
    </customSheetView>
  </customSheetView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'Drop down list'!$E$3:$E$6</xm:f>
          </x14:formula1>
          <xm:sqref>P1:Q2</xm:sqref>
        </x14:dataValidation>
        <x14:dataValidation type="list" allowBlank="1" showInputMessage="1" showErrorMessage="1">
          <x14:formula1>
            <xm:f>'Drop down list'!$A$3:$A$5</xm:f>
          </x14:formula1>
          <xm:sqref>E1:E2</xm:sqref>
        </x14:dataValidation>
        <x14:dataValidation type="list" allowBlank="1" showInputMessage="1" showErrorMessage="1">
          <x14:formula1>
            <xm:f>'Drop down list'!$D$3</xm:f>
          </x14:formula1>
          <xm:sqref>L1:L2</xm:sqref>
        </x14:dataValidation>
        <x14:dataValidation type="list" allowBlank="1" showInputMessage="1" showErrorMessage="1">
          <x14:formula1>
            <xm:f>'Drop down list'!$C$3:$C$14</xm:f>
          </x14:formula1>
          <xm:sqref>K1:K2</xm:sqref>
        </x14:dataValidation>
        <x14:dataValidation type="list" allowBlank="1" showInputMessage="1" showErrorMessage="1">
          <x14:formula1>
            <xm:f>'Drop down list'!$B$3:$B$54</xm:f>
          </x14:formula1>
          <xm:sqref>J1:J2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pageSetUpPr fitToPage="1"/>
  </sheetPr>
  <dimension ref="A1:U759"/>
  <sheetViews>
    <sheetView zoomScale="78" zoomScaleNormal="78" workbookViewId="0">
      <selection activeCell="G7" sqref="G7"/>
    </sheetView>
  </sheetViews>
  <sheetFormatPr defaultColWidth="9.140625" defaultRowHeight="11.25"/>
  <cols>
    <col min="1" max="2" width="20.5703125" style="11" customWidth="1"/>
    <col min="3" max="3" width="15.85546875" style="11" customWidth="1"/>
    <col min="4" max="4" width="11.7109375" style="11" bestFit="1" customWidth="1"/>
    <col min="5" max="5" width="13.140625" style="11" customWidth="1"/>
    <col min="6" max="6" width="9.5703125" style="11" bestFit="1" customWidth="1"/>
    <col min="7" max="7" width="28.85546875" style="11" customWidth="1"/>
    <col min="8" max="8" width="10.7109375" style="11" bestFit="1" customWidth="1"/>
    <col min="9" max="9" width="18.7109375" style="11" customWidth="1"/>
    <col min="10" max="10" width="15.28515625" style="11" customWidth="1"/>
    <col min="11" max="11" width="13.140625" style="11" customWidth="1"/>
    <col min="12" max="12" width="9.140625" style="11"/>
    <col min="13" max="13" width="11.28515625" style="11" customWidth="1"/>
    <col min="14" max="14" width="14.7109375" style="11" customWidth="1"/>
    <col min="15" max="15" width="9.28515625" style="11" bestFit="1" customWidth="1"/>
    <col min="16" max="16" width="9.140625" style="11"/>
    <col min="17" max="18" width="9.140625" style="101"/>
    <col min="19" max="16384" width="9.140625" style="11"/>
  </cols>
  <sheetData>
    <row r="1" spans="1:18">
      <c r="A1" s="49"/>
      <c r="B1" s="49"/>
      <c r="C1" s="49"/>
      <c r="Q1" s="11"/>
      <c r="R1" s="11"/>
    </row>
    <row r="2" spans="1:18" ht="11.25" customHeight="1">
      <c r="A2" s="68" t="s">
        <v>152</v>
      </c>
      <c r="B2" s="68" t="s">
        <v>152</v>
      </c>
      <c r="C2" s="68" t="s">
        <v>4</v>
      </c>
      <c r="D2" s="68" t="s">
        <v>153</v>
      </c>
      <c r="Q2" s="11"/>
      <c r="R2" s="11"/>
    </row>
    <row r="3" spans="1:18">
      <c r="A3" s="68" t="s">
        <v>32</v>
      </c>
      <c r="B3" s="77"/>
      <c r="C3" s="75"/>
      <c r="D3" s="75"/>
      <c r="Q3" s="11"/>
      <c r="R3" s="11"/>
    </row>
    <row r="4" spans="1:18">
      <c r="A4" s="68" t="s">
        <v>139</v>
      </c>
      <c r="B4" s="77"/>
      <c r="C4" s="75"/>
      <c r="D4" s="75"/>
      <c r="Q4" s="11"/>
      <c r="R4" s="11"/>
    </row>
    <row r="5" spans="1:18">
      <c r="A5" s="68" t="s">
        <v>140</v>
      </c>
      <c r="B5" s="77"/>
      <c r="C5" s="75"/>
      <c r="D5" s="75"/>
      <c r="Q5" s="11"/>
      <c r="R5" s="11"/>
    </row>
    <row r="6" spans="1:18">
      <c r="A6" s="68" t="s">
        <v>141</v>
      </c>
      <c r="B6" s="77"/>
      <c r="C6" s="75"/>
      <c r="D6" s="75"/>
      <c r="Q6" s="11"/>
      <c r="R6" s="11"/>
    </row>
    <row r="7" spans="1:18">
      <c r="A7" s="68" t="s">
        <v>142</v>
      </c>
      <c r="B7" s="77"/>
      <c r="C7" s="75"/>
      <c r="D7" s="75"/>
      <c r="Q7" s="11"/>
      <c r="R7" s="11"/>
    </row>
    <row r="8" spans="1:18">
      <c r="A8" s="68" t="s">
        <v>143</v>
      </c>
      <c r="B8" s="77"/>
      <c r="C8" s="75"/>
      <c r="D8" s="75"/>
      <c r="Q8" s="11"/>
      <c r="R8" s="11"/>
    </row>
    <row r="9" spans="1:18">
      <c r="A9" s="68" t="s">
        <v>144</v>
      </c>
      <c r="B9" s="77"/>
      <c r="C9" s="75"/>
      <c r="D9" s="75"/>
      <c r="Q9" s="11"/>
      <c r="R9" s="11"/>
    </row>
    <row r="10" spans="1:18">
      <c r="A10" s="68" t="s">
        <v>145</v>
      </c>
      <c r="B10" s="77"/>
      <c r="C10" s="75"/>
      <c r="D10" s="75">
        <f>+B10</f>
        <v>0</v>
      </c>
      <c r="G10" s="180"/>
      <c r="Q10" s="11"/>
      <c r="R10" s="11"/>
    </row>
    <row r="11" spans="1:18">
      <c r="A11" s="68" t="s">
        <v>146</v>
      </c>
      <c r="B11" s="77"/>
      <c r="C11" s="75"/>
      <c r="D11" s="75">
        <f>+B11</f>
        <v>0</v>
      </c>
      <c r="G11" s="179"/>
      <c r="Q11" s="11"/>
      <c r="R11" s="11"/>
    </row>
    <row r="12" spans="1:18">
      <c r="A12" s="68" t="s">
        <v>147</v>
      </c>
      <c r="B12" s="77"/>
      <c r="C12" s="75"/>
      <c r="D12" s="75">
        <f>+B12</f>
        <v>0</v>
      </c>
      <c r="Q12" s="11"/>
      <c r="R12" s="11"/>
    </row>
    <row r="13" spans="1:18">
      <c r="A13" s="68" t="s">
        <v>148</v>
      </c>
      <c r="B13" s="77"/>
      <c r="C13" s="75"/>
      <c r="D13" s="75">
        <f>+B13</f>
        <v>0</v>
      </c>
      <c r="Q13" s="11"/>
      <c r="R13" s="11"/>
    </row>
    <row r="14" spans="1:18">
      <c r="A14" s="68" t="s">
        <v>149</v>
      </c>
      <c r="B14" s="77"/>
      <c r="C14" s="75"/>
      <c r="D14" s="75">
        <f>+B14</f>
        <v>0</v>
      </c>
      <c r="G14" s="238">
        <f>SUM(E18:E45)</f>
        <v>6836355.9199999999</v>
      </c>
      <c r="H14" s="247" t="s">
        <v>154</v>
      </c>
      <c r="Q14" s="11"/>
      <c r="R14" s="11"/>
    </row>
    <row r="15" spans="1:18">
      <c r="A15" s="49"/>
      <c r="B15" s="49"/>
      <c r="C15" s="49"/>
      <c r="Q15" s="11"/>
      <c r="R15" s="11"/>
    </row>
    <row r="16" spans="1:18" s="50" customFormat="1">
      <c r="A16" s="6"/>
      <c r="B16" s="6"/>
      <c r="E16" s="9"/>
      <c r="F16" s="9"/>
      <c r="G16" s="10"/>
      <c r="H16" s="8"/>
    </row>
    <row r="17" spans="1:21" s="22" customFormat="1" ht="56.25">
      <c r="A17" s="192" t="s">
        <v>1355</v>
      </c>
      <c r="B17" s="19" t="s">
        <v>12</v>
      </c>
      <c r="C17" s="19" t="s">
        <v>13</v>
      </c>
      <c r="D17" s="19" t="s">
        <v>14</v>
      </c>
      <c r="E17" s="20" t="s">
        <v>15</v>
      </c>
      <c r="F17" s="19" t="s">
        <v>16</v>
      </c>
      <c r="G17" s="19" t="s">
        <v>17</v>
      </c>
      <c r="H17" s="19" t="s">
        <v>18</v>
      </c>
      <c r="I17" s="19" t="s">
        <v>1424</v>
      </c>
      <c r="J17" s="19" t="s">
        <v>19</v>
      </c>
      <c r="K17" s="23" t="s">
        <v>20</v>
      </c>
      <c r="L17" s="19" t="s">
        <v>21</v>
      </c>
      <c r="M17" s="19" t="s">
        <v>22</v>
      </c>
      <c r="N17" s="19" t="s">
        <v>23</v>
      </c>
      <c r="O17" s="21" t="s">
        <v>24</v>
      </c>
      <c r="P17" s="19" t="s">
        <v>25</v>
      </c>
      <c r="Q17" s="23" t="s">
        <v>26</v>
      </c>
      <c r="R17" s="23" t="s">
        <v>27</v>
      </c>
      <c r="S17" s="23" t="s">
        <v>28</v>
      </c>
      <c r="T17" s="23" t="s">
        <v>29</v>
      </c>
      <c r="U17" s="23" t="s">
        <v>87</v>
      </c>
    </row>
    <row r="18" spans="1:21" s="84" customFormat="1" ht="33.75" hidden="1">
      <c r="A18" s="132" t="s">
        <v>1356</v>
      </c>
      <c r="B18" s="73" t="s">
        <v>214</v>
      </c>
      <c r="C18" s="73" t="s">
        <v>206</v>
      </c>
      <c r="D18" s="74">
        <v>2000000</v>
      </c>
      <c r="E18" s="74">
        <v>0</v>
      </c>
      <c r="F18" s="73" t="s">
        <v>1</v>
      </c>
      <c r="G18" s="73" t="s">
        <v>215</v>
      </c>
      <c r="H18" s="73" t="s">
        <v>205</v>
      </c>
      <c r="I18" s="73">
        <v>888888</v>
      </c>
      <c r="J18" s="73">
        <v>0</v>
      </c>
      <c r="K18" s="73"/>
      <c r="L18" s="73" t="s">
        <v>32</v>
      </c>
      <c r="M18" s="73">
        <v>2019</v>
      </c>
      <c r="N18" s="73" t="s">
        <v>216</v>
      </c>
      <c r="O18" s="85">
        <v>43475</v>
      </c>
      <c r="P18" s="132"/>
      <c r="Q18" s="132" t="s">
        <v>150</v>
      </c>
      <c r="R18" s="132" t="s">
        <v>150</v>
      </c>
      <c r="S18" s="132"/>
      <c r="T18" s="132"/>
      <c r="U18" s="132"/>
    </row>
    <row r="19" spans="1:21" s="16" customFormat="1" ht="90" hidden="1">
      <c r="A19" s="156" t="s">
        <v>1357</v>
      </c>
      <c r="B19" s="153" t="s">
        <v>1358</v>
      </c>
      <c r="C19" s="153" t="s">
        <v>1104</v>
      </c>
      <c r="D19" s="154">
        <v>5000000</v>
      </c>
      <c r="E19" s="154">
        <v>106713.72</v>
      </c>
      <c r="F19" s="155" t="s">
        <v>1</v>
      </c>
      <c r="G19" s="153" t="s">
        <v>1359</v>
      </c>
      <c r="H19" s="153" t="s">
        <v>590</v>
      </c>
      <c r="I19" s="153" t="s">
        <v>1425</v>
      </c>
      <c r="J19" s="153">
        <v>3</v>
      </c>
      <c r="K19" s="153"/>
      <c r="L19" s="153" t="s">
        <v>1360</v>
      </c>
      <c r="M19" s="153">
        <v>2019</v>
      </c>
      <c r="N19" s="153" t="s">
        <v>239</v>
      </c>
      <c r="O19" s="187">
        <v>43686</v>
      </c>
      <c r="P19" s="153"/>
      <c r="Q19" s="155" t="s">
        <v>150</v>
      </c>
      <c r="R19" s="155" t="s">
        <v>150</v>
      </c>
      <c r="S19" s="15"/>
      <c r="T19" s="15"/>
      <c r="U19" s="15"/>
    </row>
    <row r="20" spans="1:21" s="16" customFormat="1" ht="90">
      <c r="A20" s="156" t="s">
        <v>1357</v>
      </c>
      <c r="B20" s="153" t="s">
        <v>1362</v>
      </c>
      <c r="C20" s="153" t="s">
        <v>1363</v>
      </c>
      <c r="D20" s="154">
        <v>9000000</v>
      </c>
      <c r="E20" s="154">
        <v>765000</v>
      </c>
      <c r="F20" s="155" t="s">
        <v>3</v>
      </c>
      <c r="G20" s="153" t="s">
        <v>1364</v>
      </c>
      <c r="H20" s="153" t="s">
        <v>586</v>
      </c>
      <c r="I20" s="153" t="s">
        <v>1365</v>
      </c>
      <c r="J20" s="153">
        <v>0</v>
      </c>
      <c r="K20" s="153"/>
      <c r="L20" s="153" t="s">
        <v>1360</v>
      </c>
      <c r="M20" s="153">
        <v>2019</v>
      </c>
      <c r="N20" s="153" t="s">
        <v>522</v>
      </c>
      <c r="O20" s="187">
        <v>43691</v>
      </c>
      <c r="P20" s="153"/>
      <c r="Q20" s="155" t="s">
        <v>1366</v>
      </c>
      <c r="R20" s="155" t="s">
        <v>150</v>
      </c>
      <c r="S20" s="15"/>
      <c r="T20" s="15"/>
      <c r="U20" s="15"/>
    </row>
    <row r="21" spans="1:21" s="16" customFormat="1" ht="78.75">
      <c r="A21" s="156" t="s">
        <v>1357</v>
      </c>
      <c r="B21" s="153" t="s">
        <v>1367</v>
      </c>
      <c r="C21" s="153" t="s">
        <v>1368</v>
      </c>
      <c r="D21" s="154">
        <f>5300000+2400000</f>
        <v>7700000</v>
      </c>
      <c r="E21" s="154">
        <v>217130</v>
      </c>
      <c r="F21" s="155" t="s">
        <v>1</v>
      </c>
      <c r="G21" s="153" t="s">
        <v>1369</v>
      </c>
      <c r="H21" s="153" t="s">
        <v>1370</v>
      </c>
      <c r="I21" s="153" t="s">
        <v>1427</v>
      </c>
      <c r="J21" s="153">
        <v>1</v>
      </c>
      <c r="K21" s="153"/>
      <c r="L21" s="153" t="s">
        <v>1360</v>
      </c>
      <c r="M21" s="153">
        <v>2019</v>
      </c>
      <c r="N21" s="153" t="s">
        <v>1371</v>
      </c>
      <c r="O21" s="187">
        <v>43691</v>
      </c>
      <c r="P21" s="153"/>
      <c r="Q21" s="155" t="s">
        <v>1366</v>
      </c>
      <c r="R21" s="155"/>
      <c r="S21" s="15"/>
      <c r="T21" s="15"/>
      <c r="U21" s="15"/>
    </row>
    <row r="22" spans="1:21" s="16" customFormat="1" ht="202.5" hidden="1">
      <c r="A22" s="156" t="s">
        <v>1357</v>
      </c>
      <c r="B22" s="153" t="s">
        <v>1418</v>
      </c>
      <c r="C22" s="153" t="s">
        <v>1419</v>
      </c>
      <c r="D22" s="154"/>
      <c r="E22" s="154">
        <v>840</v>
      </c>
      <c r="F22" s="155" t="s">
        <v>1</v>
      </c>
      <c r="G22" s="153" t="s">
        <v>1422</v>
      </c>
      <c r="H22" s="153" t="s">
        <v>469</v>
      </c>
      <c r="I22" s="153" t="s">
        <v>1430</v>
      </c>
      <c r="J22" s="153"/>
      <c r="K22" s="153"/>
      <c r="L22" s="153" t="s">
        <v>1360</v>
      </c>
      <c r="M22" s="153">
        <v>2019</v>
      </c>
      <c r="N22" s="153" t="s">
        <v>1429</v>
      </c>
      <c r="O22" s="187">
        <v>43706</v>
      </c>
      <c r="P22" s="153"/>
      <c r="Q22" s="155"/>
      <c r="R22" s="155"/>
      <c r="S22" s="15"/>
      <c r="T22" s="15"/>
      <c r="U22" s="15"/>
    </row>
    <row r="23" spans="1:21" s="16" customFormat="1" ht="45" hidden="1" customHeight="1">
      <c r="A23" s="156" t="s">
        <v>1357</v>
      </c>
      <c r="B23" s="153" t="s">
        <v>1420</v>
      </c>
      <c r="C23" s="153" t="s">
        <v>1421</v>
      </c>
      <c r="D23" s="154">
        <v>900000</v>
      </c>
      <c r="E23" s="154">
        <v>243000</v>
      </c>
      <c r="F23" s="155" t="s">
        <v>1</v>
      </c>
      <c r="G23" s="153" t="s">
        <v>1423</v>
      </c>
      <c r="H23" s="153" t="s">
        <v>469</v>
      </c>
      <c r="I23" s="153" t="s">
        <v>1426</v>
      </c>
      <c r="J23" s="153"/>
      <c r="K23" s="153"/>
      <c r="L23" s="153" t="s">
        <v>1360</v>
      </c>
      <c r="M23" s="153">
        <v>2019</v>
      </c>
      <c r="N23" s="153" t="s">
        <v>1428</v>
      </c>
      <c r="O23" s="187">
        <v>43706</v>
      </c>
      <c r="P23" s="153"/>
      <c r="Q23" s="155"/>
      <c r="R23" s="155"/>
      <c r="S23" s="15"/>
      <c r="T23" s="15"/>
      <c r="U23" s="15"/>
    </row>
    <row r="24" spans="1:21" s="16" customFormat="1" ht="228" hidden="1" customHeight="1">
      <c r="A24" s="156" t="s">
        <v>1357</v>
      </c>
      <c r="B24" s="153" t="s">
        <v>1457</v>
      </c>
      <c r="C24" s="153" t="s">
        <v>1458</v>
      </c>
      <c r="D24" s="291">
        <v>2500000</v>
      </c>
      <c r="E24" s="154">
        <v>290689.38</v>
      </c>
      <c r="F24" s="155" t="s">
        <v>1</v>
      </c>
      <c r="G24" s="156" t="s">
        <v>1465</v>
      </c>
      <c r="H24" s="153" t="s">
        <v>590</v>
      </c>
      <c r="I24" s="153" t="s">
        <v>1459</v>
      </c>
      <c r="J24" s="153"/>
      <c r="K24" s="153"/>
      <c r="L24" s="153" t="s">
        <v>146</v>
      </c>
      <c r="M24" s="153">
        <v>2019</v>
      </c>
      <c r="N24" s="153" t="s">
        <v>239</v>
      </c>
      <c r="O24" s="187">
        <v>43713</v>
      </c>
      <c r="P24" s="153"/>
      <c r="Q24" s="155"/>
      <c r="R24" s="155"/>
      <c r="S24" s="153"/>
      <c r="T24" s="153"/>
      <c r="U24" s="153"/>
    </row>
    <row r="25" spans="1:21" s="16" customFormat="1" ht="146.25" hidden="1">
      <c r="A25" s="156" t="s">
        <v>1467</v>
      </c>
      <c r="B25" s="153" t="s">
        <v>1468</v>
      </c>
      <c r="C25" s="153" t="s">
        <v>1469</v>
      </c>
      <c r="D25" s="154"/>
      <c r="E25" s="154">
        <v>150000</v>
      </c>
      <c r="F25" s="155" t="s">
        <v>1</v>
      </c>
      <c r="G25" s="153" t="s">
        <v>1466</v>
      </c>
      <c r="H25" s="153" t="s">
        <v>1467</v>
      </c>
      <c r="I25" s="153" t="s">
        <v>1470</v>
      </c>
      <c r="J25" s="153"/>
      <c r="K25" s="153"/>
      <c r="L25" s="153" t="s">
        <v>146</v>
      </c>
      <c r="M25" s="153">
        <v>2019</v>
      </c>
      <c r="N25" s="153" t="s">
        <v>1471</v>
      </c>
      <c r="O25" s="187">
        <v>43717</v>
      </c>
      <c r="P25" s="153"/>
      <c r="Q25" s="155"/>
      <c r="R25" s="155"/>
      <c r="S25" s="153"/>
      <c r="T25" s="153"/>
      <c r="U25" s="153"/>
    </row>
    <row r="26" spans="1:21" s="16" customFormat="1" ht="168.75" hidden="1">
      <c r="A26" s="156" t="s">
        <v>1467</v>
      </c>
      <c r="B26" s="153" t="s">
        <v>1472</v>
      </c>
      <c r="C26" s="153" t="s">
        <v>1473</v>
      </c>
      <c r="D26" s="154">
        <v>37124616</v>
      </c>
      <c r="E26" s="154">
        <v>1207958.46</v>
      </c>
      <c r="F26" s="155" t="s">
        <v>1</v>
      </c>
      <c r="G26" s="153" t="s">
        <v>1476</v>
      </c>
      <c r="H26" s="153" t="s">
        <v>1467</v>
      </c>
      <c r="I26" s="153" t="s">
        <v>1474</v>
      </c>
      <c r="J26" s="153"/>
      <c r="K26" s="153"/>
      <c r="L26" s="153" t="s">
        <v>146</v>
      </c>
      <c r="M26" s="153">
        <v>2019</v>
      </c>
      <c r="N26" s="153" t="s">
        <v>1475</v>
      </c>
      <c r="O26" s="187">
        <v>43717</v>
      </c>
      <c r="P26" s="153"/>
      <c r="Q26" s="155"/>
      <c r="R26" s="155"/>
      <c r="S26" s="153"/>
      <c r="T26" s="153"/>
      <c r="U26" s="153"/>
    </row>
    <row r="27" spans="1:21" s="16" customFormat="1" ht="157.5" hidden="1">
      <c r="A27" s="156" t="s">
        <v>1357</v>
      </c>
      <c r="B27" s="153" t="s">
        <v>1549</v>
      </c>
      <c r="C27" s="153" t="s">
        <v>1473</v>
      </c>
      <c r="D27" s="154"/>
      <c r="E27" s="154">
        <v>28452</v>
      </c>
      <c r="F27" s="155" t="s">
        <v>1</v>
      </c>
      <c r="G27" s="293" t="s">
        <v>1550</v>
      </c>
      <c r="H27" s="153" t="s">
        <v>469</v>
      </c>
      <c r="I27" s="153"/>
      <c r="J27" s="153"/>
      <c r="K27" s="153"/>
      <c r="L27" s="153" t="s">
        <v>146</v>
      </c>
      <c r="M27" s="153">
        <v>2019</v>
      </c>
      <c r="N27" s="153" t="s">
        <v>1475</v>
      </c>
      <c r="O27" s="187">
        <v>43717</v>
      </c>
      <c r="P27" s="153"/>
      <c r="Q27" s="155"/>
      <c r="R27" s="155"/>
      <c r="S27" s="153"/>
      <c r="T27" s="153"/>
      <c r="U27" s="153"/>
    </row>
    <row r="28" spans="1:21" s="16" customFormat="1" ht="112.5" hidden="1">
      <c r="A28" s="156" t="s">
        <v>1467</v>
      </c>
      <c r="B28" s="153" t="s">
        <v>1571</v>
      </c>
      <c r="C28" s="153" t="s">
        <v>1572</v>
      </c>
      <c r="D28" s="154"/>
      <c r="E28" s="154">
        <v>159181</v>
      </c>
      <c r="F28" s="155" t="s">
        <v>1</v>
      </c>
      <c r="G28" s="153" t="s">
        <v>1573</v>
      </c>
      <c r="H28" s="153" t="s">
        <v>1574</v>
      </c>
      <c r="I28" s="153"/>
      <c r="J28" s="153"/>
      <c r="K28" s="153"/>
      <c r="L28" s="153" t="s">
        <v>146</v>
      </c>
      <c r="M28" s="153">
        <v>2019</v>
      </c>
      <c r="N28" s="153" t="s">
        <v>1575</v>
      </c>
      <c r="O28" s="187">
        <v>43731</v>
      </c>
      <c r="P28" s="153"/>
      <c r="Q28" s="155"/>
      <c r="R28" s="155"/>
      <c r="S28" s="153"/>
      <c r="T28" s="153"/>
      <c r="U28" s="153"/>
    </row>
    <row r="29" spans="1:21" s="16" customFormat="1" ht="157.5" hidden="1">
      <c r="A29" s="156" t="s">
        <v>1467</v>
      </c>
      <c r="B29" s="153" t="s">
        <v>1576</v>
      </c>
      <c r="C29" s="153" t="s">
        <v>1577</v>
      </c>
      <c r="D29" s="154"/>
      <c r="E29" s="154">
        <v>9875</v>
      </c>
      <c r="F29" s="155" t="s">
        <v>1</v>
      </c>
      <c r="G29" s="153" t="s">
        <v>1578</v>
      </c>
      <c r="H29" s="153" t="s">
        <v>1579</v>
      </c>
      <c r="I29" s="153"/>
      <c r="J29" s="153"/>
      <c r="K29" s="153"/>
      <c r="L29" s="153" t="s">
        <v>146</v>
      </c>
      <c r="M29" s="153">
        <v>2019</v>
      </c>
      <c r="N29" s="153" t="s">
        <v>1575</v>
      </c>
      <c r="O29" s="187">
        <v>43731</v>
      </c>
      <c r="P29" s="153"/>
      <c r="Q29" s="155"/>
      <c r="R29" s="155"/>
      <c r="S29" s="153"/>
      <c r="T29" s="153"/>
      <c r="U29" s="153"/>
    </row>
    <row r="30" spans="1:21" s="16" customFormat="1" ht="258.75" hidden="1">
      <c r="A30" s="156" t="s">
        <v>1357</v>
      </c>
      <c r="B30" s="153" t="s">
        <v>1580</v>
      </c>
      <c r="C30" s="153" t="s">
        <v>1581</v>
      </c>
      <c r="D30" s="154"/>
      <c r="E30" s="154">
        <v>409721</v>
      </c>
      <c r="F30" s="155" t="s">
        <v>1</v>
      </c>
      <c r="G30" s="153" t="s">
        <v>1582</v>
      </c>
      <c r="H30" s="153" t="s">
        <v>1579</v>
      </c>
      <c r="I30" s="153"/>
      <c r="J30" s="153"/>
      <c r="K30" s="153"/>
      <c r="L30" s="153" t="s">
        <v>146</v>
      </c>
      <c r="M30" s="153">
        <v>2019</v>
      </c>
      <c r="N30" s="153" t="s">
        <v>1583</v>
      </c>
      <c r="O30" s="187">
        <v>43731</v>
      </c>
      <c r="P30" s="153"/>
      <c r="Q30" s="155"/>
      <c r="R30" s="155"/>
      <c r="S30" s="153"/>
      <c r="T30" s="153"/>
      <c r="U30" s="153"/>
    </row>
    <row r="31" spans="1:21" s="16" customFormat="1" ht="213.75" hidden="1">
      <c r="A31" s="156" t="s">
        <v>1357</v>
      </c>
      <c r="B31" s="153" t="s">
        <v>1580</v>
      </c>
      <c r="C31" s="153" t="s">
        <v>1581</v>
      </c>
      <c r="D31" s="154"/>
      <c r="E31" s="154">
        <v>125952</v>
      </c>
      <c r="F31" s="155" t="s">
        <v>1</v>
      </c>
      <c r="G31" s="153" t="s">
        <v>1584</v>
      </c>
      <c r="H31" s="153" t="s">
        <v>1579</v>
      </c>
      <c r="I31" s="153"/>
      <c r="J31" s="153"/>
      <c r="K31" s="153"/>
      <c r="L31" s="153" t="s">
        <v>146</v>
      </c>
      <c r="M31" s="153">
        <v>2019</v>
      </c>
      <c r="N31" s="153" t="s">
        <v>1583</v>
      </c>
      <c r="O31" s="187">
        <v>43731</v>
      </c>
      <c r="P31" s="153"/>
      <c r="Q31" s="155"/>
      <c r="R31" s="155"/>
      <c r="S31" s="153"/>
      <c r="T31" s="153"/>
      <c r="U31" s="153"/>
    </row>
    <row r="32" spans="1:21" s="16" customFormat="1" ht="216" hidden="1" customHeight="1">
      <c r="A32" s="156" t="s">
        <v>1357</v>
      </c>
      <c r="B32" s="153" t="s">
        <v>1585</v>
      </c>
      <c r="C32" s="153" t="s">
        <v>1458</v>
      </c>
      <c r="D32" s="154"/>
      <c r="E32" s="154">
        <v>400080.81</v>
      </c>
      <c r="F32" s="155" t="s">
        <v>1</v>
      </c>
      <c r="G32" s="153" t="s">
        <v>1586</v>
      </c>
      <c r="H32" s="153" t="s">
        <v>469</v>
      </c>
      <c r="I32" s="153"/>
      <c r="J32" s="153"/>
      <c r="K32" s="153"/>
      <c r="L32" s="153" t="s">
        <v>1587</v>
      </c>
      <c r="M32" s="153">
        <v>2019</v>
      </c>
      <c r="N32" s="153" t="s">
        <v>239</v>
      </c>
      <c r="O32" s="187">
        <v>43738</v>
      </c>
      <c r="P32" s="153"/>
      <c r="Q32" s="155"/>
      <c r="R32" s="155"/>
      <c r="S32" s="153"/>
      <c r="T32" s="153"/>
      <c r="U32" s="153"/>
    </row>
    <row r="33" spans="1:21" s="16" customFormat="1" ht="146.25" hidden="1">
      <c r="A33" s="156" t="s">
        <v>1357</v>
      </c>
      <c r="B33" s="153" t="s">
        <v>1647</v>
      </c>
      <c r="C33" s="153" t="s">
        <v>1648</v>
      </c>
      <c r="D33" s="154"/>
      <c r="E33" s="154">
        <v>23958.61</v>
      </c>
      <c r="F33" s="155" t="s">
        <v>1</v>
      </c>
      <c r="G33" s="153" t="s">
        <v>1649</v>
      </c>
      <c r="H33" s="153" t="s">
        <v>469</v>
      </c>
      <c r="I33" s="153"/>
      <c r="J33" s="153"/>
      <c r="K33" s="153"/>
      <c r="L33" s="153" t="s">
        <v>1587</v>
      </c>
      <c r="M33" s="153">
        <v>2019</v>
      </c>
      <c r="N33" s="153" t="s">
        <v>204</v>
      </c>
      <c r="O33" s="187">
        <v>43745</v>
      </c>
      <c r="P33" s="153"/>
      <c r="Q33" s="99"/>
      <c r="R33" s="99"/>
      <c r="S33" s="15"/>
      <c r="T33" s="15"/>
      <c r="U33" s="15"/>
    </row>
    <row r="34" spans="1:21" s="16" customFormat="1" ht="191.25" hidden="1">
      <c r="A34" s="330" t="s">
        <v>1357</v>
      </c>
      <c r="B34" s="156" t="s">
        <v>1650</v>
      </c>
      <c r="C34" s="153" t="s">
        <v>1651</v>
      </c>
      <c r="D34" s="154"/>
      <c r="E34" s="154">
        <v>10740</v>
      </c>
      <c r="F34" s="155" t="s">
        <v>1</v>
      </c>
      <c r="G34" s="153" t="s">
        <v>1652</v>
      </c>
      <c r="H34" s="153" t="s">
        <v>168</v>
      </c>
      <c r="I34" s="153"/>
      <c r="J34" s="153"/>
      <c r="K34" s="153"/>
      <c r="L34" s="153" t="s">
        <v>1587</v>
      </c>
      <c r="M34" s="153">
        <v>2019</v>
      </c>
      <c r="N34" s="153" t="s">
        <v>1583</v>
      </c>
      <c r="O34" s="187">
        <v>43745</v>
      </c>
      <c r="P34" s="153"/>
      <c r="Q34" s="99"/>
      <c r="R34" s="99"/>
      <c r="S34" s="15"/>
      <c r="T34" s="15"/>
      <c r="U34" s="15"/>
    </row>
    <row r="35" spans="1:21" s="16" customFormat="1" ht="157.5" hidden="1">
      <c r="A35" s="156" t="s">
        <v>1467</v>
      </c>
      <c r="B35" s="153" t="s">
        <v>1517</v>
      </c>
      <c r="C35" s="153" t="s">
        <v>1686</v>
      </c>
      <c r="D35" s="154"/>
      <c r="E35" s="154">
        <v>626106.23</v>
      </c>
      <c r="F35" s="155" t="s">
        <v>1</v>
      </c>
      <c r="G35" s="153" t="s">
        <v>1687</v>
      </c>
      <c r="H35" s="153" t="s">
        <v>1688</v>
      </c>
      <c r="I35" s="153"/>
      <c r="J35" s="153"/>
      <c r="K35" s="153"/>
      <c r="L35" s="153" t="s">
        <v>1587</v>
      </c>
      <c r="M35" s="153">
        <v>2019</v>
      </c>
      <c r="N35" s="153" t="s">
        <v>1689</v>
      </c>
      <c r="O35" s="187">
        <v>43753</v>
      </c>
      <c r="P35" s="153"/>
      <c r="Q35" s="99"/>
      <c r="R35" s="99"/>
      <c r="S35" s="15"/>
      <c r="T35" s="15"/>
      <c r="U35" s="15"/>
    </row>
    <row r="36" spans="1:21" s="16" customFormat="1" ht="202.5" hidden="1">
      <c r="A36" s="156" t="s">
        <v>1357</v>
      </c>
      <c r="B36" s="153" t="s">
        <v>1735</v>
      </c>
      <c r="C36" s="153" t="s">
        <v>1736</v>
      </c>
      <c r="D36" s="154"/>
      <c r="E36" s="154">
        <v>31575</v>
      </c>
      <c r="F36" s="155" t="s">
        <v>1737</v>
      </c>
      <c r="G36" s="153" t="s">
        <v>1738</v>
      </c>
      <c r="H36" s="153" t="s">
        <v>372</v>
      </c>
      <c r="I36" s="153"/>
      <c r="J36" s="153"/>
      <c r="K36" s="153"/>
      <c r="L36" s="153" t="s">
        <v>1587</v>
      </c>
      <c r="M36" s="153">
        <v>2019</v>
      </c>
      <c r="N36" s="153" t="s">
        <v>1739</v>
      </c>
      <c r="O36" s="187">
        <v>43759</v>
      </c>
      <c r="P36" s="153"/>
      <c r="Q36" s="155"/>
      <c r="R36" s="155"/>
      <c r="S36" s="153"/>
      <c r="T36" s="153"/>
      <c r="U36" s="153"/>
    </row>
    <row r="37" spans="1:21" s="16" customFormat="1" ht="135" hidden="1">
      <c r="A37" s="156" t="s">
        <v>1357</v>
      </c>
      <c r="B37" s="153" t="s">
        <v>1772</v>
      </c>
      <c r="C37" s="153" t="s">
        <v>1773</v>
      </c>
      <c r="D37" s="154"/>
      <c r="E37" s="154">
        <v>40734</v>
      </c>
      <c r="F37" s="155" t="s">
        <v>1</v>
      </c>
      <c r="G37" s="153" t="s">
        <v>1775</v>
      </c>
      <c r="H37" s="153" t="s">
        <v>1579</v>
      </c>
      <c r="I37" s="153" t="s">
        <v>1774</v>
      </c>
      <c r="J37" s="153"/>
      <c r="K37" s="153"/>
      <c r="L37" s="153" t="s">
        <v>1587</v>
      </c>
      <c r="M37" s="153">
        <v>2019</v>
      </c>
      <c r="N37" s="153" t="s">
        <v>1739</v>
      </c>
      <c r="O37" s="187">
        <v>43766</v>
      </c>
      <c r="P37" s="153"/>
      <c r="Q37" s="155" t="s">
        <v>1840</v>
      </c>
      <c r="R37" s="155"/>
      <c r="S37" s="153"/>
      <c r="T37" s="153"/>
      <c r="U37" s="153"/>
    </row>
    <row r="38" spans="1:21" s="16" customFormat="1" ht="258.75">
      <c r="A38" s="156" t="s">
        <v>1467</v>
      </c>
      <c r="B38" s="153" t="s">
        <v>1805</v>
      </c>
      <c r="C38" s="153" t="s">
        <v>1473</v>
      </c>
      <c r="D38" s="154"/>
      <c r="E38" s="154">
        <v>859509</v>
      </c>
      <c r="F38" s="155" t="s">
        <v>1</v>
      </c>
      <c r="G38" s="155" t="s">
        <v>1814</v>
      </c>
      <c r="H38" s="153" t="s">
        <v>1579</v>
      </c>
      <c r="I38" s="153"/>
      <c r="J38" s="153"/>
      <c r="K38" s="153"/>
      <c r="L38" s="153" t="s">
        <v>148</v>
      </c>
      <c r="M38" s="153">
        <v>2019</v>
      </c>
      <c r="N38" s="153" t="s">
        <v>1575</v>
      </c>
      <c r="O38" s="187">
        <v>43773</v>
      </c>
      <c r="P38" s="153"/>
      <c r="Q38" s="155" t="s">
        <v>1839</v>
      </c>
      <c r="R38" s="155"/>
      <c r="S38" s="153"/>
      <c r="T38" s="153"/>
      <c r="U38" s="153"/>
    </row>
    <row r="39" spans="1:21" s="16" customFormat="1" ht="157.5" hidden="1">
      <c r="A39" s="156" t="s">
        <v>1357</v>
      </c>
      <c r="B39" s="153" t="s">
        <v>1835</v>
      </c>
      <c r="C39" s="153" t="s">
        <v>1836</v>
      </c>
      <c r="D39" s="154"/>
      <c r="E39" s="154">
        <v>4500</v>
      </c>
      <c r="F39" s="155" t="s">
        <v>1</v>
      </c>
      <c r="G39" s="354" t="s">
        <v>1837</v>
      </c>
      <c r="H39" s="153" t="s">
        <v>1579</v>
      </c>
      <c r="I39" s="153" t="s">
        <v>1838</v>
      </c>
      <c r="J39" s="153"/>
      <c r="K39" s="153"/>
      <c r="L39" s="153" t="s">
        <v>148</v>
      </c>
      <c r="M39" s="153">
        <v>2019</v>
      </c>
      <c r="N39" s="153" t="s">
        <v>1739</v>
      </c>
      <c r="O39" s="187">
        <v>43781</v>
      </c>
      <c r="P39" s="153"/>
      <c r="Q39" s="155" t="s">
        <v>1366</v>
      </c>
      <c r="R39" s="155"/>
      <c r="S39" s="153"/>
      <c r="T39" s="153"/>
      <c r="U39" s="153"/>
    </row>
    <row r="40" spans="1:21" s="16" customFormat="1" ht="157.5" hidden="1">
      <c r="A40" s="156" t="s">
        <v>1357</v>
      </c>
      <c r="B40" s="153" t="s">
        <v>1815</v>
      </c>
      <c r="C40" s="153" t="s">
        <v>1883</v>
      </c>
      <c r="D40" s="154"/>
      <c r="E40" s="154">
        <v>227556.58</v>
      </c>
      <c r="F40" s="155" t="s">
        <v>1</v>
      </c>
      <c r="G40" s="153" t="s">
        <v>1884</v>
      </c>
      <c r="H40" s="153" t="s">
        <v>1579</v>
      </c>
      <c r="I40" s="153" t="s">
        <v>1885</v>
      </c>
      <c r="J40" s="153"/>
      <c r="K40" s="153"/>
      <c r="L40" s="153" t="s">
        <v>148</v>
      </c>
      <c r="M40" s="153">
        <v>2019</v>
      </c>
      <c r="N40" s="153" t="s">
        <v>1739</v>
      </c>
      <c r="O40" s="187">
        <v>43787</v>
      </c>
      <c r="P40" s="153"/>
      <c r="Q40" s="155" t="s">
        <v>1366</v>
      </c>
      <c r="R40" s="155"/>
      <c r="S40" s="153"/>
      <c r="T40" s="153"/>
      <c r="U40" s="153"/>
    </row>
    <row r="41" spans="1:21" s="16" customFormat="1" ht="146.25" hidden="1">
      <c r="A41" s="156" t="s">
        <v>469</v>
      </c>
      <c r="B41" s="153" t="s">
        <v>1921</v>
      </c>
      <c r="C41" s="153" t="s">
        <v>1920</v>
      </c>
      <c r="D41" s="154"/>
      <c r="E41" s="154">
        <v>15348</v>
      </c>
      <c r="F41" s="155" t="s">
        <v>1</v>
      </c>
      <c r="G41" s="153" t="s">
        <v>1919</v>
      </c>
      <c r="H41" s="153" t="s">
        <v>1579</v>
      </c>
      <c r="I41" s="153"/>
      <c r="J41" s="153"/>
      <c r="K41" s="153"/>
      <c r="L41" s="153" t="s">
        <v>148</v>
      </c>
      <c r="M41" s="153">
        <v>2019</v>
      </c>
      <c r="N41" s="153"/>
      <c r="O41" s="187"/>
      <c r="P41" s="153"/>
      <c r="Q41" s="155" t="s">
        <v>1366</v>
      </c>
      <c r="R41" s="155"/>
      <c r="S41" s="153"/>
      <c r="T41" s="153"/>
      <c r="U41" s="153"/>
    </row>
    <row r="42" spans="1:21" s="16" customFormat="1" ht="180" hidden="1">
      <c r="A42" s="193" t="s">
        <v>1467</v>
      </c>
      <c r="B42" s="15" t="s">
        <v>1973</v>
      </c>
      <c r="C42" s="15" t="s">
        <v>1974</v>
      </c>
      <c r="D42" s="48"/>
      <c r="E42" s="48">
        <v>6000</v>
      </c>
      <c r="F42" s="99" t="s">
        <v>1</v>
      </c>
      <c r="G42" s="15" t="s">
        <v>1972</v>
      </c>
      <c r="H42" s="15" t="s">
        <v>1467</v>
      </c>
      <c r="I42" s="15" t="s">
        <v>1975</v>
      </c>
      <c r="J42" s="15"/>
      <c r="K42" s="17"/>
      <c r="L42" s="364">
        <v>43800</v>
      </c>
      <c r="M42" s="17">
        <v>2019</v>
      </c>
      <c r="N42" s="15" t="s">
        <v>1689</v>
      </c>
      <c r="O42" s="86">
        <v>43801</v>
      </c>
      <c r="P42" s="15"/>
      <c r="Q42" s="99" t="s">
        <v>1839</v>
      </c>
      <c r="R42" s="99"/>
      <c r="S42" s="15"/>
      <c r="T42" s="15"/>
      <c r="U42" s="15"/>
    </row>
    <row r="43" spans="1:21" s="16" customFormat="1" ht="135" hidden="1">
      <c r="A43" s="193" t="s">
        <v>469</v>
      </c>
      <c r="B43" s="15" t="s">
        <v>1976</v>
      </c>
      <c r="C43" s="15" t="s">
        <v>1977</v>
      </c>
      <c r="D43" s="48"/>
      <c r="E43" s="48">
        <v>7828</v>
      </c>
      <c r="F43" s="99" t="s">
        <v>1</v>
      </c>
      <c r="G43" s="15" t="s">
        <v>1978</v>
      </c>
      <c r="H43" s="15" t="s">
        <v>1579</v>
      </c>
      <c r="I43" s="15" t="s">
        <v>1979</v>
      </c>
      <c r="J43" s="15"/>
      <c r="K43" s="17"/>
      <c r="L43" s="364">
        <v>43800</v>
      </c>
      <c r="M43" s="17">
        <v>2019</v>
      </c>
      <c r="N43" s="15" t="s">
        <v>1739</v>
      </c>
      <c r="O43" s="86">
        <v>43803</v>
      </c>
      <c r="P43" s="15"/>
      <c r="Q43" s="99" t="s">
        <v>1366</v>
      </c>
      <c r="R43" s="99"/>
      <c r="S43" s="15"/>
      <c r="T43" s="15"/>
      <c r="U43" s="15"/>
    </row>
    <row r="44" spans="1:21" s="255" customFormat="1" ht="180" hidden="1">
      <c r="A44" s="365" t="s">
        <v>2022</v>
      </c>
      <c r="B44" s="365" t="s">
        <v>1859</v>
      </c>
      <c r="C44" s="374"/>
      <c r="D44" s="366"/>
      <c r="E44" s="366">
        <v>28157.13</v>
      </c>
      <c r="F44" s="367" t="s">
        <v>1</v>
      </c>
      <c r="G44" s="153" t="s">
        <v>2023</v>
      </c>
      <c r="H44" s="365" t="s">
        <v>2024</v>
      </c>
      <c r="I44" s="365"/>
      <c r="J44" s="365"/>
      <c r="K44" s="365"/>
      <c r="L44" s="365" t="s">
        <v>149</v>
      </c>
      <c r="M44" s="365">
        <v>2019</v>
      </c>
      <c r="N44" s="365"/>
      <c r="O44" s="365"/>
      <c r="P44" s="187" t="s">
        <v>1505</v>
      </c>
      <c r="Q44" s="367"/>
      <c r="R44" s="367"/>
      <c r="S44" s="365"/>
      <c r="T44" s="365"/>
    </row>
    <row r="45" spans="1:21" s="255" customFormat="1" ht="303.75" hidden="1">
      <c r="A45" s="365" t="s">
        <v>2025</v>
      </c>
      <c r="B45" s="365" t="s">
        <v>2026</v>
      </c>
      <c r="C45" s="374"/>
      <c r="D45" s="366"/>
      <c r="E45" s="366">
        <v>839750</v>
      </c>
      <c r="F45" s="367" t="s">
        <v>1</v>
      </c>
      <c r="G45" s="153" t="s">
        <v>2027</v>
      </c>
      <c r="H45" s="365" t="s">
        <v>1495</v>
      </c>
      <c r="I45" s="365"/>
      <c r="J45" s="365"/>
      <c r="K45" s="365"/>
      <c r="L45" s="365" t="s">
        <v>149</v>
      </c>
      <c r="M45" s="365">
        <v>2019</v>
      </c>
      <c r="N45" s="365"/>
      <c r="O45" s="365"/>
      <c r="P45" s="187" t="s">
        <v>1505</v>
      </c>
      <c r="Q45" s="367"/>
      <c r="R45" s="367"/>
      <c r="S45" s="365"/>
      <c r="T45" s="365"/>
    </row>
    <row r="46" spans="1:21" s="16" customFormat="1">
      <c r="A46" s="193"/>
      <c r="B46" s="15"/>
      <c r="C46" s="15"/>
      <c r="D46" s="48"/>
      <c r="E46" s="48"/>
      <c r="F46" s="99"/>
      <c r="G46" s="15"/>
      <c r="H46" s="15"/>
      <c r="I46" s="15"/>
      <c r="J46" s="15"/>
      <c r="K46" s="17"/>
      <c r="L46" s="17"/>
      <c r="M46" s="17"/>
      <c r="N46" s="15"/>
      <c r="O46" s="86"/>
      <c r="P46" s="15"/>
      <c r="Q46" s="99"/>
      <c r="R46" s="99"/>
      <c r="S46" s="15"/>
      <c r="T46" s="15"/>
      <c r="U46" s="15"/>
    </row>
    <row r="47" spans="1:21" s="16" customFormat="1">
      <c r="A47" s="193"/>
      <c r="B47" s="15"/>
      <c r="C47" s="15"/>
      <c r="D47" s="48"/>
      <c r="E47" s="48"/>
      <c r="F47" s="99"/>
      <c r="G47" s="15"/>
      <c r="H47" s="15"/>
      <c r="I47" s="15"/>
      <c r="J47" s="15"/>
      <c r="K47" s="17"/>
      <c r="L47" s="17"/>
      <c r="M47" s="17"/>
      <c r="N47" s="15"/>
      <c r="O47" s="86"/>
      <c r="P47" s="15"/>
      <c r="Q47" s="99"/>
      <c r="R47" s="99"/>
      <c r="S47" s="15"/>
      <c r="T47" s="15"/>
      <c r="U47" s="15"/>
    </row>
    <row r="48" spans="1:21" s="16" customFormat="1">
      <c r="A48" s="193"/>
      <c r="B48" s="15"/>
      <c r="C48" s="15"/>
      <c r="D48" s="48"/>
      <c r="E48" s="48"/>
      <c r="F48" s="99"/>
      <c r="G48" s="15"/>
      <c r="H48" s="15"/>
      <c r="I48" s="15"/>
      <c r="J48" s="15"/>
      <c r="K48" s="17"/>
      <c r="L48" s="17"/>
      <c r="M48" s="17"/>
      <c r="N48" s="15"/>
      <c r="O48" s="86"/>
      <c r="P48" s="15"/>
      <c r="Q48" s="99"/>
      <c r="R48" s="99"/>
      <c r="S48" s="15"/>
      <c r="T48" s="15"/>
      <c r="U48" s="15"/>
    </row>
    <row r="49" spans="1:21" s="16" customFormat="1">
      <c r="A49" s="193"/>
      <c r="B49" s="15"/>
      <c r="C49" s="15"/>
      <c r="D49" s="48"/>
      <c r="E49" s="48"/>
      <c r="F49" s="99"/>
      <c r="G49" s="15"/>
      <c r="H49" s="15"/>
      <c r="I49" s="15"/>
      <c r="J49" s="15"/>
      <c r="K49" s="17"/>
      <c r="L49" s="17"/>
      <c r="M49" s="17"/>
      <c r="N49" s="15"/>
      <c r="O49" s="86"/>
      <c r="P49" s="15"/>
      <c r="Q49" s="99"/>
      <c r="R49" s="99"/>
      <c r="S49" s="15"/>
      <c r="T49" s="15"/>
      <c r="U49" s="15"/>
    </row>
    <row r="50" spans="1:21" s="16" customFormat="1">
      <c r="A50" s="193"/>
      <c r="B50" s="15"/>
      <c r="C50" s="15"/>
      <c r="D50" s="48"/>
      <c r="E50" s="48"/>
      <c r="F50" s="99"/>
      <c r="G50" s="15"/>
      <c r="H50" s="15"/>
      <c r="I50" s="15"/>
      <c r="J50" s="15"/>
      <c r="K50" s="17"/>
      <c r="L50" s="17"/>
      <c r="M50" s="17"/>
      <c r="N50" s="15"/>
      <c r="O50" s="86"/>
      <c r="P50" s="15"/>
      <c r="Q50" s="99"/>
      <c r="R50" s="99"/>
      <c r="S50" s="15"/>
      <c r="T50" s="15"/>
      <c r="U50" s="15"/>
    </row>
    <row r="51" spans="1:21" s="16" customFormat="1">
      <c r="A51" s="193"/>
      <c r="B51" s="15"/>
      <c r="C51" s="15"/>
      <c r="D51" s="48"/>
      <c r="E51" s="48"/>
      <c r="F51" s="99"/>
      <c r="G51" s="15"/>
      <c r="H51" s="15"/>
      <c r="I51" s="15"/>
      <c r="J51" s="15"/>
      <c r="K51" s="17"/>
      <c r="L51" s="17"/>
      <c r="M51" s="17"/>
      <c r="N51" s="15"/>
      <c r="O51" s="86"/>
      <c r="P51" s="15"/>
      <c r="Q51" s="99"/>
      <c r="R51" s="99"/>
      <c r="S51" s="15"/>
      <c r="T51" s="15"/>
      <c r="U51" s="15"/>
    </row>
    <row r="52" spans="1:21" s="16" customFormat="1">
      <c r="A52" s="193"/>
      <c r="B52" s="15"/>
      <c r="C52" s="15"/>
      <c r="D52" s="48"/>
      <c r="E52" s="48"/>
      <c r="F52" s="99"/>
      <c r="G52" s="15"/>
      <c r="H52" s="15"/>
      <c r="I52" s="15"/>
      <c r="J52" s="15"/>
      <c r="K52" s="17"/>
      <c r="L52" s="17"/>
      <c r="M52" s="17"/>
      <c r="N52" s="15"/>
      <c r="O52" s="86"/>
      <c r="P52" s="15"/>
      <c r="Q52" s="99"/>
      <c r="R52" s="99"/>
      <c r="S52" s="15"/>
      <c r="T52" s="15"/>
      <c r="U52" s="15"/>
    </row>
    <row r="53" spans="1:21" s="16" customFormat="1">
      <c r="A53" s="193"/>
      <c r="B53" s="15"/>
      <c r="C53" s="15"/>
      <c r="D53" s="48"/>
      <c r="E53" s="48"/>
      <c r="F53" s="99"/>
      <c r="G53" s="15"/>
      <c r="H53" s="15"/>
      <c r="I53" s="15"/>
      <c r="J53" s="15"/>
      <c r="K53" s="17"/>
      <c r="L53" s="17"/>
      <c r="M53" s="17"/>
      <c r="N53" s="15"/>
      <c r="O53" s="86"/>
      <c r="P53" s="15"/>
      <c r="Q53" s="99"/>
      <c r="R53" s="99"/>
      <c r="S53" s="15"/>
      <c r="T53" s="15"/>
      <c r="U53" s="15"/>
    </row>
    <row r="54" spans="1:21" s="16" customFormat="1">
      <c r="A54" s="193"/>
      <c r="B54" s="15"/>
      <c r="C54" s="15"/>
      <c r="D54" s="48"/>
      <c r="E54" s="48"/>
      <c r="F54" s="99"/>
      <c r="G54" s="15"/>
      <c r="H54" s="15"/>
      <c r="I54" s="15"/>
      <c r="J54" s="15"/>
      <c r="K54" s="17"/>
      <c r="L54" s="17"/>
      <c r="M54" s="17"/>
      <c r="N54" s="15"/>
      <c r="O54" s="86"/>
      <c r="P54" s="15"/>
      <c r="Q54" s="99"/>
      <c r="R54" s="99"/>
      <c r="S54" s="15"/>
      <c r="T54" s="15"/>
      <c r="U54" s="15"/>
    </row>
    <row r="55" spans="1:21" s="16" customFormat="1">
      <c r="A55" s="193"/>
      <c r="B55" s="15"/>
      <c r="C55" s="15"/>
      <c r="D55" s="48"/>
      <c r="E55" s="48"/>
      <c r="F55" s="99"/>
      <c r="G55" s="15"/>
      <c r="H55" s="15"/>
      <c r="I55" s="15"/>
      <c r="J55" s="15"/>
      <c r="K55" s="17"/>
      <c r="L55" s="17"/>
      <c r="M55" s="17"/>
      <c r="N55" s="15"/>
      <c r="O55" s="86"/>
      <c r="P55" s="15"/>
      <c r="Q55" s="99"/>
      <c r="R55" s="99"/>
      <c r="S55" s="15"/>
      <c r="T55" s="15"/>
      <c r="U55" s="15"/>
    </row>
    <row r="56" spans="1:21" s="16" customFormat="1">
      <c r="A56" s="193"/>
      <c r="B56" s="15"/>
      <c r="C56" s="15"/>
      <c r="D56" s="48"/>
      <c r="E56" s="48"/>
      <c r="F56" s="99"/>
      <c r="G56" s="15"/>
      <c r="H56" s="15"/>
      <c r="I56" s="15"/>
      <c r="J56" s="15"/>
      <c r="K56" s="17"/>
      <c r="L56" s="17"/>
      <c r="M56" s="17"/>
      <c r="N56" s="15"/>
      <c r="O56" s="86"/>
      <c r="P56" s="15"/>
      <c r="Q56" s="99"/>
      <c r="R56" s="99"/>
      <c r="S56" s="15"/>
      <c r="T56" s="15"/>
      <c r="U56" s="15"/>
    </row>
    <row r="57" spans="1:21" s="16" customFormat="1">
      <c r="A57" s="193"/>
      <c r="B57" s="15"/>
      <c r="C57" s="15"/>
      <c r="D57" s="48"/>
      <c r="E57" s="48"/>
      <c r="F57" s="99"/>
      <c r="G57" s="15"/>
      <c r="H57" s="15"/>
      <c r="I57" s="15"/>
      <c r="J57" s="15"/>
      <c r="K57" s="17"/>
      <c r="L57" s="17"/>
      <c r="M57" s="17"/>
      <c r="N57" s="15"/>
      <c r="O57" s="86"/>
      <c r="P57" s="15"/>
      <c r="Q57" s="99"/>
      <c r="R57" s="99"/>
      <c r="S57" s="15"/>
      <c r="T57" s="15"/>
      <c r="U57" s="15"/>
    </row>
    <row r="58" spans="1:21" s="16" customFormat="1">
      <c r="A58" s="193"/>
      <c r="B58" s="15"/>
      <c r="C58" s="15"/>
      <c r="D58" s="48"/>
      <c r="E58" s="48"/>
      <c r="F58" s="99"/>
      <c r="G58" s="15"/>
      <c r="H58" s="15"/>
      <c r="I58" s="15"/>
      <c r="J58" s="15"/>
      <c r="K58" s="17"/>
      <c r="L58" s="17"/>
      <c r="M58" s="17"/>
      <c r="N58" s="15"/>
      <c r="O58" s="86"/>
      <c r="P58" s="15"/>
      <c r="Q58" s="99"/>
      <c r="R58" s="99"/>
      <c r="S58" s="15"/>
      <c r="T58" s="15"/>
      <c r="U58" s="15"/>
    </row>
    <row r="59" spans="1:21" s="16" customFormat="1">
      <c r="A59" s="193"/>
      <c r="B59" s="15"/>
      <c r="C59" s="15"/>
      <c r="D59" s="48"/>
      <c r="E59" s="48"/>
      <c r="F59" s="99"/>
      <c r="G59" s="15"/>
      <c r="H59" s="15"/>
      <c r="I59" s="15"/>
      <c r="J59" s="15"/>
      <c r="K59" s="17"/>
      <c r="L59" s="17"/>
      <c r="M59" s="17"/>
      <c r="N59" s="15"/>
      <c r="O59" s="86"/>
      <c r="P59" s="15"/>
      <c r="Q59" s="99"/>
      <c r="R59" s="99"/>
      <c r="S59" s="15"/>
      <c r="T59" s="15"/>
      <c r="U59" s="15"/>
    </row>
    <row r="60" spans="1:21" s="16" customFormat="1">
      <c r="A60" s="193"/>
      <c r="B60" s="15"/>
      <c r="C60" s="15"/>
      <c r="D60" s="48"/>
      <c r="E60" s="48"/>
      <c r="F60" s="99"/>
      <c r="G60" s="15"/>
      <c r="H60" s="15"/>
      <c r="I60" s="15"/>
      <c r="J60" s="15"/>
      <c r="K60" s="17"/>
      <c r="L60" s="17"/>
      <c r="M60" s="17"/>
      <c r="N60" s="15"/>
      <c r="O60" s="86"/>
      <c r="P60" s="15"/>
      <c r="Q60" s="99"/>
      <c r="R60" s="99"/>
      <c r="S60" s="15"/>
      <c r="T60" s="15"/>
      <c r="U60" s="15"/>
    </row>
    <row r="61" spans="1:21" s="16" customFormat="1">
      <c r="A61" s="193"/>
      <c r="B61" s="15"/>
      <c r="C61" s="15"/>
      <c r="D61" s="48"/>
      <c r="E61" s="48"/>
      <c r="F61" s="99"/>
      <c r="G61" s="15"/>
      <c r="H61" s="15"/>
      <c r="I61" s="15"/>
      <c r="J61" s="15"/>
      <c r="K61" s="17"/>
      <c r="L61" s="17"/>
      <c r="M61" s="17"/>
      <c r="N61" s="15"/>
      <c r="O61" s="86"/>
      <c r="P61" s="15"/>
      <c r="Q61" s="99"/>
      <c r="R61" s="99"/>
      <c r="S61" s="15"/>
      <c r="T61" s="15"/>
      <c r="U61" s="15"/>
    </row>
    <row r="62" spans="1:21" s="16" customFormat="1">
      <c r="A62" s="193"/>
      <c r="B62" s="15"/>
      <c r="C62" s="15"/>
      <c r="D62" s="48"/>
      <c r="E62" s="48"/>
      <c r="F62" s="99"/>
      <c r="G62" s="15"/>
      <c r="H62" s="15"/>
      <c r="I62" s="15"/>
      <c r="J62" s="15"/>
      <c r="K62" s="17"/>
      <c r="L62" s="17"/>
      <c r="M62" s="17"/>
      <c r="N62" s="15"/>
      <c r="O62" s="86"/>
      <c r="P62" s="15"/>
      <c r="Q62" s="99"/>
      <c r="R62" s="99"/>
      <c r="S62" s="15"/>
      <c r="T62" s="15"/>
      <c r="U62" s="15"/>
    </row>
    <row r="63" spans="1:21" s="16" customFormat="1">
      <c r="A63" s="193"/>
      <c r="B63" s="15"/>
      <c r="C63" s="15"/>
      <c r="D63" s="48"/>
      <c r="E63" s="48"/>
      <c r="F63" s="99"/>
      <c r="G63" s="15"/>
      <c r="H63" s="15"/>
      <c r="I63" s="15"/>
      <c r="J63" s="15"/>
      <c r="K63" s="17"/>
      <c r="L63" s="17"/>
      <c r="M63" s="17"/>
      <c r="N63" s="15"/>
      <c r="O63" s="86"/>
      <c r="P63" s="15"/>
      <c r="Q63" s="99"/>
      <c r="R63" s="99"/>
      <c r="S63" s="15"/>
      <c r="T63" s="15"/>
      <c r="U63" s="15"/>
    </row>
    <row r="64" spans="1:21" s="16" customFormat="1">
      <c r="A64" s="193"/>
      <c r="B64" s="15"/>
      <c r="C64" s="15"/>
      <c r="D64" s="48"/>
      <c r="E64" s="48"/>
      <c r="F64" s="99"/>
      <c r="G64" s="15"/>
      <c r="H64" s="15"/>
      <c r="I64" s="15"/>
      <c r="J64" s="15"/>
      <c r="K64" s="17"/>
      <c r="L64" s="17"/>
      <c r="M64" s="17"/>
      <c r="N64" s="15"/>
      <c r="O64" s="86"/>
      <c r="P64" s="15"/>
      <c r="Q64" s="99"/>
      <c r="R64" s="99"/>
      <c r="S64" s="15"/>
      <c r="T64" s="15"/>
      <c r="U64" s="15"/>
    </row>
    <row r="65" spans="1:21" s="16" customFormat="1">
      <c r="A65" s="193"/>
      <c r="B65" s="15"/>
      <c r="C65" s="15"/>
      <c r="D65" s="48"/>
      <c r="E65" s="48"/>
      <c r="F65" s="99"/>
      <c r="G65" s="15"/>
      <c r="H65" s="15"/>
      <c r="I65" s="15"/>
      <c r="J65" s="15"/>
      <c r="K65" s="17"/>
      <c r="L65" s="17"/>
      <c r="M65" s="17"/>
      <c r="N65" s="15"/>
      <c r="O65" s="86"/>
      <c r="P65" s="15"/>
      <c r="Q65" s="99"/>
      <c r="R65" s="99"/>
      <c r="S65" s="15"/>
      <c r="T65" s="15"/>
      <c r="U65" s="15"/>
    </row>
    <row r="66" spans="1:21" s="16" customFormat="1">
      <c r="A66" s="193"/>
      <c r="B66" s="15"/>
      <c r="C66" s="15"/>
      <c r="D66" s="48"/>
      <c r="E66" s="48"/>
      <c r="F66" s="99"/>
      <c r="G66" s="15"/>
      <c r="H66" s="15"/>
      <c r="I66" s="15"/>
      <c r="J66" s="15"/>
      <c r="K66" s="17"/>
      <c r="L66" s="17"/>
      <c r="M66" s="17"/>
      <c r="N66" s="15"/>
      <c r="O66" s="86"/>
      <c r="P66" s="15"/>
      <c r="Q66" s="99"/>
      <c r="R66" s="99"/>
      <c r="S66" s="15"/>
      <c r="T66" s="15"/>
      <c r="U66" s="15"/>
    </row>
    <row r="67" spans="1:21" s="16" customFormat="1">
      <c r="A67" s="193"/>
      <c r="B67" s="15"/>
      <c r="C67" s="15"/>
      <c r="D67" s="48"/>
      <c r="E67" s="48"/>
      <c r="F67" s="99"/>
      <c r="G67" s="15"/>
      <c r="H67" s="15"/>
      <c r="I67" s="15"/>
      <c r="J67" s="15"/>
      <c r="K67" s="17"/>
      <c r="L67" s="17"/>
      <c r="M67" s="17"/>
      <c r="N67" s="15"/>
      <c r="O67" s="86"/>
      <c r="P67" s="15"/>
      <c r="Q67" s="99"/>
      <c r="R67" s="99"/>
      <c r="S67" s="15"/>
      <c r="T67" s="15"/>
      <c r="U67" s="15"/>
    </row>
    <row r="68" spans="1:21" s="16" customFormat="1">
      <c r="A68" s="193"/>
      <c r="B68" s="15"/>
      <c r="C68" s="15"/>
      <c r="D68" s="48"/>
      <c r="E68" s="48"/>
      <c r="F68" s="99"/>
      <c r="G68" s="15"/>
      <c r="H68" s="15"/>
      <c r="I68" s="15"/>
      <c r="J68" s="15"/>
      <c r="K68" s="17"/>
      <c r="L68" s="17"/>
      <c r="M68" s="17"/>
      <c r="N68" s="15"/>
      <c r="O68" s="86"/>
      <c r="P68" s="15"/>
      <c r="Q68" s="99"/>
      <c r="R68" s="99"/>
      <c r="S68" s="15"/>
      <c r="T68" s="15"/>
      <c r="U68" s="15"/>
    </row>
    <row r="69" spans="1:21" s="16" customFormat="1">
      <c r="A69" s="193"/>
      <c r="B69" s="15"/>
      <c r="C69" s="15"/>
      <c r="D69" s="48"/>
      <c r="E69" s="48"/>
      <c r="F69" s="99"/>
      <c r="G69" s="15"/>
      <c r="H69" s="15"/>
      <c r="I69" s="15"/>
      <c r="J69" s="15"/>
      <c r="K69" s="17"/>
      <c r="L69" s="17"/>
      <c r="M69" s="17"/>
      <c r="N69" s="15"/>
      <c r="O69" s="86"/>
      <c r="P69" s="15"/>
      <c r="Q69" s="99"/>
      <c r="R69" s="99"/>
      <c r="S69" s="15"/>
      <c r="T69" s="15"/>
      <c r="U69" s="15"/>
    </row>
    <row r="70" spans="1:21" s="16" customFormat="1">
      <c r="A70" s="193"/>
      <c r="B70" s="15"/>
      <c r="C70" s="15"/>
      <c r="D70" s="48"/>
      <c r="E70" s="48"/>
      <c r="F70" s="99"/>
      <c r="G70" s="15"/>
      <c r="H70" s="15"/>
      <c r="I70" s="15"/>
      <c r="J70" s="15"/>
      <c r="K70" s="17"/>
      <c r="L70" s="17"/>
      <c r="M70" s="17"/>
      <c r="N70" s="15"/>
      <c r="O70" s="86"/>
      <c r="P70" s="15"/>
      <c r="Q70" s="99"/>
      <c r="R70" s="99"/>
      <c r="S70" s="15"/>
      <c r="T70" s="15"/>
      <c r="U70" s="15"/>
    </row>
    <row r="71" spans="1:21" s="16" customFormat="1">
      <c r="A71" s="193"/>
      <c r="B71" s="15"/>
      <c r="C71" s="15"/>
      <c r="D71" s="48"/>
      <c r="E71" s="48"/>
      <c r="F71" s="99"/>
      <c r="G71" s="15"/>
      <c r="H71" s="15"/>
      <c r="I71" s="15"/>
      <c r="J71" s="15"/>
      <c r="K71" s="17"/>
      <c r="L71" s="17"/>
      <c r="M71" s="17"/>
      <c r="N71" s="15"/>
      <c r="O71" s="86"/>
      <c r="P71" s="15"/>
      <c r="Q71" s="99"/>
      <c r="R71" s="99"/>
      <c r="S71" s="15"/>
      <c r="T71" s="15"/>
      <c r="U71" s="15"/>
    </row>
    <row r="72" spans="1:21" s="16" customFormat="1">
      <c r="A72" s="193"/>
      <c r="B72" s="15"/>
      <c r="C72" s="15"/>
      <c r="D72" s="48"/>
      <c r="E72" s="48"/>
      <c r="F72" s="99"/>
      <c r="G72" s="15"/>
      <c r="H72" s="15"/>
      <c r="I72" s="15"/>
      <c r="J72" s="15"/>
      <c r="K72" s="17"/>
      <c r="L72" s="17"/>
      <c r="M72" s="17"/>
      <c r="N72" s="15"/>
      <c r="O72" s="86"/>
      <c r="P72" s="15"/>
      <c r="Q72" s="99"/>
      <c r="R72" s="99"/>
      <c r="S72" s="15"/>
      <c r="T72" s="15"/>
      <c r="U72" s="15"/>
    </row>
    <row r="73" spans="1:21" s="16" customFormat="1">
      <c r="A73" s="193"/>
      <c r="B73" s="15"/>
      <c r="C73" s="15"/>
      <c r="D73" s="48"/>
      <c r="E73" s="48"/>
      <c r="F73" s="99"/>
      <c r="G73" s="15"/>
      <c r="H73" s="15"/>
      <c r="I73" s="15"/>
      <c r="J73" s="15"/>
      <c r="K73" s="17"/>
      <c r="L73" s="17"/>
      <c r="M73" s="17"/>
      <c r="N73" s="15"/>
      <c r="O73" s="86"/>
      <c r="P73" s="15"/>
      <c r="Q73" s="99"/>
      <c r="R73" s="99"/>
      <c r="S73" s="15"/>
      <c r="T73" s="15"/>
      <c r="U73" s="15"/>
    </row>
    <row r="74" spans="1:21" s="16" customFormat="1">
      <c r="A74" s="193"/>
      <c r="B74" s="15"/>
      <c r="C74" s="15"/>
      <c r="D74" s="48"/>
      <c r="E74" s="48"/>
      <c r="F74" s="99"/>
      <c r="G74" s="15"/>
      <c r="H74" s="15"/>
      <c r="I74" s="15"/>
      <c r="J74" s="15"/>
      <c r="K74" s="17"/>
      <c r="L74" s="17"/>
      <c r="M74" s="17"/>
      <c r="N74" s="15"/>
      <c r="O74" s="86"/>
      <c r="P74" s="15"/>
      <c r="Q74" s="99"/>
      <c r="R74" s="99"/>
      <c r="S74" s="15"/>
      <c r="T74" s="15"/>
      <c r="U74" s="15"/>
    </row>
    <row r="75" spans="1:21" s="16" customFormat="1">
      <c r="A75" s="193"/>
      <c r="B75" s="15"/>
      <c r="C75" s="15"/>
      <c r="D75" s="48"/>
      <c r="E75" s="48"/>
      <c r="F75" s="99"/>
      <c r="G75" s="15"/>
      <c r="H75" s="15"/>
      <c r="I75" s="15"/>
      <c r="J75" s="15"/>
      <c r="K75" s="17"/>
      <c r="L75" s="17"/>
      <c r="M75" s="17"/>
      <c r="N75" s="15"/>
      <c r="O75" s="86"/>
      <c r="P75" s="15"/>
      <c r="Q75" s="99"/>
      <c r="R75" s="99"/>
      <c r="S75" s="15"/>
      <c r="T75" s="15"/>
      <c r="U75" s="15"/>
    </row>
    <row r="76" spans="1:21" s="16" customFormat="1">
      <c r="A76" s="193"/>
      <c r="B76" s="15"/>
      <c r="C76" s="15"/>
      <c r="D76" s="48"/>
      <c r="E76" s="48"/>
      <c r="F76" s="99"/>
      <c r="G76" s="15"/>
      <c r="H76" s="15"/>
      <c r="I76" s="15"/>
      <c r="J76" s="15"/>
      <c r="K76" s="17"/>
      <c r="L76" s="17"/>
      <c r="M76" s="17"/>
      <c r="N76" s="15"/>
      <c r="O76" s="86"/>
      <c r="P76" s="15"/>
      <c r="Q76" s="99"/>
      <c r="R76" s="99"/>
      <c r="S76" s="15"/>
      <c r="T76" s="15"/>
      <c r="U76" s="15"/>
    </row>
    <row r="77" spans="1:21" s="16" customFormat="1">
      <c r="A77" s="193"/>
      <c r="B77" s="15"/>
      <c r="C77" s="15"/>
      <c r="D77" s="48"/>
      <c r="E77" s="48"/>
      <c r="F77" s="99"/>
      <c r="G77" s="15"/>
      <c r="H77" s="15"/>
      <c r="I77" s="15"/>
      <c r="J77" s="15"/>
      <c r="K77" s="17"/>
      <c r="L77" s="17"/>
      <c r="M77" s="17"/>
      <c r="N77" s="15"/>
      <c r="O77" s="86"/>
      <c r="P77" s="15"/>
      <c r="Q77" s="99"/>
      <c r="R77" s="99"/>
      <c r="S77" s="15"/>
      <c r="T77" s="15"/>
      <c r="U77" s="15"/>
    </row>
    <row r="78" spans="1:21" s="16" customFormat="1">
      <c r="A78" s="193"/>
      <c r="B78" s="15"/>
      <c r="C78" s="15"/>
      <c r="D78" s="48"/>
      <c r="E78" s="48"/>
      <c r="F78" s="99"/>
      <c r="G78" s="15"/>
      <c r="H78" s="15"/>
      <c r="I78" s="15"/>
      <c r="J78" s="15"/>
      <c r="K78" s="17"/>
      <c r="L78" s="17"/>
      <c r="M78" s="17"/>
      <c r="N78" s="15"/>
      <c r="O78" s="86"/>
      <c r="P78" s="15"/>
      <c r="Q78" s="99"/>
      <c r="R78" s="99"/>
      <c r="S78" s="15"/>
      <c r="T78" s="15"/>
      <c r="U78" s="15"/>
    </row>
    <row r="79" spans="1:21" s="16" customFormat="1">
      <c r="A79" s="193"/>
      <c r="B79" s="15"/>
      <c r="C79" s="15"/>
      <c r="D79" s="48"/>
      <c r="E79" s="48"/>
      <c r="F79" s="99"/>
      <c r="G79" s="15"/>
      <c r="H79" s="15"/>
      <c r="I79" s="15"/>
      <c r="J79" s="15"/>
      <c r="K79" s="17"/>
      <c r="L79" s="17"/>
      <c r="M79" s="17"/>
      <c r="N79" s="15"/>
      <c r="O79" s="86"/>
      <c r="P79" s="15"/>
      <c r="Q79" s="99"/>
      <c r="R79" s="99"/>
      <c r="S79" s="15"/>
      <c r="T79" s="15"/>
      <c r="U79" s="15"/>
    </row>
    <row r="80" spans="1:21" s="16" customFormat="1">
      <c r="A80" s="193"/>
      <c r="B80" s="15"/>
      <c r="C80" s="15"/>
      <c r="D80" s="48"/>
      <c r="E80" s="48"/>
      <c r="F80" s="99"/>
      <c r="G80" s="15"/>
      <c r="H80" s="15"/>
      <c r="I80" s="15"/>
      <c r="J80" s="15"/>
      <c r="K80" s="17"/>
      <c r="L80" s="17"/>
      <c r="M80" s="17"/>
      <c r="N80" s="15"/>
      <c r="O80" s="86"/>
      <c r="P80" s="15"/>
      <c r="Q80" s="99"/>
      <c r="R80" s="99"/>
      <c r="S80" s="15"/>
      <c r="T80" s="15"/>
      <c r="U80" s="15"/>
    </row>
    <row r="81" spans="1:21" s="16" customFormat="1">
      <c r="A81" s="193"/>
      <c r="B81" s="15"/>
      <c r="C81" s="15"/>
      <c r="D81" s="48"/>
      <c r="E81" s="48"/>
      <c r="F81" s="99"/>
      <c r="G81" s="15"/>
      <c r="H81" s="15"/>
      <c r="I81" s="15"/>
      <c r="J81" s="15"/>
      <c r="K81" s="17"/>
      <c r="L81" s="17"/>
      <c r="M81" s="17"/>
      <c r="N81" s="15"/>
      <c r="O81" s="86"/>
      <c r="P81" s="15"/>
      <c r="Q81" s="99"/>
      <c r="R81" s="99"/>
      <c r="S81" s="15"/>
      <c r="T81" s="15"/>
      <c r="U81" s="15"/>
    </row>
    <row r="82" spans="1:21" s="16" customFormat="1">
      <c r="A82" s="193"/>
      <c r="B82" s="15"/>
      <c r="C82" s="15"/>
      <c r="D82" s="48"/>
      <c r="E82" s="48"/>
      <c r="F82" s="99"/>
      <c r="G82" s="15"/>
      <c r="H82" s="15"/>
      <c r="I82" s="15"/>
      <c r="J82" s="15"/>
      <c r="K82" s="17"/>
      <c r="L82" s="17"/>
      <c r="M82" s="17"/>
      <c r="N82" s="15"/>
      <c r="O82" s="86"/>
      <c r="P82" s="15"/>
      <c r="Q82" s="99"/>
      <c r="R82" s="99"/>
      <c r="S82" s="15"/>
      <c r="T82" s="15"/>
      <c r="U82" s="15"/>
    </row>
    <row r="83" spans="1:21" s="16" customFormat="1">
      <c r="A83" s="193"/>
      <c r="B83" s="15"/>
      <c r="C83" s="15"/>
      <c r="D83" s="48"/>
      <c r="E83" s="48"/>
      <c r="F83" s="99"/>
      <c r="G83" s="15"/>
      <c r="H83" s="15"/>
      <c r="I83" s="15"/>
      <c r="J83" s="15"/>
      <c r="K83" s="17"/>
      <c r="L83" s="17"/>
      <c r="M83" s="17"/>
      <c r="N83" s="15"/>
      <c r="O83" s="86"/>
      <c r="P83" s="15"/>
      <c r="Q83" s="99"/>
      <c r="R83" s="99"/>
      <c r="S83" s="15"/>
      <c r="T83" s="15"/>
      <c r="U83" s="15"/>
    </row>
    <row r="84" spans="1:21" s="16" customFormat="1">
      <c r="A84" s="193"/>
      <c r="B84" s="15"/>
      <c r="C84" s="15"/>
      <c r="D84" s="48"/>
      <c r="E84" s="48"/>
      <c r="F84" s="99"/>
      <c r="G84" s="15"/>
      <c r="H84" s="15"/>
      <c r="I84" s="15"/>
      <c r="J84" s="15"/>
      <c r="K84" s="17"/>
      <c r="L84" s="17"/>
      <c r="M84" s="17"/>
      <c r="N84" s="15"/>
      <c r="O84" s="86"/>
      <c r="P84" s="15"/>
      <c r="Q84" s="99"/>
      <c r="R84" s="99"/>
      <c r="S84" s="15"/>
      <c r="T84" s="15"/>
      <c r="U84" s="15"/>
    </row>
    <row r="85" spans="1:21" s="16" customFormat="1">
      <c r="A85" s="193"/>
      <c r="B85" s="15"/>
      <c r="C85" s="15"/>
      <c r="D85" s="48"/>
      <c r="E85" s="48"/>
      <c r="F85" s="99"/>
      <c r="G85" s="15"/>
      <c r="H85" s="15"/>
      <c r="I85" s="15"/>
      <c r="J85" s="15"/>
      <c r="K85" s="17"/>
      <c r="L85" s="17"/>
      <c r="M85" s="17"/>
      <c r="N85" s="15"/>
      <c r="O85" s="86"/>
      <c r="P85" s="15"/>
      <c r="Q85" s="99"/>
      <c r="R85" s="99"/>
      <c r="S85" s="15"/>
      <c r="T85" s="15"/>
      <c r="U85" s="15"/>
    </row>
    <row r="86" spans="1:21" s="16" customFormat="1">
      <c r="A86" s="193"/>
      <c r="B86" s="15"/>
      <c r="C86" s="15"/>
      <c r="D86" s="48"/>
      <c r="E86" s="48"/>
      <c r="F86" s="99"/>
      <c r="G86" s="15"/>
      <c r="H86" s="15"/>
      <c r="I86" s="15"/>
      <c r="J86" s="15"/>
      <c r="K86" s="17"/>
      <c r="L86" s="17"/>
      <c r="M86" s="17"/>
      <c r="N86" s="15"/>
      <c r="O86" s="86"/>
      <c r="P86" s="15"/>
      <c r="Q86" s="99"/>
      <c r="R86" s="99"/>
      <c r="S86" s="15"/>
      <c r="T86" s="15"/>
      <c r="U86" s="15"/>
    </row>
    <row r="87" spans="1:21" s="16" customFormat="1">
      <c r="A87" s="193"/>
      <c r="B87" s="15"/>
      <c r="C87" s="15"/>
      <c r="D87" s="48"/>
      <c r="E87" s="48"/>
      <c r="F87" s="99"/>
      <c r="G87" s="15"/>
      <c r="H87" s="15"/>
      <c r="I87" s="15"/>
      <c r="J87" s="15"/>
      <c r="K87" s="17"/>
      <c r="L87" s="17"/>
      <c r="M87" s="17"/>
      <c r="N87" s="15"/>
      <c r="O87" s="86"/>
      <c r="P87" s="15"/>
      <c r="Q87" s="99"/>
      <c r="R87" s="99"/>
      <c r="S87" s="15"/>
      <c r="T87" s="15"/>
      <c r="U87" s="15"/>
    </row>
    <row r="88" spans="1:21" s="16" customFormat="1">
      <c r="A88" s="193"/>
      <c r="B88" s="15"/>
      <c r="C88" s="15"/>
      <c r="D88" s="48"/>
      <c r="E88" s="48"/>
      <c r="F88" s="99"/>
      <c r="G88" s="15"/>
      <c r="H88" s="15"/>
      <c r="I88" s="15"/>
      <c r="J88" s="15"/>
      <c r="K88" s="17"/>
      <c r="L88" s="17"/>
      <c r="M88" s="17"/>
      <c r="N88" s="15"/>
      <c r="O88" s="86"/>
      <c r="P88" s="15"/>
      <c r="Q88" s="99"/>
      <c r="R88" s="99"/>
      <c r="S88" s="15"/>
      <c r="T88" s="15"/>
      <c r="U88" s="15"/>
    </row>
    <row r="89" spans="1:21" s="16" customFormat="1">
      <c r="A89" s="193"/>
      <c r="B89" s="15"/>
      <c r="C89" s="15"/>
      <c r="D89" s="48"/>
      <c r="E89" s="48"/>
      <c r="F89" s="99"/>
      <c r="G89" s="15"/>
      <c r="H89" s="15"/>
      <c r="I89" s="15"/>
      <c r="J89" s="15"/>
      <c r="K89" s="17"/>
      <c r="L89" s="17"/>
      <c r="M89" s="17"/>
      <c r="N89" s="15"/>
      <c r="O89" s="86"/>
      <c r="P89" s="15"/>
      <c r="Q89" s="99"/>
      <c r="R89" s="99"/>
      <c r="S89" s="15"/>
      <c r="T89" s="15"/>
      <c r="U89" s="15"/>
    </row>
    <row r="90" spans="1:21" s="16" customFormat="1">
      <c r="A90" s="193"/>
      <c r="B90" s="15"/>
      <c r="C90" s="15"/>
      <c r="D90" s="48"/>
      <c r="E90" s="48"/>
      <c r="F90" s="99"/>
      <c r="G90" s="15"/>
      <c r="H90" s="15"/>
      <c r="I90" s="15"/>
      <c r="J90" s="15"/>
      <c r="K90" s="17"/>
      <c r="L90" s="17"/>
      <c r="M90" s="17"/>
      <c r="N90" s="15"/>
      <c r="O90" s="86"/>
      <c r="P90" s="15"/>
      <c r="Q90" s="99"/>
      <c r="R90" s="99"/>
      <c r="S90" s="15"/>
      <c r="T90" s="15"/>
      <c r="U90" s="15"/>
    </row>
    <row r="91" spans="1:21" s="16" customFormat="1">
      <c r="A91" s="193"/>
      <c r="B91" s="15"/>
      <c r="C91" s="15"/>
      <c r="D91" s="48"/>
      <c r="E91" s="48"/>
      <c r="F91" s="99"/>
      <c r="G91" s="15"/>
      <c r="H91" s="15"/>
      <c r="I91" s="15"/>
      <c r="J91" s="15"/>
      <c r="K91" s="17"/>
      <c r="L91" s="17"/>
      <c r="M91" s="17"/>
      <c r="N91" s="15"/>
      <c r="O91" s="86"/>
      <c r="P91" s="15"/>
      <c r="Q91" s="99"/>
      <c r="R91" s="99"/>
      <c r="S91" s="15"/>
      <c r="T91" s="15"/>
      <c r="U91" s="15"/>
    </row>
    <row r="92" spans="1:21" s="16" customFormat="1">
      <c r="A92" s="193"/>
      <c r="B92" s="15"/>
      <c r="C92" s="15"/>
      <c r="D92" s="48"/>
      <c r="E92" s="48"/>
      <c r="F92" s="99"/>
      <c r="G92" s="15"/>
      <c r="H92" s="15"/>
      <c r="I92" s="15"/>
      <c r="J92" s="15"/>
      <c r="K92" s="17"/>
      <c r="L92" s="17"/>
      <c r="M92" s="17"/>
      <c r="N92" s="15"/>
      <c r="O92" s="86"/>
      <c r="P92" s="15"/>
      <c r="Q92" s="99"/>
      <c r="R92" s="99"/>
      <c r="S92" s="15"/>
      <c r="T92" s="15"/>
      <c r="U92" s="15"/>
    </row>
    <row r="93" spans="1:21" s="16" customFormat="1">
      <c r="A93" s="193"/>
      <c r="B93" s="15"/>
      <c r="C93" s="15"/>
      <c r="D93" s="48"/>
      <c r="E93" s="48"/>
      <c r="F93" s="99"/>
      <c r="G93" s="15"/>
      <c r="H93" s="15"/>
      <c r="I93" s="15"/>
      <c r="J93" s="15"/>
      <c r="K93" s="17"/>
      <c r="L93" s="17"/>
      <c r="M93" s="17"/>
      <c r="N93" s="15"/>
      <c r="O93" s="86"/>
      <c r="P93" s="15"/>
      <c r="Q93" s="99"/>
      <c r="R93" s="99"/>
      <c r="S93" s="15"/>
      <c r="T93" s="15"/>
      <c r="U93" s="15"/>
    </row>
    <row r="94" spans="1:21" s="16" customFormat="1">
      <c r="A94" s="193"/>
      <c r="B94" s="15"/>
      <c r="C94" s="15"/>
      <c r="D94" s="48"/>
      <c r="E94" s="48"/>
      <c r="F94" s="99"/>
      <c r="G94" s="15"/>
      <c r="H94" s="15"/>
      <c r="I94" s="15"/>
      <c r="J94" s="15"/>
      <c r="K94" s="17"/>
      <c r="L94" s="17"/>
      <c r="M94" s="17"/>
      <c r="N94" s="15"/>
      <c r="O94" s="86"/>
      <c r="P94" s="15"/>
      <c r="Q94" s="99"/>
      <c r="R94" s="99"/>
      <c r="S94" s="15"/>
      <c r="T94" s="15"/>
      <c r="U94" s="15"/>
    </row>
    <row r="95" spans="1:21" s="16" customFormat="1">
      <c r="A95" s="193"/>
      <c r="B95" s="15"/>
      <c r="C95" s="15"/>
      <c r="D95" s="48"/>
      <c r="E95" s="48"/>
      <c r="F95" s="99"/>
      <c r="G95" s="15"/>
      <c r="H95" s="15"/>
      <c r="I95" s="15"/>
      <c r="J95" s="15"/>
      <c r="K95" s="17"/>
      <c r="L95" s="17"/>
      <c r="M95" s="17"/>
      <c r="N95" s="15"/>
      <c r="O95" s="86"/>
      <c r="P95" s="15"/>
      <c r="Q95" s="99"/>
      <c r="R95" s="99"/>
      <c r="S95" s="15"/>
      <c r="T95" s="15"/>
      <c r="U95" s="15"/>
    </row>
    <row r="96" spans="1:21" s="16" customFormat="1">
      <c r="A96" s="193"/>
      <c r="B96" s="15"/>
      <c r="C96" s="15"/>
      <c r="D96" s="48"/>
      <c r="E96" s="48"/>
      <c r="F96" s="99"/>
      <c r="G96" s="15"/>
      <c r="H96" s="15"/>
      <c r="I96" s="15"/>
      <c r="J96" s="15"/>
      <c r="K96" s="17"/>
      <c r="L96" s="17"/>
      <c r="M96" s="17"/>
      <c r="N96" s="15"/>
      <c r="O96" s="86"/>
      <c r="P96" s="15"/>
      <c r="Q96" s="99"/>
      <c r="R96" s="99"/>
      <c r="S96" s="15"/>
      <c r="T96" s="15"/>
      <c r="U96" s="15"/>
    </row>
    <row r="97" spans="1:21" s="16" customFormat="1">
      <c r="A97" s="193"/>
      <c r="B97" s="15"/>
      <c r="C97" s="15"/>
      <c r="D97" s="48"/>
      <c r="E97" s="48"/>
      <c r="F97" s="99"/>
      <c r="G97" s="15"/>
      <c r="H97" s="15"/>
      <c r="I97" s="15"/>
      <c r="J97" s="15"/>
      <c r="K97" s="17"/>
      <c r="L97" s="17"/>
      <c r="M97" s="17"/>
      <c r="N97" s="15"/>
      <c r="O97" s="86"/>
      <c r="P97" s="15"/>
      <c r="Q97" s="99"/>
      <c r="R97" s="99"/>
      <c r="S97" s="15"/>
      <c r="T97" s="15"/>
      <c r="U97" s="15"/>
    </row>
    <row r="98" spans="1:21" s="16" customFormat="1">
      <c r="A98" s="193"/>
      <c r="B98" s="15"/>
      <c r="C98" s="15"/>
      <c r="D98" s="48"/>
      <c r="E98" s="48"/>
      <c r="F98" s="99"/>
      <c r="G98" s="15"/>
      <c r="H98" s="15"/>
      <c r="I98" s="15"/>
      <c r="J98" s="15"/>
      <c r="K98" s="17"/>
      <c r="L98" s="17"/>
      <c r="M98" s="17"/>
      <c r="N98" s="15"/>
      <c r="O98" s="86"/>
      <c r="P98" s="15"/>
      <c r="Q98" s="99"/>
      <c r="R98" s="99"/>
      <c r="S98" s="15"/>
      <c r="T98" s="15"/>
      <c r="U98" s="15"/>
    </row>
    <row r="99" spans="1:21" s="16" customFormat="1">
      <c r="A99" s="193"/>
      <c r="B99" s="15"/>
      <c r="C99" s="15"/>
      <c r="D99" s="48"/>
      <c r="E99" s="48"/>
      <c r="F99" s="99"/>
      <c r="G99" s="15"/>
      <c r="H99" s="15"/>
      <c r="I99" s="15"/>
      <c r="J99" s="15"/>
      <c r="K99" s="17"/>
      <c r="L99" s="17"/>
      <c r="M99" s="17"/>
      <c r="N99" s="15"/>
      <c r="O99" s="86"/>
      <c r="P99" s="15"/>
      <c r="Q99" s="99"/>
      <c r="R99" s="99"/>
      <c r="S99" s="15"/>
      <c r="T99" s="15"/>
      <c r="U99" s="15"/>
    </row>
    <row r="100" spans="1:21" s="16" customFormat="1">
      <c r="A100" s="193"/>
      <c r="B100" s="15"/>
      <c r="C100" s="15"/>
      <c r="D100" s="48"/>
      <c r="E100" s="48"/>
      <c r="F100" s="99"/>
      <c r="G100" s="15"/>
      <c r="H100" s="15"/>
      <c r="I100" s="15"/>
      <c r="J100" s="15"/>
      <c r="K100" s="17"/>
      <c r="L100" s="17"/>
      <c r="M100" s="17"/>
      <c r="N100" s="15"/>
      <c r="O100" s="86"/>
      <c r="P100" s="15"/>
      <c r="Q100" s="99"/>
      <c r="R100" s="99"/>
      <c r="S100" s="15"/>
      <c r="T100" s="15"/>
      <c r="U100" s="15"/>
    </row>
    <row r="101" spans="1:21" s="16" customFormat="1">
      <c r="A101" s="193"/>
      <c r="B101" s="15"/>
      <c r="C101" s="15"/>
      <c r="D101" s="48"/>
      <c r="E101" s="48"/>
      <c r="F101" s="99"/>
      <c r="G101" s="15"/>
      <c r="H101" s="15"/>
      <c r="I101" s="15"/>
      <c r="J101" s="15"/>
      <c r="K101" s="17"/>
      <c r="L101" s="17"/>
      <c r="M101" s="17"/>
      <c r="N101" s="15"/>
      <c r="O101" s="86"/>
      <c r="P101" s="15"/>
      <c r="Q101" s="99"/>
      <c r="R101" s="99"/>
      <c r="S101" s="15"/>
      <c r="T101" s="15"/>
      <c r="U101" s="15"/>
    </row>
    <row r="102" spans="1:21" s="16" customFormat="1">
      <c r="A102" s="193"/>
      <c r="B102" s="15"/>
      <c r="C102" s="15"/>
      <c r="D102" s="48"/>
      <c r="E102" s="48"/>
      <c r="F102" s="99"/>
      <c r="G102" s="15"/>
      <c r="H102" s="15"/>
      <c r="I102" s="15"/>
      <c r="J102" s="15"/>
      <c r="K102" s="17"/>
      <c r="L102" s="17"/>
      <c r="M102" s="17"/>
      <c r="N102" s="15"/>
      <c r="O102" s="86"/>
      <c r="P102" s="15"/>
      <c r="Q102" s="99"/>
      <c r="R102" s="99"/>
      <c r="S102" s="15"/>
      <c r="T102" s="15"/>
      <c r="U102" s="15"/>
    </row>
    <row r="103" spans="1:21" s="16" customFormat="1">
      <c r="A103" s="193"/>
      <c r="B103" s="15"/>
      <c r="C103" s="15"/>
      <c r="D103" s="48"/>
      <c r="E103" s="48"/>
      <c r="F103" s="99"/>
      <c r="G103" s="15"/>
      <c r="H103" s="15"/>
      <c r="I103" s="15"/>
      <c r="J103" s="15"/>
      <c r="K103" s="17"/>
      <c r="L103" s="17"/>
      <c r="M103" s="17"/>
      <c r="N103" s="15"/>
      <c r="O103" s="86"/>
      <c r="P103" s="15"/>
      <c r="Q103" s="99"/>
      <c r="R103" s="99"/>
      <c r="S103" s="15"/>
      <c r="T103" s="15"/>
      <c r="U103" s="15"/>
    </row>
    <row r="104" spans="1:21" s="16" customFormat="1">
      <c r="A104" s="193"/>
      <c r="B104" s="15"/>
      <c r="C104" s="15"/>
      <c r="D104" s="48"/>
      <c r="E104" s="48"/>
      <c r="F104" s="99"/>
      <c r="G104" s="15"/>
      <c r="H104" s="15"/>
      <c r="I104" s="15"/>
      <c r="J104" s="15"/>
      <c r="K104" s="17"/>
      <c r="L104" s="17"/>
      <c r="M104" s="17"/>
      <c r="N104" s="15"/>
      <c r="O104" s="86"/>
      <c r="P104" s="15"/>
      <c r="Q104" s="99"/>
      <c r="R104" s="99"/>
      <c r="S104" s="15"/>
      <c r="T104" s="15"/>
      <c r="U104" s="15"/>
    </row>
    <row r="105" spans="1:21" s="16" customFormat="1">
      <c r="A105" s="193"/>
      <c r="B105" s="15"/>
      <c r="C105" s="15"/>
      <c r="D105" s="48"/>
      <c r="E105" s="48"/>
      <c r="F105" s="99"/>
      <c r="G105" s="15"/>
      <c r="H105" s="15"/>
      <c r="I105" s="15"/>
      <c r="J105" s="15"/>
      <c r="K105" s="17"/>
      <c r="L105" s="17"/>
      <c r="M105" s="17"/>
      <c r="N105" s="15"/>
      <c r="O105" s="86"/>
      <c r="P105" s="15"/>
      <c r="Q105" s="99"/>
      <c r="R105" s="99"/>
      <c r="S105" s="15"/>
      <c r="T105" s="15"/>
      <c r="U105" s="15"/>
    </row>
    <row r="106" spans="1:21" s="16" customFormat="1">
      <c r="A106" s="193"/>
      <c r="B106" s="15"/>
      <c r="C106" s="15"/>
      <c r="D106" s="48"/>
      <c r="E106" s="48"/>
      <c r="F106" s="99"/>
      <c r="G106" s="15"/>
      <c r="H106" s="15"/>
      <c r="I106" s="15"/>
      <c r="J106" s="15"/>
      <c r="K106" s="17"/>
      <c r="L106" s="17"/>
      <c r="M106" s="17"/>
      <c r="N106" s="15"/>
      <c r="O106" s="86"/>
      <c r="P106" s="15"/>
      <c r="Q106" s="99"/>
      <c r="R106" s="99"/>
      <c r="S106" s="15"/>
      <c r="T106" s="15"/>
      <c r="U106" s="15"/>
    </row>
    <row r="107" spans="1:21" s="16" customFormat="1">
      <c r="A107" s="193"/>
      <c r="B107" s="15"/>
      <c r="C107" s="15"/>
      <c r="D107" s="48"/>
      <c r="E107" s="48"/>
      <c r="F107" s="99"/>
      <c r="G107" s="15"/>
      <c r="H107" s="15"/>
      <c r="I107" s="15"/>
      <c r="J107" s="15"/>
      <c r="K107" s="17"/>
      <c r="L107" s="17"/>
      <c r="M107" s="17"/>
      <c r="N107" s="15"/>
      <c r="O107" s="86"/>
      <c r="P107" s="15"/>
      <c r="Q107" s="99"/>
      <c r="R107" s="99"/>
      <c r="S107" s="15"/>
      <c r="T107" s="15"/>
      <c r="U107" s="15"/>
    </row>
    <row r="108" spans="1:21" s="16" customFormat="1">
      <c r="A108" s="193"/>
      <c r="B108" s="15"/>
      <c r="C108" s="15"/>
      <c r="D108" s="48"/>
      <c r="E108" s="48"/>
      <c r="F108" s="99"/>
      <c r="G108" s="15"/>
      <c r="H108" s="15"/>
      <c r="I108" s="15"/>
      <c r="J108" s="15"/>
      <c r="K108" s="17"/>
      <c r="L108" s="17"/>
      <c r="M108" s="17"/>
      <c r="N108" s="15"/>
      <c r="O108" s="86"/>
      <c r="P108" s="15"/>
      <c r="Q108" s="99"/>
      <c r="R108" s="99"/>
      <c r="S108" s="15"/>
      <c r="T108" s="15"/>
      <c r="U108" s="15"/>
    </row>
    <row r="109" spans="1:21" s="16" customFormat="1">
      <c r="A109" s="193"/>
      <c r="B109" s="15"/>
      <c r="C109" s="15"/>
      <c r="D109" s="48"/>
      <c r="E109" s="48"/>
      <c r="F109" s="99"/>
      <c r="G109" s="15"/>
      <c r="H109" s="15"/>
      <c r="I109" s="15"/>
      <c r="J109" s="15"/>
      <c r="K109" s="17"/>
      <c r="L109" s="17"/>
      <c r="M109" s="17"/>
      <c r="N109" s="15"/>
      <c r="O109" s="86"/>
      <c r="P109" s="15"/>
      <c r="Q109" s="99"/>
      <c r="R109" s="99"/>
      <c r="S109" s="15"/>
      <c r="T109" s="15"/>
      <c r="U109" s="15"/>
    </row>
    <row r="110" spans="1:21" s="16" customFormat="1">
      <c r="A110" s="193"/>
      <c r="B110" s="15"/>
      <c r="C110" s="15"/>
      <c r="D110" s="48"/>
      <c r="E110" s="48"/>
      <c r="F110" s="99"/>
      <c r="G110" s="15"/>
      <c r="H110" s="15"/>
      <c r="I110" s="15"/>
      <c r="J110" s="15"/>
      <c r="K110" s="17"/>
      <c r="L110" s="17"/>
      <c r="M110" s="17"/>
      <c r="N110" s="15"/>
      <c r="O110" s="86"/>
      <c r="P110" s="15"/>
      <c r="Q110" s="99"/>
      <c r="R110" s="99"/>
      <c r="S110" s="15"/>
      <c r="T110" s="15"/>
      <c r="U110" s="15"/>
    </row>
    <row r="111" spans="1:21" s="16" customFormat="1">
      <c r="A111" s="193"/>
      <c r="B111" s="15"/>
      <c r="C111" s="15"/>
      <c r="D111" s="48"/>
      <c r="E111" s="48"/>
      <c r="F111" s="99"/>
      <c r="G111" s="15"/>
      <c r="H111" s="15"/>
      <c r="I111" s="15"/>
      <c r="J111" s="15"/>
      <c r="K111" s="17"/>
      <c r="L111" s="17"/>
      <c r="M111" s="17"/>
      <c r="N111" s="15"/>
      <c r="O111" s="86"/>
      <c r="P111" s="15"/>
      <c r="Q111" s="99"/>
      <c r="R111" s="99"/>
      <c r="S111" s="15"/>
      <c r="T111" s="15"/>
      <c r="U111" s="15"/>
    </row>
    <row r="112" spans="1:21" s="16" customFormat="1">
      <c r="A112" s="193"/>
      <c r="B112" s="15"/>
      <c r="C112" s="15"/>
      <c r="D112" s="48"/>
      <c r="E112" s="48"/>
      <c r="F112" s="99"/>
      <c r="G112" s="15"/>
      <c r="H112" s="15"/>
      <c r="I112" s="15"/>
      <c r="J112" s="15"/>
      <c r="K112" s="17"/>
      <c r="L112" s="17"/>
      <c r="M112" s="17"/>
      <c r="N112" s="15"/>
      <c r="O112" s="86"/>
      <c r="P112" s="15"/>
      <c r="Q112" s="99"/>
      <c r="R112" s="99"/>
      <c r="S112" s="15"/>
      <c r="T112" s="15"/>
      <c r="U112" s="15"/>
    </row>
    <row r="113" spans="1:21" s="16" customFormat="1">
      <c r="A113" s="193"/>
      <c r="B113" s="15"/>
      <c r="C113" s="15"/>
      <c r="D113" s="48"/>
      <c r="E113" s="48"/>
      <c r="F113" s="99"/>
      <c r="G113" s="15"/>
      <c r="H113" s="15"/>
      <c r="I113" s="15"/>
      <c r="J113" s="15"/>
      <c r="K113" s="17"/>
      <c r="L113" s="17"/>
      <c r="M113" s="17"/>
      <c r="N113" s="15"/>
      <c r="O113" s="86"/>
      <c r="P113" s="15"/>
      <c r="Q113" s="99"/>
      <c r="R113" s="99"/>
      <c r="S113" s="15"/>
      <c r="T113" s="15"/>
      <c r="U113" s="15"/>
    </row>
    <row r="114" spans="1:21" s="16" customFormat="1">
      <c r="A114" s="193"/>
      <c r="B114" s="15"/>
      <c r="C114" s="15"/>
      <c r="D114" s="48"/>
      <c r="E114" s="48"/>
      <c r="F114" s="99"/>
      <c r="G114" s="15"/>
      <c r="H114" s="15"/>
      <c r="I114" s="15"/>
      <c r="J114" s="15"/>
      <c r="K114" s="17"/>
      <c r="L114" s="17"/>
      <c r="M114" s="17"/>
      <c r="N114" s="15"/>
      <c r="O114" s="86"/>
      <c r="P114" s="15"/>
      <c r="Q114" s="99"/>
      <c r="R114" s="99"/>
      <c r="S114" s="15"/>
      <c r="T114" s="15"/>
      <c r="U114" s="15"/>
    </row>
    <row r="115" spans="1:21" s="16" customFormat="1">
      <c r="A115" s="193"/>
      <c r="B115" s="15"/>
      <c r="C115" s="15"/>
      <c r="D115" s="48"/>
      <c r="E115" s="48"/>
      <c r="F115" s="99"/>
      <c r="G115" s="15"/>
      <c r="H115" s="15"/>
      <c r="I115" s="15"/>
      <c r="J115" s="15"/>
      <c r="K115" s="17"/>
      <c r="L115" s="17"/>
      <c r="M115" s="17"/>
      <c r="N115" s="15"/>
      <c r="O115" s="86"/>
      <c r="P115" s="15"/>
      <c r="Q115" s="99"/>
      <c r="R115" s="99"/>
      <c r="S115" s="15"/>
      <c r="T115" s="15"/>
      <c r="U115" s="15"/>
    </row>
    <row r="116" spans="1:21" s="16" customFormat="1">
      <c r="A116" s="193"/>
      <c r="B116" s="15"/>
      <c r="C116" s="15"/>
      <c r="D116" s="48"/>
      <c r="E116" s="48"/>
      <c r="F116" s="99"/>
      <c r="G116" s="15"/>
      <c r="H116" s="15"/>
      <c r="I116" s="15"/>
      <c r="J116" s="15"/>
      <c r="K116" s="17"/>
      <c r="L116" s="17"/>
      <c r="M116" s="17"/>
      <c r="N116" s="15"/>
      <c r="O116" s="86"/>
      <c r="P116" s="15"/>
      <c r="Q116" s="99"/>
      <c r="R116" s="99"/>
      <c r="S116" s="15"/>
      <c r="T116" s="15"/>
      <c r="U116" s="15"/>
    </row>
    <row r="117" spans="1:21" s="16" customFormat="1">
      <c r="A117" s="193"/>
      <c r="B117" s="15"/>
      <c r="C117" s="15"/>
      <c r="D117" s="48"/>
      <c r="E117" s="48"/>
      <c r="F117" s="99"/>
      <c r="G117" s="15"/>
      <c r="H117" s="15"/>
      <c r="I117" s="15"/>
      <c r="J117" s="15"/>
      <c r="K117" s="17"/>
      <c r="L117" s="17"/>
      <c r="M117" s="17"/>
      <c r="N117" s="15"/>
      <c r="O117" s="86"/>
      <c r="P117" s="15"/>
      <c r="Q117" s="99"/>
      <c r="R117" s="99"/>
      <c r="S117" s="15"/>
      <c r="T117" s="15"/>
      <c r="U117" s="15"/>
    </row>
    <row r="118" spans="1:21" s="16" customFormat="1">
      <c r="A118" s="193"/>
      <c r="B118" s="15"/>
      <c r="C118" s="15"/>
      <c r="D118" s="48"/>
      <c r="E118" s="48"/>
      <c r="F118" s="99"/>
      <c r="G118" s="15"/>
      <c r="H118" s="15"/>
      <c r="I118" s="15"/>
      <c r="J118" s="15"/>
      <c r="K118" s="17"/>
      <c r="L118" s="17"/>
      <c r="M118" s="17"/>
      <c r="N118" s="15"/>
      <c r="O118" s="86"/>
      <c r="P118" s="15"/>
      <c r="Q118" s="99"/>
      <c r="R118" s="99"/>
      <c r="S118" s="15"/>
      <c r="T118" s="15"/>
      <c r="U118" s="15"/>
    </row>
    <row r="119" spans="1:21" s="16" customFormat="1">
      <c r="A119" s="193"/>
      <c r="B119" s="15"/>
      <c r="C119" s="15"/>
      <c r="D119" s="48"/>
      <c r="E119" s="48"/>
      <c r="F119" s="99"/>
      <c r="G119" s="15"/>
      <c r="H119" s="15"/>
      <c r="I119" s="15"/>
      <c r="J119" s="15"/>
      <c r="K119" s="17"/>
      <c r="L119" s="17"/>
      <c r="M119" s="17"/>
      <c r="N119" s="15"/>
      <c r="O119" s="86"/>
      <c r="P119" s="15"/>
      <c r="Q119" s="99"/>
      <c r="R119" s="99"/>
      <c r="S119" s="15"/>
      <c r="T119" s="15"/>
      <c r="U119" s="15"/>
    </row>
    <row r="120" spans="1:21" s="16" customFormat="1">
      <c r="A120" s="193"/>
      <c r="B120" s="15"/>
      <c r="C120" s="15"/>
      <c r="D120" s="48"/>
      <c r="E120" s="48"/>
      <c r="F120" s="99"/>
      <c r="G120" s="15"/>
      <c r="H120" s="15"/>
      <c r="I120" s="15"/>
      <c r="J120" s="15"/>
      <c r="K120" s="17"/>
      <c r="L120" s="17"/>
      <c r="M120" s="17"/>
      <c r="N120" s="15"/>
      <c r="O120" s="86"/>
      <c r="P120" s="15"/>
      <c r="Q120" s="99"/>
      <c r="R120" s="99"/>
      <c r="S120" s="15"/>
      <c r="T120" s="15"/>
      <c r="U120" s="15"/>
    </row>
    <row r="121" spans="1:21" s="16" customFormat="1">
      <c r="A121" s="193"/>
      <c r="B121" s="15"/>
      <c r="C121" s="15"/>
      <c r="D121" s="48"/>
      <c r="E121" s="48"/>
      <c r="F121" s="99"/>
      <c r="G121" s="15"/>
      <c r="H121" s="15"/>
      <c r="I121" s="15"/>
      <c r="J121" s="15"/>
      <c r="K121" s="17"/>
      <c r="L121" s="17"/>
      <c r="M121" s="17"/>
      <c r="N121" s="15"/>
      <c r="O121" s="86"/>
      <c r="P121" s="15"/>
      <c r="Q121" s="99"/>
      <c r="R121" s="99"/>
      <c r="S121" s="15"/>
      <c r="T121" s="15"/>
      <c r="U121" s="15"/>
    </row>
    <row r="122" spans="1:21" s="16" customFormat="1">
      <c r="A122" s="193"/>
      <c r="B122" s="15"/>
      <c r="C122" s="15"/>
      <c r="D122" s="48"/>
      <c r="E122" s="48"/>
      <c r="F122" s="99"/>
      <c r="G122" s="15"/>
      <c r="H122" s="15"/>
      <c r="I122" s="15"/>
      <c r="J122" s="15"/>
      <c r="K122" s="17"/>
      <c r="L122" s="17"/>
      <c r="M122" s="17"/>
      <c r="N122" s="15"/>
      <c r="O122" s="86"/>
      <c r="P122" s="15"/>
      <c r="Q122" s="99"/>
      <c r="R122" s="99"/>
      <c r="S122" s="15"/>
      <c r="T122" s="15"/>
      <c r="U122" s="15"/>
    </row>
    <row r="123" spans="1:21" s="16" customFormat="1">
      <c r="A123" s="193"/>
      <c r="B123" s="15"/>
      <c r="C123" s="15"/>
      <c r="D123" s="48"/>
      <c r="E123" s="48"/>
      <c r="F123" s="99"/>
      <c r="G123" s="15"/>
      <c r="H123" s="15"/>
      <c r="I123" s="15"/>
      <c r="J123" s="15"/>
      <c r="K123" s="17"/>
      <c r="L123" s="17"/>
      <c r="M123" s="17"/>
      <c r="N123" s="15"/>
      <c r="O123" s="86"/>
      <c r="P123" s="15"/>
      <c r="Q123" s="99"/>
      <c r="R123" s="99"/>
      <c r="S123" s="15"/>
      <c r="T123" s="15"/>
      <c r="U123" s="15"/>
    </row>
    <row r="124" spans="1:21" s="16" customFormat="1">
      <c r="A124" s="193"/>
      <c r="B124" s="15"/>
      <c r="C124" s="15"/>
      <c r="D124" s="48"/>
      <c r="E124" s="48"/>
      <c r="F124" s="99"/>
      <c r="G124" s="15"/>
      <c r="H124" s="15"/>
      <c r="I124" s="15"/>
      <c r="J124" s="15"/>
      <c r="K124" s="17"/>
      <c r="L124" s="17"/>
      <c r="M124" s="17"/>
      <c r="N124" s="15"/>
      <c r="O124" s="86"/>
      <c r="P124" s="15"/>
      <c r="Q124" s="99"/>
      <c r="R124" s="99"/>
      <c r="S124" s="15"/>
      <c r="T124" s="15"/>
      <c r="U124" s="15"/>
    </row>
    <row r="125" spans="1:21" s="16" customFormat="1">
      <c r="A125" s="193"/>
      <c r="B125" s="15"/>
      <c r="C125" s="15"/>
      <c r="D125" s="48"/>
      <c r="E125" s="48"/>
      <c r="F125" s="99"/>
      <c r="G125" s="15"/>
      <c r="H125" s="15"/>
      <c r="I125" s="15"/>
      <c r="J125" s="15"/>
      <c r="K125" s="17"/>
      <c r="L125" s="17"/>
      <c r="M125" s="17"/>
      <c r="N125" s="15"/>
      <c r="O125" s="86"/>
      <c r="P125" s="15"/>
      <c r="Q125" s="99"/>
      <c r="R125" s="99"/>
      <c r="S125" s="15"/>
      <c r="T125" s="15"/>
      <c r="U125" s="15"/>
    </row>
    <row r="126" spans="1:21" s="16" customFormat="1">
      <c r="A126" s="193"/>
      <c r="B126" s="15"/>
      <c r="C126" s="15"/>
      <c r="D126" s="48"/>
      <c r="E126" s="48"/>
      <c r="F126" s="99"/>
      <c r="G126" s="15"/>
      <c r="H126" s="15"/>
      <c r="I126" s="15"/>
      <c r="J126" s="15"/>
      <c r="K126" s="17"/>
      <c r="L126" s="17"/>
      <c r="M126" s="17"/>
      <c r="N126" s="15"/>
      <c r="O126" s="86"/>
      <c r="P126" s="15"/>
      <c r="Q126" s="99"/>
      <c r="R126" s="99"/>
      <c r="S126" s="15"/>
      <c r="T126" s="15"/>
      <c r="U126" s="15"/>
    </row>
    <row r="127" spans="1:21" s="16" customFormat="1">
      <c r="A127" s="193"/>
      <c r="B127" s="15"/>
      <c r="C127" s="15"/>
      <c r="D127" s="48"/>
      <c r="E127" s="48"/>
      <c r="F127" s="99"/>
      <c r="G127" s="15"/>
      <c r="H127" s="15"/>
      <c r="I127" s="15"/>
      <c r="J127" s="15"/>
      <c r="K127" s="17"/>
      <c r="L127" s="17"/>
      <c r="M127" s="17"/>
      <c r="N127" s="15"/>
      <c r="O127" s="86"/>
      <c r="P127" s="15"/>
      <c r="Q127" s="99"/>
      <c r="R127" s="99"/>
      <c r="S127" s="15"/>
      <c r="T127" s="15"/>
      <c r="U127" s="15"/>
    </row>
    <row r="128" spans="1:21" s="16" customFormat="1">
      <c r="A128" s="193"/>
      <c r="B128" s="15"/>
      <c r="C128" s="15"/>
      <c r="D128" s="48"/>
      <c r="E128" s="48"/>
      <c r="F128" s="99"/>
      <c r="G128" s="15"/>
      <c r="H128" s="15"/>
      <c r="I128" s="15"/>
      <c r="J128" s="15"/>
      <c r="K128" s="17"/>
      <c r="L128" s="17"/>
      <c r="M128" s="17"/>
      <c r="N128" s="15"/>
      <c r="O128" s="86"/>
      <c r="P128" s="15"/>
      <c r="Q128" s="99"/>
      <c r="R128" s="99"/>
      <c r="S128" s="15"/>
      <c r="T128" s="15"/>
      <c r="U128" s="15"/>
    </row>
    <row r="129" spans="1:21" s="16" customFormat="1">
      <c r="A129" s="193"/>
      <c r="B129" s="15"/>
      <c r="C129" s="15"/>
      <c r="D129" s="48"/>
      <c r="E129" s="48"/>
      <c r="F129" s="99"/>
      <c r="G129" s="15"/>
      <c r="H129" s="15"/>
      <c r="I129" s="15"/>
      <c r="J129" s="15"/>
      <c r="K129" s="17"/>
      <c r="L129" s="17"/>
      <c r="M129" s="17"/>
      <c r="N129" s="15"/>
      <c r="O129" s="86"/>
      <c r="P129" s="15"/>
      <c r="Q129" s="99"/>
      <c r="R129" s="99"/>
      <c r="S129" s="15"/>
      <c r="T129" s="15"/>
      <c r="U129" s="15"/>
    </row>
    <row r="130" spans="1:21" s="16" customFormat="1">
      <c r="A130" s="193"/>
      <c r="B130" s="15"/>
      <c r="C130" s="15"/>
      <c r="D130" s="48"/>
      <c r="E130" s="48"/>
      <c r="F130" s="99"/>
      <c r="G130" s="15"/>
      <c r="H130" s="15"/>
      <c r="I130" s="15"/>
      <c r="J130" s="15"/>
      <c r="K130" s="17"/>
      <c r="L130" s="17"/>
      <c r="M130" s="17"/>
      <c r="N130" s="15"/>
      <c r="O130" s="86"/>
      <c r="P130" s="15"/>
      <c r="Q130" s="99"/>
      <c r="R130" s="99"/>
      <c r="S130" s="15"/>
      <c r="T130" s="15"/>
      <c r="U130" s="15"/>
    </row>
    <row r="131" spans="1:21" s="16" customFormat="1">
      <c r="A131" s="193"/>
      <c r="B131" s="15"/>
      <c r="C131" s="15"/>
      <c r="D131" s="48"/>
      <c r="E131" s="48"/>
      <c r="F131" s="99"/>
      <c r="G131" s="15"/>
      <c r="H131" s="15"/>
      <c r="I131" s="15"/>
      <c r="J131" s="15"/>
      <c r="K131" s="17"/>
      <c r="L131" s="17"/>
      <c r="M131" s="17"/>
      <c r="N131" s="15"/>
      <c r="O131" s="86"/>
      <c r="P131" s="15"/>
      <c r="Q131" s="99"/>
      <c r="R131" s="99"/>
      <c r="S131" s="15"/>
      <c r="T131" s="15"/>
      <c r="U131" s="15"/>
    </row>
    <row r="132" spans="1:21" s="16" customFormat="1">
      <c r="A132" s="193"/>
      <c r="B132" s="15"/>
      <c r="C132" s="15"/>
      <c r="D132" s="48"/>
      <c r="E132" s="48"/>
      <c r="F132" s="99"/>
      <c r="G132" s="15"/>
      <c r="H132" s="15"/>
      <c r="I132" s="15"/>
      <c r="J132" s="15"/>
      <c r="K132" s="17"/>
      <c r="L132" s="17"/>
      <c r="M132" s="17"/>
      <c r="N132" s="15"/>
      <c r="O132" s="86"/>
      <c r="P132" s="15"/>
      <c r="Q132" s="99"/>
      <c r="R132" s="99"/>
      <c r="S132" s="15"/>
      <c r="T132" s="15"/>
      <c r="U132" s="15"/>
    </row>
    <row r="133" spans="1:21" s="16" customFormat="1">
      <c r="A133" s="193"/>
      <c r="B133" s="15"/>
      <c r="C133" s="15"/>
      <c r="D133" s="48"/>
      <c r="E133" s="48"/>
      <c r="F133" s="99"/>
      <c r="G133" s="15"/>
      <c r="H133" s="15"/>
      <c r="I133" s="15"/>
      <c r="J133" s="15"/>
      <c r="K133" s="17"/>
      <c r="L133" s="17"/>
      <c r="M133" s="17"/>
      <c r="N133" s="15"/>
      <c r="O133" s="86"/>
      <c r="P133" s="15"/>
      <c r="Q133" s="99"/>
      <c r="R133" s="99"/>
      <c r="S133" s="15"/>
      <c r="T133" s="15"/>
      <c r="U133" s="15"/>
    </row>
    <row r="134" spans="1:21" s="16" customFormat="1">
      <c r="A134" s="193"/>
      <c r="B134" s="15"/>
      <c r="C134" s="15"/>
      <c r="D134" s="48"/>
      <c r="E134" s="48"/>
      <c r="F134" s="99"/>
      <c r="G134" s="15"/>
      <c r="H134" s="15"/>
      <c r="I134" s="15"/>
      <c r="J134" s="15"/>
      <c r="K134" s="17"/>
      <c r="L134" s="17"/>
      <c r="M134" s="17"/>
      <c r="N134" s="15"/>
      <c r="O134" s="86"/>
      <c r="P134" s="15"/>
      <c r="Q134" s="99"/>
      <c r="R134" s="99"/>
      <c r="S134" s="15"/>
      <c r="T134" s="15"/>
      <c r="U134" s="15"/>
    </row>
    <row r="135" spans="1:21" s="16" customFormat="1">
      <c r="A135" s="193"/>
      <c r="B135" s="15"/>
      <c r="C135" s="15"/>
      <c r="D135" s="48"/>
      <c r="E135" s="48"/>
      <c r="F135" s="99"/>
      <c r="G135" s="15"/>
      <c r="H135" s="15"/>
      <c r="I135" s="15"/>
      <c r="J135" s="15"/>
      <c r="K135" s="17"/>
      <c r="L135" s="17"/>
      <c r="M135" s="17"/>
      <c r="N135" s="15"/>
      <c r="O135" s="86"/>
      <c r="P135" s="15"/>
      <c r="Q135" s="99"/>
      <c r="R135" s="99"/>
      <c r="S135" s="15"/>
      <c r="T135" s="15"/>
      <c r="U135" s="15"/>
    </row>
    <row r="136" spans="1:21" s="16" customFormat="1">
      <c r="A136" s="193"/>
      <c r="B136" s="15"/>
      <c r="C136" s="15"/>
      <c r="D136" s="48"/>
      <c r="E136" s="48"/>
      <c r="F136" s="99"/>
      <c r="G136" s="15"/>
      <c r="H136" s="15"/>
      <c r="I136" s="15"/>
      <c r="J136" s="15"/>
      <c r="K136" s="17"/>
      <c r="L136" s="17"/>
      <c r="M136" s="17"/>
      <c r="N136" s="15"/>
      <c r="O136" s="86"/>
      <c r="P136" s="15"/>
      <c r="Q136" s="99"/>
      <c r="R136" s="99"/>
      <c r="S136" s="15"/>
      <c r="T136" s="15"/>
      <c r="U136" s="15"/>
    </row>
    <row r="137" spans="1:21" s="16" customFormat="1">
      <c r="A137" s="193"/>
      <c r="B137" s="15"/>
      <c r="C137" s="15"/>
      <c r="D137" s="48"/>
      <c r="E137" s="48"/>
      <c r="F137" s="99"/>
      <c r="G137" s="15"/>
      <c r="H137" s="15"/>
      <c r="I137" s="15"/>
      <c r="J137" s="15"/>
      <c r="K137" s="17"/>
      <c r="L137" s="17"/>
      <c r="M137" s="17"/>
      <c r="N137" s="15"/>
      <c r="O137" s="86"/>
      <c r="P137" s="15"/>
      <c r="Q137" s="99"/>
      <c r="R137" s="99"/>
      <c r="S137" s="15"/>
      <c r="T137" s="15"/>
      <c r="U137" s="15"/>
    </row>
    <row r="138" spans="1:21" s="16" customFormat="1">
      <c r="A138" s="193"/>
      <c r="B138" s="15"/>
      <c r="C138" s="15"/>
      <c r="D138" s="48"/>
      <c r="E138" s="48"/>
      <c r="F138" s="99"/>
      <c r="G138" s="15"/>
      <c r="H138" s="15"/>
      <c r="I138" s="15"/>
      <c r="J138" s="15"/>
      <c r="K138" s="17"/>
      <c r="L138" s="17"/>
      <c r="M138" s="17"/>
      <c r="N138" s="15"/>
      <c r="O138" s="86"/>
      <c r="P138" s="15"/>
      <c r="Q138" s="99"/>
      <c r="R138" s="99"/>
      <c r="S138" s="15"/>
      <c r="T138" s="15"/>
      <c r="U138" s="15"/>
    </row>
    <row r="139" spans="1:21" s="16" customFormat="1">
      <c r="A139" s="193"/>
      <c r="B139" s="15"/>
      <c r="C139" s="15"/>
      <c r="D139" s="48"/>
      <c r="E139" s="48"/>
      <c r="F139" s="99"/>
      <c r="G139" s="15"/>
      <c r="H139" s="15"/>
      <c r="I139" s="15"/>
      <c r="J139" s="15"/>
      <c r="K139" s="17"/>
      <c r="L139" s="17"/>
      <c r="M139" s="17"/>
      <c r="N139" s="15"/>
      <c r="O139" s="86"/>
      <c r="P139" s="15"/>
      <c r="Q139" s="99"/>
      <c r="R139" s="99"/>
      <c r="S139" s="15"/>
      <c r="T139" s="15"/>
      <c r="U139" s="15"/>
    </row>
    <row r="140" spans="1:21" s="16" customFormat="1">
      <c r="A140" s="193"/>
      <c r="B140" s="15"/>
      <c r="C140" s="15"/>
      <c r="D140" s="48"/>
      <c r="E140" s="48"/>
      <c r="F140" s="99"/>
      <c r="G140" s="15"/>
      <c r="H140" s="15"/>
      <c r="I140" s="15"/>
      <c r="J140" s="15"/>
      <c r="K140" s="17"/>
      <c r="L140" s="17"/>
      <c r="M140" s="17"/>
      <c r="N140" s="15"/>
      <c r="O140" s="86"/>
      <c r="P140" s="15"/>
      <c r="Q140" s="99"/>
      <c r="R140" s="99"/>
      <c r="S140" s="15"/>
      <c r="T140" s="15"/>
      <c r="U140" s="15"/>
    </row>
    <row r="141" spans="1:21" s="16" customFormat="1">
      <c r="A141" s="193"/>
      <c r="B141" s="15"/>
      <c r="C141" s="15"/>
      <c r="D141" s="48"/>
      <c r="E141" s="48"/>
      <c r="F141" s="99"/>
      <c r="G141" s="15"/>
      <c r="H141" s="15"/>
      <c r="I141" s="15"/>
      <c r="J141" s="15"/>
      <c r="K141" s="17"/>
      <c r="L141" s="17"/>
      <c r="M141" s="17"/>
      <c r="N141" s="15"/>
      <c r="O141" s="86"/>
      <c r="P141" s="15"/>
      <c r="Q141" s="99"/>
      <c r="R141" s="99"/>
      <c r="S141" s="15"/>
      <c r="T141" s="15"/>
      <c r="U141" s="15"/>
    </row>
    <row r="142" spans="1:21" s="16" customFormat="1">
      <c r="A142" s="193"/>
      <c r="B142" s="15"/>
      <c r="C142" s="15"/>
      <c r="D142" s="48"/>
      <c r="E142" s="48"/>
      <c r="F142" s="99"/>
      <c r="G142" s="15"/>
      <c r="H142" s="15"/>
      <c r="I142" s="15"/>
      <c r="J142" s="15"/>
      <c r="K142" s="17"/>
      <c r="L142" s="17"/>
      <c r="M142" s="17"/>
      <c r="N142" s="15"/>
      <c r="O142" s="86"/>
      <c r="P142" s="15"/>
      <c r="Q142" s="99"/>
      <c r="R142" s="99"/>
      <c r="S142" s="15"/>
      <c r="T142" s="15"/>
      <c r="U142" s="15"/>
    </row>
    <row r="143" spans="1:21" s="16" customFormat="1">
      <c r="A143" s="193"/>
      <c r="B143" s="15"/>
      <c r="C143" s="15"/>
      <c r="D143" s="48"/>
      <c r="E143" s="48"/>
      <c r="F143" s="99"/>
      <c r="G143" s="15"/>
      <c r="H143" s="15"/>
      <c r="I143" s="15"/>
      <c r="J143" s="15"/>
      <c r="K143" s="17"/>
      <c r="L143" s="17"/>
      <c r="M143" s="17"/>
      <c r="N143" s="15"/>
      <c r="O143" s="86"/>
      <c r="P143" s="15"/>
      <c r="Q143" s="99"/>
      <c r="R143" s="99"/>
      <c r="S143" s="15"/>
      <c r="T143" s="15"/>
      <c r="U143" s="15"/>
    </row>
    <row r="144" spans="1:21" s="16" customFormat="1">
      <c r="A144" s="193"/>
      <c r="B144" s="15"/>
      <c r="C144" s="15"/>
      <c r="D144" s="48"/>
      <c r="E144" s="48"/>
      <c r="F144" s="99"/>
      <c r="G144" s="15"/>
      <c r="H144" s="15"/>
      <c r="I144" s="15"/>
      <c r="J144" s="15"/>
      <c r="K144" s="17"/>
      <c r="L144" s="17"/>
      <c r="M144" s="17"/>
      <c r="N144" s="15"/>
      <c r="O144" s="86"/>
      <c r="P144" s="15"/>
      <c r="Q144" s="99"/>
      <c r="R144" s="99"/>
      <c r="S144" s="15"/>
      <c r="T144" s="15"/>
      <c r="U144" s="15"/>
    </row>
    <row r="145" spans="1:21" s="16" customFormat="1">
      <c r="A145" s="193"/>
      <c r="B145" s="15"/>
      <c r="C145" s="15"/>
      <c r="D145" s="48"/>
      <c r="E145" s="48"/>
      <c r="F145" s="99"/>
      <c r="G145" s="15"/>
      <c r="H145" s="15"/>
      <c r="I145" s="15"/>
      <c r="J145" s="15"/>
      <c r="K145" s="17"/>
      <c r="L145" s="17"/>
      <c r="M145" s="17"/>
      <c r="N145" s="15"/>
      <c r="O145" s="86"/>
      <c r="P145" s="15"/>
      <c r="Q145" s="99"/>
      <c r="R145" s="99"/>
      <c r="S145" s="15"/>
      <c r="T145" s="15"/>
      <c r="U145" s="15"/>
    </row>
    <row r="146" spans="1:21" s="16" customFormat="1">
      <c r="A146" s="193"/>
      <c r="B146" s="15"/>
      <c r="C146" s="15"/>
      <c r="D146" s="48"/>
      <c r="E146" s="48"/>
      <c r="F146" s="99"/>
      <c r="G146" s="15"/>
      <c r="H146" s="15"/>
      <c r="I146" s="15"/>
      <c r="J146" s="15"/>
      <c r="K146" s="17"/>
      <c r="L146" s="17"/>
      <c r="M146" s="17"/>
      <c r="N146" s="15"/>
      <c r="O146" s="86"/>
      <c r="P146" s="15"/>
      <c r="Q146" s="99"/>
      <c r="R146" s="99"/>
      <c r="S146" s="15"/>
      <c r="T146" s="15"/>
      <c r="U146" s="15"/>
    </row>
    <row r="147" spans="1:21" s="16" customFormat="1">
      <c r="A147" s="193"/>
      <c r="B147" s="15"/>
      <c r="C147" s="15"/>
      <c r="D147" s="48"/>
      <c r="E147" s="48"/>
      <c r="F147" s="99"/>
      <c r="G147" s="15"/>
      <c r="H147" s="15"/>
      <c r="I147" s="15"/>
      <c r="J147" s="15"/>
      <c r="K147" s="17"/>
      <c r="L147" s="17"/>
      <c r="M147" s="17"/>
      <c r="N147" s="15"/>
      <c r="O147" s="86"/>
      <c r="P147" s="15"/>
      <c r="Q147" s="99"/>
      <c r="R147" s="99"/>
      <c r="S147" s="15"/>
      <c r="T147" s="15"/>
      <c r="U147" s="15"/>
    </row>
    <row r="148" spans="1:21" s="16" customFormat="1">
      <c r="A148" s="193"/>
      <c r="B148" s="15"/>
      <c r="C148" s="15"/>
      <c r="D148" s="48"/>
      <c r="E148" s="48"/>
      <c r="F148" s="99"/>
      <c r="G148" s="15"/>
      <c r="H148" s="15"/>
      <c r="I148" s="15"/>
      <c r="J148" s="15"/>
      <c r="K148" s="17"/>
      <c r="L148" s="17"/>
      <c r="M148" s="17"/>
      <c r="N148" s="15"/>
      <c r="O148" s="86"/>
      <c r="P148" s="15"/>
      <c r="Q148" s="99"/>
      <c r="R148" s="99"/>
      <c r="S148" s="15"/>
      <c r="T148" s="15"/>
      <c r="U148" s="15"/>
    </row>
    <row r="149" spans="1:21" s="16" customFormat="1">
      <c r="A149" s="193"/>
      <c r="B149" s="15"/>
      <c r="C149" s="15"/>
      <c r="D149" s="48"/>
      <c r="E149" s="48"/>
      <c r="F149" s="99"/>
      <c r="G149" s="15"/>
      <c r="H149" s="15"/>
      <c r="I149" s="15"/>
      <c r="J149" s="15"/>
      <c r="K149" s="17"/>
      <c r="L149" s="17"/>
      <c r="M149" s="17"/>
      <c r="N149" s="15"/>
      <c r="O149" s="86"/>
      <c r="P149" s="15"/>
      <c r="Q149" s="99"/>
      <c r="R149" s="99"/>
      <c r="S149" s="15"/>
      <c r="T149" s="15"/>
      <c r="U149" s="15"/>
    </row>
    <row r="150" spans="1:21" s="16" customFormat="1">
      <c r="A150" s="193"/>
      <c r="B150" s="15"/>
      <c r="C150" s="15"/>
      <c r="D150" s="48"/>
      <c r="E150" s="48"/>
      <c r="F150" s="99"/>
      <c r="G150" s="15"/>
      <c r="H150" s="15"/>
      <c r="I150" s="15"/>
      <c r="J150" s="15"/>
      <c r="K150" s="17"/>
      <c r="L150" s="17"/>
      <c r="M150" s="17"/>
      <c r="N150" s="15"/>
      <c r="O150" s="86"/>
      <c r="P150" s="15"/>
      <c r="Q150" s="99"/>
      <c r="R150" s="99"/>
      <c r="S150" s="15"/>
      <c r="T150" s="15"/>
      <c r="U150" s="15"/>
    </row>
    <row r="151" spans="1:21" s="16" customFormat="1">
      <c r="A151" s="193"/>
      <c r="B151" s="15"/>
      <c r="C151" s="15"/>
      <c r="D151" s="48"/>
      <c r="E151" s="48"/>
      <c r="F151" s="99"/>
      <c r="G151" s="15"/>
      <c r="H151" s="15"/>
      <c r="I151" s="15"/>
      <c r="J151" s="15"/>
      <c r="K151" s="17"/>
      <c r="L151" s="17"/>
      <c r="M151" s="17"/>
      <c r="N151" s="15"/>
      <c r="O151" s="86"/>
      <c r="P151" s="15"/>
      <c r="Q151" s="99"/>
      <c r="R151" s="99"/>
      <c r="S151" s="15"/>
      <c r="T151" s="15"/>
      <c r="U151" s="15"/>
    </row>
    <row r="152" spans="1:21" s="16" customFormat="1">
      <c r="A152" s="193"/>
      <c r="B152" s="15"/>
      <c r="C152" s="15"/>
      <c r="D152" s="48"/>
      <c r="E152" s="48"/>
      <c r="F152" s="99"/>
      <c r="G152" s="15"/>
      <c r="H152" s="15"/>
      <c r="I152" s="15"/>
      <c r="J152" s="15"/>
      <c r="K152" s="17"/>
      <c r="L152" s="17"/>
      <c r="M152" s="17"/>
      <c r="N152" s="15"/>
      <c r="O152" s="86"/>
      <c r="P152" s="15"/>
      <c r="Q152" s="99"/>
      <c r="R152" s="99"/>
      <c r="S152" s="15"/>
      <c r="T152" s="15"/>
      <c r="U152" s="15"/>
    </row>
    <row r="153" spans="1:21" s="16" customFormat="1">
      <c r="A153" s="193"/>
      <c r="B153" s="15"/>
      <c r="C153" s="15"/>
      <c r="D153" s="48"/>
      <c r="E153" s="48"/>
      <c r="F153" s="99"/>
      <c r="G153" s="15"/>
      <c r="H153" s="15"/>
      <c r="I153" s="15"/>
      <c r="J153" s="15"/>
      <c r="K153" s="17"/>
      <c r="L153" s="17"/>
      <c r="M153" s="17"/>
      <c r="N153" s="15"/>
      <c r="O153" s="86"/>
      <c r="P153" s="15"/>
      <c r="Q153" s="99"/>
      <c r="R153" s="99"/>
      <c r="S153" s="15"/>
      <c r="T153" s="15"/>
      <c r="U153" s="15"/>
    </row>
    <row r="154" spans="1:21" s="16" customFormat="1">
      <c r="A154" s="193"/>
      <c r="B154" s="15"/>
      <c r="C154" s="15"/>
      <c r="D154" s="48"/>
      <c r="E154" s="48"/>
      <c r="F154" s="99"/>
      <c r="G154" s="15"/>
      <c r="H154" s="15"/>
      <c r="I154" s="15"/>
      <c r="J154" s="15"/>
      <c r="K154" s="17"/>
      <c r="L154" s="17"/>
      <c r="M154" s="17"/>
      <c r="N154" s="15"/>
      <c r="O154" s="86"/>
      <c r="P154" s="15"/>
      <c r="Q154" s="99"/>
      <c r="R154" s="99"/>
      <c r="S154" s="15"/>
      <c r="T154" s="15"/>
      <c r="U154" s="15"/>
    </row>
    <row r="155" spans="1:21" s="16" customFormat="1">
      <c r="A155" s="193"/>
      <c r="B155" s="15"/>
      <c r="C155" s="15"/>
      <c r="D155" s="48"/>
      <c r="E155" s="48"/>
      <c r="F155" s="99"/>
      <c r="G155" s="15"/>
      <c r="H155" s="15"/>
      <c r="I155" s="15"/>
      <c r="J155" s="15"/>
      <c r="K155" s="17"/>
      <c r="L155" s="17"/>
      <c r="M155" s="17"/>
      <c r="N155" s="15"/>
      <c r="O155" s="86"/>
      <c r="P155" s="15"/>
      <c r="Q155" s="99"/>
      <c r="R155" s="99"/>
      <c r="S155" s="15"/>
      <c r="T155" s="15"/>
      <c r="U155" s="15"/>
    </row>
    <row r="156" spans="1:21" s="16" customFormat="1">
      <c r="A156" s="193"/>
      <c r="B156" s="15"/>
      <c r="C156" s="15"/>
      <c r="D156" s="48"/>
      <c r="E156" s="48"/>
      <c r="F156" s="99"/>
      <c r="G156" s="15"/>
      <c r="H156" s="15"/>
      <c r="I156" s="15"/>
      <c r="J156" s="15"/>
      <c r="K156" s="17"/>
      <c r="L156" s="17"/>
      <c r="M156" s="17"/>
      <c r="N156" s="15"/>
      <c r="O156" s="86"/>
      <c r="P156" s="15"/>
      <c r="Q156" s="99"/>
      <c r="R156" s="99"/>
      <c r="S156" s="15"/>
      <c r="T156" s="15"/>
      <c r="U156" s="15"/>
    </row>
    <row r="157" spans="1:21" s="16" customFormat="1">
      <c r="A157" s="193"/>
      <c r="B157" s="15"/>
      <c r="C157" s="15"/>
      <c r="D157" s="48"/>
      <c r="E157" s="48"/>
      <c r="F157" s="99"/>
      <c r="G157" s="15"/>
      <c r="H157" s="15"/>
      <c r="I157" s="15"/>
      <c r="J157" s="15"/>
      <c r="K157" s="17"/>
      <c r="L157" s="17"/>
      <c r="M157" s="17"/>
      <c r="N157" s="15"/>
      <c r="O157" s="86"/>
      <c r="P157" s="15"/>
      <c r="Q157" s="99"/>
      <c r="R157" s="99"/>
      <c r="S157" s="15"/>
      <c r="T157" s="15"/>
      <c r="U157" s="15"/>
    </row>
    <row r="158" spans="1:21" s="16" customFormat="1">
      <c r="A158" s="193"/>
      <c r="B158" s="15"/>
      <c r="C158" s="15"/>
      <c r="D158" s="48"/>
      <c r="E158" s="48"/>
      <c r="F158" s="99"/>
      <c r="G158" s="15"/>
      <c r="H158" s="15"/>
      <c r="I158" s="15"/>
      <c r="J158" s="15"/>
      <c r="K158" s="17"/>
      <c r="L158" s="17"/>
      <c r="M158" s="17"/>
      <c r="N158" s="15"/>
      <c r="O158" s="86"/>
      <c r="P158" s="15"/>
      <c r="Q158" s="99"/>
      <c r="R158" s="99"/>
      <c r="S158" s="15"/>
      <c r="T158" s="15"/>
      <c r="U158" s="15"/>
    </row>
    <row r="159" spans="1:21" s="16" customFormat="1">
      <c r="A159" s="193"/>
      <c r="B159" s="15"/>
      <c r="C159" s="15"/>
      <c r="D159" s="48"/>
      <c r="E159" s="48"/>
      <c r="F159" s="99"/>
      <c r="G159" s="15"/>
      <c r="H159" s="15"/>
      <c r="I159" s="15"/>
      <c r="J159" s="15"/>
      <c r="K159" s="17"/>
      <c r="L159" s="17"/>
      <c r="M159" s="17"/>
      <c r="N159" s="15"/>
      <c r="O159" s="86"/>
      <c r="P159" s="15"/>
      <c r="Q159" s="99"/>
      <c r="R159" s="99"/>
      <c r="S159" s="15"/>
      <c r="T159" s="15"/>
      <c r="U159" s="15"/>
    </row>
    <row r="160" spans="1:21" s="16" customFormat="1">
      <c r="A160" s="193"/>
      <c r="B160" s="15"/>
      <c r="C160" s="15"/>
      <c r="D160" s="48"/>
      <c r="E160" s="48"/>
      <c r="F160" s="99"/>
      <c r="G160" s="15"/>
      <c r="H160" s="15"/>
      <c r="I160" s="15"/>
      <c r="J160" s="15"/>
      <c r="K160" s="17"/>
      <c r="L160" s="17"/>
      <c r="M160" s="17"/>
      <c r="N160" s="15"/>
      <c r="O160" s="86"/>
      <c r="P160" s="15"/>
      <c r="Q160" s="99"/>
      <c r="R160" s="99"/>
      <c r="S160" s="15"/>
      <c r="T160" s="15"/>
      <c r="U160" s="15"/>
    </row>
    <row r="161" spans="1:21" s="16" customFormat="1">
      <c r="A161" s="193"/>
      <c r="B161" s="15"/>
      <c r="C161" s="15"/>
      <c r="D161" s="48"/>
      <c r="E161" s="48"/>
      <c r="F161" s="99"/>
      <c r="G161" s="15"/>
      <c r="H161" s="15"/>
      <c r="I161" s="15"/>
      <c r="J161" s="15"/>
      <c r="K161" s="17"/>
      <c r="L161" s="17"/>
      <c r="M161" s="17"/>
      <c r="N161" s="15"/>
      <c r="O161" s="86"/>
      <c r="P161" s="15"/>
      <c r="Q161" s="99"/>
      <c r="R161" s="99"/>
      <c r="S161" s="15"/>
      <c r="T161" s="15"/>
      <c r="U161" s="15"/>
    </row>
    <row r="162" spans="1:21" s="16" customFormat="1">
      <c r="A162" s="193"/>
      <c r="B162" s="15"/>
      <c r="C162" s="15"/>
      <c r="D162" s="48"/>
      <c r="E162" s="48"/>
      <c r="F162" s="99"/>
      <c r="G162" s="15"/>
      <c r="H162" s="15"/>
      <c r="I162" s="15"/>
      <c r="J162" s="15"/>
      <c r="K162" s="17"/>
      <c r="L162" s="17"/>
      <c r="M162" s="17"/>
      <c r="N162" s="15"/>
      <c r="O162" s="86"/>
      <c r="P162" s="15"/>
      <c r="Q162" s="99"/>
      <c r="R162" s="99"/>
      <c r="S162" s="15"/>
      <c r="T162" s="15"/>
      <c r="U162" s="15"/>
    </row>
    <row r="163" spans="1:21" s="16" customFormat="1">
      <c r="A163" s="193"/>
      <c r="B163" s="15"/>
      <c r="C163" s="15"/>
      <c r="D163" s="48"/>
      <c r="E163" s="48"/>
      <c r="F163" s="99"/>
      <c r="G163" s="15"/>
      <c r="H163" s="15"/>
      <c r="I163" s="15"/>
      <c r="J163" s="15"/>
      <c r="K163" s="17"/>
      <c r="L163" s="17"/>
      <c r="M163" s="17"/>
      <c r="N163" s="15"/>
      <c r="O163" s="86"/>
      <c r="P163" s="15"/>
      <c r="Q163" s="99"/>
      <c r="R163" s="99"/>
      <c r="S163" s="15"/>
      <c r="T163" s="15"/>
      <c r="U163" s="15"/>
    </row>
    <row r="164" spans="1:21" s="16" customFormat="1">
      <c r="A164" s="193"/>
      <c r="B164" s="15"/>
      <c r="C164" s="15"/>
      <c r="D164" s="48"/>
      <c r="E164" s="48"/>
      <c r="F164" s="99"/>
      <c r="G164" s="15"/>
      <c r="H164" s="15"/>
      <c r="I164" s="15"/>
      <c r="J164" s="15"/>
      <c r="K164" s="17"/>
      <c r="L164" s="17"/>
      <c r="M164" s="17"/>
      <c r="N164" s="15"/>
      <c r="O164" s="86"/>
      <c r="P164" s="15"/>
      <c r="Q164" s="99"/>
      <c r="R164" s="99"/>
      <c r="S164" s="15"/>
      <c r="T164" s="15"/>
      <c r="U164" s="15"/>
    </row>
    <row r="165" spans="1:21" s="16" customFormat="1">
      <c r="A165" s="193"/>
      <c r="B165" s="15"/>
      <c r="C165" s="15"/>
      <c r="D165" s="48"/>
      <c r="E165" s="48"/>
      <c r="F165" s="99"/>
      <c r="G165" s="15"/>
      <c r="H165" s="15"/>
      <c r="I165" s="15"/>
      <c r="J165" s="15"/>
      <c r="K165" s="17"/>
      <c r="L165" s="17"/>
      <c r="M165" s="17"/>
      <c r="N165" s="15"/>
      <c r="O165" s="86"/>
      <c r="P165" s="15"/>
      <c r="Q165" s="99"/>
      <c r="R165" s="99"/>
      <c r="S165" s="15"/>
      <c r="T165" s="15"/>
      <c r="U165" s="15"/>
    </row>
    <row r="166" spans="1:21" s="16" customFormat="1">
      <c r="A166" s="193"/>
      <c r="B166" s="15"/>
      <c r="C166" s="15"/>
      <c r="D166" s="48"/>
      <c r="E166" s="48"/>
      <c r="F166" s="99"/>
      <c r="G166" s="15"/>
      <c r="H166" s="15"/>
      <c r="I166" s="15"/>
      <c r="J166" s="15"/>
      <c r="K166" s="17"/>
      <c r="L166" s="17"/>
      <c r="M166" s="17"/>
      <c r="N166" s="15"/>
      <c r="O166" s="86"/>
      <c r="P166" s="15"/>
      <c r="Q166" s="99"/>
      <c r="R166" s="99"/>
      <c r="S166" s="15"/>
      <c r="T166" s="15"/>
      <c r="U166" s="15"/>
    </row>
    <row r="167" spans="1:21" s="16" customFormat="1">
      <c r="A167" s="193"/>
      <c r="B167" s="15"/>
      <c r="C167" s="15"/>
      <c r="D167" s="48"/>
      <c r="E167" s="48"/>
      <c r="F167" s="99"/>
      <c r="G167" s="15"/>
      <c r="H167" s="15"/>
      <c r="I167" s="15"/>
      <c r="J167" s="15"/>
      <c r="K167" s="17"/>
      <c r="L167" s="17"/>
      <c r="M167" s="17"/>
      <c r="N167" s="15"/>
      <c r="O167" s="86"/>
      <c r="P167" s="15"/>
      <c r="Q167" s="99"/>
      <c r="R167" s="99"/>
      <c r="S167" s="15"/>
      <c r="T167" s="15"/>
      <c r="U167" s="15"/>
    </row>
    <row r="168" spans="1:21" s="16" customFormat="1">
      <c r="A168" s="193"/>
      <c r="B168" s="15"/>
      <c r="C168" s="15"/>
      <c r="D168" s="48"/>
      <c r="E168" s="48"/>
      <c r="F168" s="99"/>
      <c r="G168" s="15"/>
      <c r="H168" s="15"/>
      <c r="I168" s="15"/>
      <c r="J168" s="15"/>
      <c r="K168" s="17"/>
      <c r="L168" s="17"/>
      <c r="M168" s="17"/>
      <c r="N168" s="15"/>
      <c r="O168" s="86"/>
      <c r="P168" s="15"/>
      <c r="Q168" s="99"/>
      <c r="R168" s="99"/>
      <c r="S168" s="15"/>
      <c r="T168" s="15"/>
      <c r="U168" s="15"/>
    </row>
    <row r="169" spans="1:21" s="16" customFormat="1">
      <c r="A169" s="193"/>
      <c r="B169" s="15"/>
      <c r="C169" s="15"/>
      <c r="D169" s="48"/>
      <c r="E169" s="48"/>
      <c r="F169" s="99"/>
      <c r="G169" s="15"/>
      <c r="H169" s="15"/>
      <c r="I169" s="15"/>
      <c r="J169" s="15"/>
      <c r="K169" s="17"/>
      <c r="L169" s="17"/>
      <c r="M169" s="17"/>
      <c r="N169" s="15"/>
      <c r="O169" s="86"/>
      <c r="P169" s="15"/>
      <c r="Q169" s="99"/>
      <c r="R169" s="99"/>
      <c r="S169" s="15"/>
      <c r="T169" s="15"/>
      <c r="U169" s="15"/>
    </row>
    <row r="170" spans="1:21" s="16" customFormat="1">
      <c r="A170" s="193"/>
      <c r="B170" s="15"/>
      <c r="C170" s="15"/>
      <c r="D170" s="48"/>
      <c r="E170" s="48"/>
      <c r="F170" s="99"/>
      <c r="G170" s="15"/>
      <c r="H170" s="15"/>
      <c r="I170" s="15"/>
      <c r="J170" s="15"/>
      <c r="K170" s="17"/>
      <c r="L170" s="17"/>
      <c r="M170" s="17"/>
      <c r="N170" s="15"/>
      <c r="O170" s="86"/>
      <c r="P170" s="15"/>
      <c r="Q170" s="99"/>
      <c r="R170" s="99"/>
      <c r="S170" s="15"/>
      <c r="T170" s="15"/>
      <c r="U170" s="15"/>
    </row>
    <row r="171" spans="1:21" s="16" customFormat="1">
      <c r="A171" s="193"/>
      <c r="B171" s="15"/>
      <c r="C171" s="15"/>
      <c r="D171" s="48"/>
      <c r="E171" s="48"/>
      <c r="F171" s="99"/>
      <c r="G171" s="15"/>
      <c r="H171" s="15"/>
      <c r="I171" s="15"/>
      <c r="J171" s="15"/>
      <c r="K171" s="17"/>
      <c r="L171" s="17"/>
      <c r="M171" s="17"/>
      <c r="N171" s="15"/>
      <c r="O171" s="86"/>
      <c r="P171" s="15"/>
      <c r="Q171" s="99"/>
      <c r="R171" s="99"/>
      <c r="S171" s="15"/>
      <c r="T171" s="15"/>
      <c r="U171" s="15"/>
    </row>
    <row r="172" spans="1:21" s="16" customFormat="1">
      <c r="A172" s="193"/>
      <c r="B172" s="15"/>
      <c r="C172" s="15"/>
      <c r="D172" s="48"/>
      <c r="E172" s="48"/>
      <c r="F172" s="99"/>
      <c r="G172" s="15"/>
      <c r="H172" s="15"/>
      <c r="I172" s="15"/>
      <c r="J172" s="15"/>
      <c r="K172" s="17"/>
      <c r="L172" s="17"/>
      <c r="M172" s="17"/>
      <c r="N172" s="15"/>
      <c r="O172" s="86"/>
      <c r="P172" s="15"/>
      <c r="Q172" s="99"/>
      <c r="R172" s="99"/>
      <c r="S172" s="15"/>
      <c r="T172" s="15"/>
      <c r="U172" s="15"/>
    </row>
    <row r="173" spans="1:21" s="16" customFormat="1">
      <c r="A173" s="193"/>
      <c r="B173" s="15"/>
      <c r="C173" s="15"/>
      <c r="D173" s="48"/>
      <c r="E173" s="48"/>
      <c r="F173" s="99"/>
      <c r="G173" s="15"/>
      <c r="H173" s="15"/>
      <c r="I173" s="15"/>
      <c r="J173" s="15"/>
      <c r="K173" s="17"/>
      <c r="L173" s="17"/>
      <c r="M173" s="17"/>
      <c r="N173" s="15"/>
      <c r="O173" s="86"/>
      <c r="P173" s="15"/>
      <c r="Q173" s="99"/>
      <c r="R173" s="99"/>
      <c r="S173" s="15"/>
      <c r="T173" s="15"/>
      <c r="U173" s="15"/>
    </row>
    <row r="174" spans="1:21" s="16" customFormat="1">
      <c r="A174" s="193"/>
      <c r="B174" s="15"/>
      <c r="C174" s="15"/>
      <c r="D174" s="48"/>
      <c r="E174" s="48"/>
      <c r="F174" s="99"/>
      <c r="G174" s="15"/>
      <c r="H174" s="15"/>
      <c r="I174" s="15"/>
      <c r="J174" s="15"/>
      <c r="K174" s="17"/>
      <c r="L174" s="17"/>
      <c r="M174" s="17"/>
      <c r="N174" s="15"/>
      <c r="O174" s="86"/>
      <c r="P174" s="15"/>
      <c r="Q174" s="99"/>
      <c r="R174" s="99"/>
      <c r="S174" s="15"/>
      <c r="T174" s="15"/>
      <c r="U174" s="15"/>
    </row>
    <row r="175" spans="1:21" s="16" customFormat="1">
      <c r="A175" s="193"/>
      <c r="B175" s="15"/>
      <c r="C175" s="15"/>
      <c r="D175" s="48"/>
      <c r="E175" s="48"/>
      <c r="F175" s="99"/>
      <c r="G175" s="15"/>
      <c r="H175" s="15"/>
      <c r="I175" s="15"/>
      <c r="J175" s="15"/>
      <c r="K175" s="17"/>
      <c r="L175" s="17"/>
      <c r="M175" s="17"/>
      <c r="N175" s="15"/>
      <c r="O175" s="86"/>
      <c r="P175" s="15"/>
      <c r="Q175" s="99"/>
      <c r="R175" s="99"/>
      <c r="S175" s="15"/>
      <c r="T175" s="15"/>
      <c r="U175" s="15"/>
    </row>
    <row r="176" spans="1:21" s="16" customFormat="1">
      <c r="A176" s="193"/>
      <c r="B176" s="15"/>
      <c r="C176" s="15"/>
      <c r="D176" s="48"/>
      <c r="E176" s="48"/>
      <c r="F176" s="99"/>
      <c r="G176" s="15"/>
      <c r="H176" s="15"/>
      <c r="I176" s="15"/>
      <c r="J176" s="15"/>
      <c r="K176" s="17"/>
      <c r="L176" s="17"/>
      <c r="M176" s="17"/>
      <c r="N176" s="15"/>
      <c r="O176" s="86"/>
      <c r="P176" s="15"/>
      <c r="Q176" s="99"/>
      <c r="R176" s="99"/>
      <c r="S176" s="15"/>
      <c r="T176" s="15"/>
      <c r="U176" s="15"/>
    </row>
    <row r="177" spans="1:21" s="16" customFormat="1">
      <c r="A177" s="193"/>
      <c r="B177" s="15"/>
      <c r="C177" s="15"/>
      <c r="D177" s="48"/>
      <c r="E177" s="48"/>
      <c r="F177" s="99"/>
      <c r="G177" s="15"/>
      <c r="H177" s="15"/>
      <c r="I177" s="15"/>
      <c r="J177" s="15"/>
      <c r="K177" s="17"/>
      <c r="L177" s="17"/>
      <c r="M177" s="17"/>
      <c r="N177" s="15"/>
      <c r="O177" s="86"/>
      <c r="P177" s="15"/>
      <c r="Q177" s="99"/>
      <c r="R177" s="99"/>
      <c r="S177" s="15"/>
      <c r="T177" s="15"/>
      <c r="U177" s="15"/>
    </row>
    <row r="178" spans="1:21" s="16" customFormat="1">
      <c r="A178" s="193"/>
      <c r="B178" s="15"/>
      <c r="C178" s="15"/>
      <c r="D178" s="48"/>
      <c r="E178" s="48"/>
      <c r="F178" s="99"/>
      <c r="G178" s="15"/>
      <c r="H178" s="15"/>
      <c r="I178" s="15"/>
      <c r="J178" s="15"/>
      <c r="K178" s="17"/>
      <c r="L178" s="17"/>
      <c r="M178" s="17"/>
      <c r="N178" s="15"/>
      <c r="O178" s="86"/>
      <c r="P178" s="15"/>
      <c r="Q178" s="99"/>
      <c r="R178" s="99"/>
      <c r="S178" s="15"/>
      <c r="T178" s="15"/>
      <c r="U178" s="15"/>
    </row>
    <row r="179" spans="1:21" s="16" customFormat="1">
      <c r="A179" s="193"/>
      <c r="B179" s="15"/>
      <c r="C179" s="15"/>
      <c r="D179" s="48"/>
      <c r="E179" s="48"/>
      <c r="F179" s="99"/>
      <c r="G179" s="15"/>
      <c r="H179" s="15"/>
      <c r="I179" s="15"/>
      <c r="J179" s="15"/>
      <c r="K179" s="17"/>
      <c r="L179" s="17"/>
      <c r="M179" s="17"/>
      <c r="N179" s="15"/>
      <c r="O179" s="86"/>
      <c r="P179" s="15"/>
      <c r="Q179" s="99"/>
      <c r="R179" s="99"/>
      <c r="S179" s="15"/>
      <c r="T179" s="15"/>
      <c r="U179" s="15"/>
    </row>
    <row r="180" spans="1:21" s="16" customFormat="1">
      <c r="A180" s="193"/>
      <c r="B180" s="15"/>
      <c r="C180" s="15"/>
      <c r="D180" s="48"/>
      <c r="E180" s="48"/>
      <c r="F180" s="99"/>
      <c r="G180" s="15"/>
      <c r="H180" s="15"/>
      <c r="I180" s="15"/>
      <c r="J180" s="15"/>
      <c r="K180" s="17"/>
      <c r="L180" s="17"/>
      <c r="M180" s="17"/>
      <c r="N180" s="15"/>
      <c r="O180" s="86"/>
      <c r="P180" s="15"/>
      <c r="Q180" s="99"/>
      <c r="R180" s="99"/>
      <c r="S180" s="15"/>
      <c r="T180" s="15"/>
      <c r="U180" s="15"/>
    </row>
    <row r="181" spans="1:21" s="16" customFormat="1">
      <c r="A181" s="193"/>
      <c r="B181" s="15"/>
      <c r="C181" s="15"/>
      <c r="D181" s="48"/>
      <c r="E181" s="48"/>
      <c r="F181" s="99"/>
      <c r="G181" s="15"/>
      <c r="H181" s="15"/>
      <c r="I181" s="15"/>
      <c r="J181" s="15"/>
      <c r="K181" s="17"/>
      <c r="L181" s="17"/>
      <c r="M181" s="17"/>
      <c r="N181" s="15"/>
      <c r="O181" s="86"/>
      <c r="P181" s="15"/>
      <c r="Q181" s="99"/>
      <c r="R181" s="99"/>
      <c r="S181" s="15"/>
      <c r="T181" s="15"/>
      <c r="U181" s="15"/>
    </row>
    <row r="182" spans="1:21" s="16" customFormat="1">
      <c r="A182" s="193"/>
      <c r="B182" s="15"/>
      <c r="C182" s="15"/>
      <c r="D182" s="48"/>
      <c r="E182" s="48"/>
      <c r="F182" s="99"/>
      <c r="G182" s="15"/>
      <c r="H182" s="15"/>
      <c r="I182" s="15"/>
      <c r="J182" s="15"/>
      <c r="K182" s="17"/>
      <c r="L182" s="17"/>
      <c r="M182" s="17"/>
      <c r="N182" s="15"/>
      <c r="O182" s="86"/>
      <c r="P182" s="15"/>
      <c r="Q182" s="99"/>
      <c r="R182" s="99"/>
      <c r="S182" s="15"/>
      <c r="T182" s="15"/>
      <c r="U182" s="15"/>
    </row>
    <row r="183" spans="1:21" s="16" customFormat="1">
      <c r="A183" s="193"/>
      <c r="B183" s="15"/>
      <c r="C183" s="15"/>
      <c r="D183" s="48"/>
      <c r="E183" s="48"/>
      <c r="F183" s="99"/>
      <c r="G183" s="15"/>
      <c r="H183" s="15"/>
      <c r="I183" s="15"/>
      <c r="J183" s="15"/>
      <c r="K183" s="17"/>
      <c r="L183" s="17"/>
      <c r="M183" s="17"/>
      <c r="N183" s="15"/>
      <c r="O183" s="86"/>
      <c r="P183" s="15"/>
      <c r="Q183" s="99"/>
      <c r="R183" s="99"/>
      <c r="S183" s="15"/>
      <c r="T183" s="15"/>
      <c r="U183" s="15"/>
    </row>
    <row r="184" spans="1:21" s="16" customFormat="1">
      <c r="A184" s="193"/>
      <c r="B184" s="15"/>
      <c r="C184" s="15"/>
      <c r="D184" s="48"/>
      <c r="E184" s="48"/>
      <c r="F184" s="99"/>
      <c r="G184" s="15"/>
      <c r="H184" s="15"/>
      <c r="I184" s="15"/>
      <c r="J184" s="15"/>
      <c r="K184" s="17"/>
      <c r="L184" s="17"/>
      <c r="M184" s="17"/>
      <c r="N184" s="15"/>
      <c r="O184" s="86"/>
      <c r="P184" s="15"/>
      <c r="Q184" s="99"/>
      <c r="R184" s="99"/>
      <c r="S184" s="15"/>
      <c r="T184" s="15"/>
      <c r="U184" s="15"/>
    </row>
    <row r="185" spans="1:21" s="16" customFormat="1">
      <c r="A185" s="193"/>
      <c r="B185" s="15"/>
      <c r="C185" s="15"/>
      <c r="D185" s="48"/>
      <c r="E185" s="48"/>
      <c r="F185" s="99"/>
      <c r="G185" s="15"/>
      <c r="H185" s="15"/>
      <c r="I185" s="15"/>
      <c r="J185" s="15"/>
      <c r="K185" s="17"/>
      <c r="L185" s="17"/>
      <c r="M185" s="17"/>
      <c r="N185" s="15"/>
      <c r="O185" s="86"/>
      <c r="P185" s="15"/>
      <c r="Q185" s="99"/>
      <c r="R185" s="99"/>
      <c r="S185" s="15"/>
      <c r="T185" s="15"/>
      <c r="U185" s="15"/>
    </row>
    <row r="186" spans="1:21" s="16" customFormat="1">
      <c r="A186" s="193"/>
      <c r="B186" s="15"/>
      <c r="C186" s="15"/>
      <c r="D186" s="48"/>
      <c r="E186" s="48"/>
      <c r="F186" s="99"/>
      <c r="G186" s="15"/>
      <c r="H186" s="15"/>
      <c r="I186" s="15"/>
      <c r="J186" s="15"/>
      <c r="K186" s="17"/>
      <c r="L186" s="17"/>
      <c r="M186" s="17"/>
      <c r="N186" s="15"/>
      <c r="O186" s="86"/>
      <c r="P186" s="15"/>
      <c r="Q186" s="99"/>
      <c r="R186" s="99"/>
      <c r="S186" s="15"/>
      <c r="T186" s="15"/>
      <c r="U186" s="15"/>
    </row>
    <row r="187" spans="1:21" s="16" customFormat="1">
      <c r="A187" s="193"/>
      <c r="B187" s="15"/>
      <c r="C187" s="15"/>
      <c r="D187" s="48"/>
      <c r="E187" s="48"/>
      <c r="F187" s="99"/>
      <c r="G187" s="15"/>
      <c r="H187" s="15"/>
      <c r="I187" s="15"/>
      <c r="J187" s="15"/>
      <c r="K187" s="17"/>
      <c r="L187" s="17"/>
      <c r="M187" s="17"/>
      <c r="N187" s="15"/>
      <c r="O187" s="86"/>
      <c r="P187" s="15"/>
      <c r="Q187" s="99"/>
      <c r="R187" s="99"/>
      <c r="S187" s="15"/>
      <c r="T187" s="15"/>
      <c r="U187" s="15"/>
    </row>
    <row r="188" spans="1:21" s="16" customFormat="1">
      <c r="A188" s="193"/>
      <c r="B188" s="15"/>
      <c r="C188" s="15"/>
      <c r="D188" s="48"/>
      <c r="E188" s="48"/>
      <c r="F188" s="99"/>
      <c r="G188" s="15"/>
      <c r="H188" s="15"/>
      <c r="I188" s="15"/>
      <c r="J188" s="15"/>
      <c r="K188" s="17"/>
      <c r="L188" s="17"/>
      <c r="M188" s="17"/>
      <c r="N188" s="15"/>
      <c r="O188" s="86"/>
      <c r="P188" s="15"/>
      <c r="Q188" s="99"/>
      <c r="R188" s="99"/>
      <c r="S188" s="15"/>
      <c r="T188" s="15"/>
      <c r="U188" s="15"/>
    </row>
    <row r="189" spans="1:21" s="16" customFormat="1">
      <c r="A189" s="193"/>
      <c r="B189" s="15"/>
      <c r="C189" s="15"/>
      <c r="D189" s="48"/>
      <c r="E189" s="48"/>
      <c r="F189" s="99"/>
      <c r="G189" s="15"/>
      <c r="H189" s="15"/>
      <c r="I189" s="15"/>
      <c r="J189" s="15"/>
      <c r="K189" s="17"/>
      <c r="L189" s="17"/>
      <c r="M189" s="17"/>
      <c r="N189" s="15"/>
      <c r="O189" s="86"/>
      <c r="P189" s="15"/>
      <c r="Q189" s="99"/>
      <c r="R189" s="99"/>
      <c r="S189" s="15"/>
      <c r="T189" s="15"/>
      <c r="U189" s="15"/>
    </row>
    <row r="190" spans="1:21" s="16" customFormat="1">
      <c r="A190" s="193"/>
      <c r="B190" s="15"/>
      <c r="C190" s="15"/>
      <c r="D190" s="48"/>
      <c r="E190" s="48"/>
      <c r="F190" s="99"/>
      <c r="G190" s="15"/>
      <c r="H190" s="15"/>
      <c r="I190" s="15"/>
      <c r="J190" s="15"/>
      <c r="K190" s="17"/>
      <c r="L190" s="17"/>
      <c r="M190" s="17"/>
      <c r="N190" s="15"/>
      <c r="O190" s="86"/>
      <c r="P190" s="15"/>
      <c r="Q190" s="99"/>
      <c r="R190" s="99"/>
      <c r="S190" s="15"/>
      <c r="T190" s="15"/>
      <c r="U190" s="15"/>
    </row>
    <row r="191" spans="1:21" s="16" customFormat="1">
      <c r="A191" s="193"/>
      <c r="B191" s="15"/>
      <c r="C191" s="15"/>
      <c r="D191" s="48"/>
      <c r="E191" s="48"/>
      <c r="F191" s="99"/>
      <c r="G191" s="15"/>
      <c r="H191" s="15"/>
      <c r="I191" s="15"/>
      <c r="J191" s="15"/>
      <c r="K191" s="17"/>
      <c r="L191" s="17"/>
      <c r="M191" s="17"/>
      <c r="N191" s="15"/>
      <c r="O191" s="86"/>
      <c r="P191" s="15"/>
      <c r="Q191" s="99"/>
      <c r="R191" s="99"/>
      <c r="S191" s="15"/>
      <c r="T191" s="15"/>
      <c r="U191" s="15"/>
    </row>
    <row r="192" spans="1:21" s="16" customFormat="1">
      <c r="A192" s="193"/>
      <c r="B192" s="15"/>
      <c r="C192" s="15"/>
      <c r="D192" s="48"/>
      <c r="E192" s="48"/>
      <c r="F192" s="99"/>
      <c r="G192" s="15"/>
      <c r="H192" s="15"/>
      <c r="I192" s="15"/>
      <c r="J192" s="15"/>
      <c r="K192" s="17"/>
      <c r="L192" s="17"/>
      <c r="M192" s="17"/>
      <c r="N192" s="15"/>
      <c r="O192" s="86"/>
      <c r="P192" s="15"/>
      <c r="Q192" s="99"/>
      <c r="R192" s="99"/>
      <c r="S192" s="15"/>
      <c r="T192" s="15"/>
      <c r="U192" s="15"/>
    </row>
    <row r="193" spans="1:21" s="16" customFormat="1">
      <c r="A193" s="193"/>
      <c r="B193" s="15"/>
      <c r="C193" s="15"/>
      <c r="D193" s="48"/>
      <c r="E193" s="48"/>
      <c r="F193" s="99"/>
      <c r="G193" s="15"/>
      <c r="H193" s="15"/>
      <c r="I193" s="15"/>
      <c r="J193" s="15"/>
      <c r="K193" s="17"/>
      <c r="L193" s="17"/>
      <c r="M193" s="17"/>
      <c r="N193" s="15"/>
      <c r="O193" s="86"/>
      <c r="P193" s="15"/>
      <c r="Q193" s="99"/>
      <c r="R193" s="99"/>
      <c r="S193" s="15"/>
      <c r="T193" s="15"/>
      <c r="U193" s="15"/>
    </row>
    <row r="194" spans="1:21" s="16" customFormat="1">
      <c r="A194" s="193"/>
      <c r="B194" s="15"/>
      <c r="C194" s="15"/>
      <c r="D194" s="48"/>
      <c r="E194" s="48"/>
      <c r="F194" s="99"/>
      <c r="G194" s="15"/>
      <c r="H194" s="15"/>
      <c r="I194" s="15"/>
      <c r="J194" s="15"/>
      <c r="K194" s="17"/>
      <c r="L194" s="17"/>
      <c r="M194" s="17"/>
      <c r="N194" s="15"/>
      <c r="O194" s="86"/>
      <c r="P194" s="15"/>
      <c r="Q194" s="99"/>
      <c r="R194" s="99"/>
      <c r="S194" s="15"/>
      <c r="T194" s="15"/>
      <c r="U194" s="15"/>
    </row>
    <row r="195" spans="1:21" s="16" customFormat="1">
      <c r="A195" s="193"/>
      <c r="B195" s="15"/>
      <c r="C195" s="15"/>
      <c r="D195" s="48"/>
      <c r="E195" s="48"/>
      <c r="F195" s="99"/>
      <c r="G195" s="15"/>
      <c r="H195" s="15"/>
      <c r="I195" s="15"/>
      <c r="J195" s="15"/>
      <c r="K195" s="17"/>
      <c r="L195" s="17"/>
      <c r="M195" s="17"/>
      <c r="N195" s="15"/>
      <c r="O195" s="86"/>
      <c r="P195" s="15"/>
      <c r="Q195" s="99"/>
      <c r="R195" s="99"/>
      <c r="S195" s="15"/>
      <c r="T195" s="15"/>
      <c r="U195" s="15"/>
    </row>
    <row r="196" spans="1:21" s="16" customFormat="1">
      <c r="A196" s="193"/>
      <c r="B196" s="15"/>
      <c r="C196" s="15"/>
      <c r="D196" s="48"/>
      <c r="E196" s="48"/>
      <c r="F196" s="99"/>
      <c r="G196" s="15"/>
      <c r="H196" s="15"/>
      <c r="I196" s="15"/>
      <c r="J196" s="15"/>
      <c r="K196" s="17"/>
      <c r="L196" s="17"/>
      <c r="M196" s="17"/>
      <c r="N196" s="15"/>
      <c r="O196" s="86"/>
      <c r="P196" s="15"/>
      <c r="Q196" s="99"/>
      <c r="R196" s="99"/>
      <c r="S196" s="15"/>
      <c r="T196" s="15"/>
      <c r="U196" s="15"/>
    </row>
    <row r="197" spans="1:21" s="16" customFormat="1">
      <c r="A197" s="193"/>
      <c r="B197" s="15"/>
      <c r="C197" s="15"/>
      <c r="D197" s="48"/>
      <c r="E197" s="48"/>
      <c r="F197" s="99"/>
      <c r="G197" s="15"/>
      <c r="H197" s="15"/>
      <c r="I197" s="15"/>
      <c r="J197" s="15"/>
      <c r="K197" s="17"/>
      <c r="L197" s="17"/>
      <c r="M197" s="17"/>
      <c r="N197" s="15"/>
      <c r="O197" s="86"/>
      <c r="P197" s="15"/>
      <c r="Q197" s="99"/>
      <c r="R197" s="99"/>
      <c r="S197" s="15"/>
      <c r="T197" s="15"/>
      <c r="U197" s="15"/>
    </row>
    <row r="198" spans="1:21" s="16" customFormat="1">
      <c r="A198" s="193"/>
      <c r="B198" s="15"/>
      <c r="C198" s="15"/>
      <c r="D198" s="48"/>
      <c r="E198" s="48"/>
      <c r="F198" s="99"/>
      <c r="G198" s="15"/>
      <c r="H198" s="15"/>
      <c r="I198" s="15"/>
      <c r="J198" s="15"/>
      <c r="K198" s="17"/>
      <c r="L198" s="17"/>
      <c r="M198" s="17"/>
      <c r="N198" s="15"/>
      <c r="O198" s="86"/>
      <c r="P198" s="15"/>
      <c r="Q198" s="99"/>
      <c r="R198" s="99"/>
      <c r="S198" s="15"/>
      <c r="T198" s="15"/>
      <c r="U198" s="15"/>
    </row>
    <row r="199" spans="1:21" s="16" customFormat="1">
      <c r="A199" s="193"/>
      <c r="B199" s="15"/>
      <c r="C199" s="15"/>
      <c r="D199" s="48"/>
      <c r="E199" s="48"/>
      <c r="F199" s="99"/>
      <c r="G199" s="15"/>
      <c r="H199" s="15"/>
      <c r="I199" s="15"/>
      <c r="J199" s="15"/>
      <c r="K199" s="17"/>
      <c r="L199" s="17"/>
      <c r="M199" s="17"/>
      <c r="N199" s="15"/>
      <c r="O199" s="86"/>
      <c r="P199" s="15"/>
      <c r="Q199" s="99"/>
      <c r="R199" s="99"/>
      <c r="S199" s="15"/>
      <c r="T199" s="15"/>
      <c r="U199" s="15"/>
    </row>
    <row r="200" spans="1:21" s="16" customFormat="1">
      <c r="A200" s="193"/>
      <c r="B200" s="15"/>
      <c r="C200" s="15"/>
      <c r="D200" s="48"/>
      <c r="E200" s="48"/>
      <c r="F200" s="99"/>
      <c r="G200" s="15"/>
      <c r="H200" s="15"/>
      <c r="I200" s="15"/>
      <c r="J200" s="15"/>
      <c r="K200" s="17"/>
      <c r="L200" s="17"/>
      <c r="M200" s="17"/>
      <c r="N200" s="15"/>
      <c r="O200" s="86"/>
      <c r="P200" s="15"/>
      <c r="Q200" s="99"/>
      <c r="R200" s="99"/>
      <c r="S200" s="15"/>
      <c r="T200" s="15"/>
      <c r="U200" s="15"/>
    </row>
    <row r="201" spans="1:21" s="16" customFormat="1">
      <c r="A201" s="193"/>
      <c r="B201" s="15"/>
      <c r="C201" s="15"/>
      <c r="D201" s="48"/>
      <c r="E201" s="48"/>
      <c r="F201" s="99"/>
      <c r="G201" s="15"/>
      <c r="H201" s="15"/>
      <c r="I201" s="15"/>
      <c r="J201" s="15"/>
      <c r="K201" s="17"/>
      <c r="L201" s="17"/>
      <c r="M201" s="17"/>
      <c r="N201" s="15"/>
      <c r="O201" s="86"/>
      <c r="P201" s="15"/>
      <c r="Q201" s="99"/>
      <c r="R201" s="99"/>
      <c r="S201" s="15"/>
      <c r="T201" s="15"/>
      <c r="U201" s="15"/>
    </row>
    <row r="202" spans="1:21" s="16" customFormat="1">
      <c r="A202" s="193"/>
      <c r="B202" s="15"/>
      <c r="C202" s="15"/>
      <c r="D202" s="48"/>
      <c r="E202" s="48"/>
      <c r="F202" s="99"/>
      <c r="G202" s="15"/>
      <c r="H202" s="15"/>
      <c r="I202" s="15"/>
      <c r="J202" s="15"/>
      <c r="K202" s="17"/>
      <c r="L202" s="17"/>
      <c r="M202" s="17"/>
      <c r="N202" s="15"/>
      <c r="O202" s="86"/>
      <c r="P202" s="15"/>
      <c r="Q202" s="99"/>
      <c r="R202" s="99"/>
      <c r="S202" s="15"/>
      <c r="T202" s="15"/>
      <c r="U202" s="15"/>
    </row>
    <row r="203" spans="1:21" s="16" customFormat="1">
      <c r="A203" s="193"/>
      <c r="B203" s="15"/>
      <c r="C203" s="15"/>
      <c r="D203" s="48"/>
      <c r="E203" s="48"/>
      <c r="F203" s="99"/>
      <c r="G203" s="15"/>
      <c r="H203" s="15"/>
      <c r="I203" s="15"/>
      <c r="J203" s="15"/>
      <c r="K203" s="17"/>
      <c r="L203" s="17"/>
      <c r="M203" s="17"/>
      <c r="N203" s="15"/>
      <c r="O203" s="86"/>
      <c r="P203" s="15"/>
      <c r="Q203" s="99"/>
      <c r="R203" s="99"/>
      <c r="S203" s="15"/>
      <c r="T203" s="15"/>
      <c r="U203" s="15"/>
    </row>
    <row r="204" spans="1:21" s="16" customFormat="1">
      <c r="A204" s="193"/>
      <c r="B204" s="15"/>
      <c r="C204" s="15"/>
      <c r="D204" s="48"/>
      <c r="E204" s="48"/>
      <c r="F204" s="99"/>
      <c r="G204" s="15"/>
      <c r="H204" s="15"/>
      <c r="I204" s="15"/>
      <c r="J204" s="15"/>
      <c r="K204" s="17"/>
      <c r="L204" s="17"/>
      <c r="M204" s="17"/>
      <c r="N204" s="15"/>
      <c r="O204" s="86"/>
      <c r="P204" s="15"/>
      <c r="Q204" s="99"/>
      <c r="R204" s="99"/>
      <c r="S204" s="15"/>
      <c r="T204" s="15"/>
      <c r="U204" s="15"/>
    </row>
    <row r="205" spans="1:21" s="16" customFormat="1">
      <c r="A205" s="193"/>
      <c r="B205" s="15"/>
      <c r="C205" s="15"/>
      <c r="D205" s="48"/>
      <c r="E205" s="48"/>
      <c r="F205" s="99"/>
      <c r="G205" s="15"/>
      <c r="H205" s="15"/>
      <c r="I205" s="15"/>
      <c r="J205" s="15"/>
      <c r="K205" s="17"/>
      <c r="L205" s="17"/>
      <c r="M205" s="17"/>
      <c r="N205" s="15"/>
      <c r="O205" s="86"/>
      <c r="P205" s="15"/>
      <c r="Q205" s="99"/>
      <c r="R205" s="99"/>
      <c r="S205" s="15"/>
      <c r="T205" s="15"/>
      <c r="U205" s="15"/>
    </row>
    <row r="206" spans="1:21" s="16" customFormat="1">
      <c r="A206" s="193"/>
      <c r="B206" s="15"/>
      <c r="C206" s="15"/>
      <c r="D206" s="48"/>
      <c r="E206" s="48"/>
      <c r="F206" s="99"/>
      <c r="G206" s="15"/>
      <c r="H206" s="15"/>
      <c r="I206" s="15"/>
      <c r="J206" s="15"/>
      <c r="K206" s="17"/>
      <c r="L206" s="17"/>
      <c r="M206" s="17"/>
      <c r="N206" s="15"/>
      <c r="O206" s="86"/>
      <c r="P206" s="15"/>
      <c r="Q206" s="99"/>
      <c r="R206" s="99"/>
      <c r="S206" s="15"/>
      <c r="T206" s="15"/>
      <c r="U206" s="15"/>
    </row>
    <row r="207" spans="1:21" s="16" customFormat="1">
      <c r="A207" s="193"/>
      <c r="B207" s="15"/>
      <c r="C207" s="15"/>
      <c r="D207" s="48"/>
      <c r="E207" s="48"/>
      <c r="F207" s="99"/>
      <c r="G207" s="15"/>
      <c r="H207" s="15"/>
      <c r="I207" s="15"/>
      <c r="J207" s="15"/>
      <c r="K207" s="17"/>
      <c r="L207" s="17"/>
      <c r="M207" s="17"/>
      <c r="N207" s="15"/>
      <c r="O207" s="86"/>
      <c r="P207" s="15"/>
      <c r="Q207" s="99"/>
      <c r="R207" s="99"/>
      <c r="S207" s="15"/>
      <c r="T207" s="15"/>
      <c r="U207" s="15"/>
    </row>
    <row r="208" spans="1:21" s="16" customFormat="1">
      <c r="A208" s="193"/>
      <c r="B208" s="15"/>
      <c r="C208" s="15"/>
      <c r="D208" s="48"/>
      <c r="E208" s="48"/>
      <c r="F208" s="99"/>
      <c r="G208" s="15"/>
      <c r="H208" s="15"/>
      <c r="I208" s="15"/>
      <c r="J208" s="15"/>
      <c r="K208" s="17"/>
      <c r="L208" s="17"/>
      <c r="M208" s="17"/>
      <c r="N208" s="15"/>
      <c r="O208" s="86"/>
      <c r="P208" s="15"/>
      <c r="Q208" s="99"/>
      <c r="R208" s="99"/>
      <c r="S208" s="15"/>
      <c r="T208" s="15"/>
      <c r="U208" s="15"/>
    </row>
    <row r="209" spans="1:21" s="16" customFormat="1">
      <c r="A209" s="193"/>
      <c r="B209" s="15"/>
      <c r="C209" s="15"/>
      <c r="D209" s="48"/>
      <c r="E209" s="48"/>
      <c r="F209" s="99"/>
      <c r="G209" s="15"/>
      <c r="H209" s="15"/>
      <c r="I209" s="15"/>
      <c r="J209" s="15"/>
      <c r="K209" s="17"/>
      <c r="L209" s="17"/>
      <c r="M209" s="17"/>
      <c r="N209" s="15"/>
      <c r="O209" s="86"/>
      <c r="P209" s="15"/>
      <c r="Q209" s="99"/>
      <c r="R209" s="99"/>
      <c r="S209" s="15"/>
      <c r="T209" s="15"/>
      <c r="U209" s="15"/>
    </row>
    <row r="210" spans="1:21" s="16" customFormat="1">
      <c r="A210" s="193"/>
      <c r="B210" s="15"/>
      <c r="C210" s="15"/>
      <c r="D210" s="48"/>
      <c r="E210" s="48"/>
      <c r="F210" s="99"/>
      <c r="G210" s="15"/>
      <c r="H210" s="15"/>
      <c r="I210" s="15"/>
      <c r="J210" s="15"/>
      <c r="K210" s="17"/>
      <c r="L210" s="17"/>
      <c r="M210" s="17"/>
      <c r="N210" s="15"/>
      <c r="O210" s="86"/>
      <c r="P210" s="15"/>
      <c r="Q210" s="99"/>
      <c r="R210" s="99"/>
      <c r="S210" s="15"/>
      <c r="T210" s="15"/>
      <c r="U210" s="15"/>
    </row>
    <row r="211" spans="1:21" s="16" customFormat="1">
      <c r="A211" s="193"/>
      <c r="B211" s="15"/>
      <c r="C211" s="15"/>
      <c r="D211" s="48"/>
      <c r="E211" s="48"/>
      <c r="F211" s="99"/>
      <c r="G211" s="15"/>
      <c r="H211" s="15"/>
      <c r="I211" s="15"/>
      <c r="J211" s="15"/>
      <c r="K211" s="17"/>
      <c r="L211" s="17"/>
      <c r="M211" s="17"/>
      <c r="N211" s="15"/>
      <c r="O211" s="86"/>
      <c r="P211" s="15"/>
      <c r="Q211" s="99"/>
      <c r="R211" s="99"/>
      <c r="S211" s="15"/>
      <c r="T211" s="15"/>
      <c r="U211" s="15"/>
    </row>
    <row r="212" spans="1:21" s="16" customFormat="1">
      <c r="A212" s="193"/>
      <c r="B212" s="15"/>
      <c r="C212" s="15"/>
      <c r="D212" s="48"/>
      <c r="E212" s="48"/>
      <c r="F212" s="99"/>
      <c r="G212" s="15"/>
      <c r="H212" s="15"/>
      <c r="I212" s="15"/>
      <c r="J212" s="15"/>
      <c r="K212" s="17"/>
      <c r="L212" s="17"/>
      <c r="M212" s="17"/>
      <c r="N212" s="15"/>
      <c r="O212" s="86"/>
      <c r="P212" s="15"/>
      <c r="Q212" s="99"/>
      <c r="R212" s="99"/>
      <c r="S212" s="15"/>
      <c r="T212" s="15"/>
      <c r="U212" s="15"/>
    </row>
    <row r="213" spans="1:21" s="16" customFormat="1">
      <c r="A213" s="193"/>
      <c r="B213" s="15"/>
      <c r="C213" s="15"/>
      <c r="D213" s="48"/>
      <c r="E213" s="48"/>
      <c r="F213" s="99"/>
      <c r="G213" s="15"/>
      <c r="H213" s="15"/>
      <c r="I213" s="15"/>
      <c r="J213" s="15"/>
      <c r="K213" s="17"/>
      <c r="L213" s="17"/>
      <c r="M213" s="17"/>
      <c r="N213" s="15"/>
      <c r="O213" s="86"/>
      <c r="P213" s="15"/>
      <c r="Q213" s="99"/>
      <c r="R213" s="99"/>
      <c r="S213" s="15"/>
      <c r="T213" s="15"/>
      <c r="U213" s="15"/>
    </row>
    <row r="214" spans="1:21" s="16" customFormat="1">
      <c r="A214" s="193"/>
      <c r="B214" s="15"/>
      <c r="C214" s="15"/>
      <c r="D214" s="48"/>
      <c r="E214" s="48"/>
      <c r="F214" s="99"/>
      <c r="G214" s="15"/>
      <c r="H214" s="15"/>
      <c r="I214" s="15"/>
      <c r="J214" s="15"/>
      <c r="K214" s="17"/>
      <c r="L214" s="17"/>
      <c r="M214" s="17"/>
      <c r="N214" s="15"/>
      <c r="O214" s="86"/>
      <c r="P214" s="15"/>
      <c r="Q214" s="99"/>
      <c r="R214" s="99"/>
      <c r="S214" s="15"/>
      <c r="T214" s="15"/>
      <c r="U214" s="15"/>
    </row>
    <row r="215" spans="1:21" s="16" customFormat="1">
      <c r="A215" s="193"/>
      <c r="B215" s="15"/>
      <c r="C215" s="15"/>
      <c r="D215" s="48"/>
      <c r="E215" s="48"/>
      <c r="F215" s="99"/>
      <c r="G215" s="15"/>
      <c r="H215" s="15"/>
      <c r="I215" s="15"/>
      <c r="J215" s="15"/>
      <c r="K215" s="17"/>
      <c r="L215" s="17"/>
      <c r="M215" s="17"/>
      <c r="N215" s="15"/>
      <c r="O215" s="86"/>
      <c r="P215" s="15"/>
      <c r="Q215" s="99"/>
      <c r="R215" s="99"/>
      <c r="S215" s="15"/>
      <c r="T215" s="15"/>
      <c r="U215" s="15"/>
    </row>
    <row r="216" spans="1:21" s="16" customFormat="1">
      <c r="A216" s="193"/>
      <c r="B216" s="15"/>
      <c r="C216" s="15"/>
      <c r="D216" s="48"/>
      <c r="E216" s="48"/>
      <c r="F216" s="99"/>
      <c r="G216" s="15"/>
      <c r="H216" s="15"/>
      <c r="I216" s="15"/>
      <c r="J216" s="15"/>
      <c r="K216" s="17"/>
      <c r="L216" s="17"/>
      <c r="M216" s="17"/>
      <c r="N216" s="15"/>
      <c r="O216" s="86"/>
      <c r="P216" s="15"/>
      <c r="Q216" s="99"/>
      <c r="R216" s="99"/>
      <c r="S216" s="15"/>
      <c r="T216" s="15"/>
      <c r="U216" s="15"/>
    </row>
    <row r="217" spans="1:21" s="16" customFormat="1">
      <c r="A217" s="193"/>
      <c r="B217" s="15"/>
      <c r="C217" s="15"/>
      <c r="D217" s="48"/>
      <c r="E217" s="48"/>
      <c r="F217" s="99"/>
      <c r="G217" s="15"/>
      <c r="H217" s="15"/>
      <c r="I217" s="15"/>
      <c r="J217" s="15"/>
      <c r="K217" s="17"/>
      <c r="L217" s="17"/>
      <c r="M217" s="17"/>
      <c r="N217" s="15"/>
      <c r="O217" s="86"/>
      <c r="P217" s="15"/>
      <c r="Q217" s="99"/>
      <c r="R217" s="99"/>
      <c r="S217" s="15"/>
      <c r="T217" s="15"/>
      <c r="U217" s="15"/>
    </row>
    <row r="218" spans="1:21" s="16" customFormat="1">
      <c r="A218" s="193"/>
      <c r="B218" s="15"/>
      <c r="C218" s="15"/>
      <c r="D218" s="48"/>
      <c r="E218" s="48"/>
      <c r="F218" s="99"/>
      <c r="G218" s="15"/>
      <c r="H218" s="15"/>
      <c r="I218" s="15"/>
      <c r="J218" s="15"/>
      <c r="K218" s="17"/>
      <c r="L218" s="17"/>
      <c r="M218" s="17"/>
      <c r="N218" s="15"/>
      <c r="O218" s="86"/>
      <c r="P218" s="15"/>
      <c r="Q218" s="99"/>
      <c r="R218" s="99"/>
      <c r="S218" s="15"/>
      <c r="T218" s="15"/>
      <c r="U218" s="15"/>
    </row>
    <row r="219" spans="1:21" s="16" customFormat="1">
      <c r="A219" s="193"/>
      <c r="B219" s="15"/>
      <c r="C219" s="15"/>
      <c r="D219" s="48"/>
      <c r="E219" s="48"/>
      <c r="F219" s="99"/>
      <c r="G219" s="15"/>
      <c r="H219" s="15"/>
      <c r="I219" s="15"/>
      <c r="J219" s="15"/>
      <c r="K219" s="17"/>
      <c r="L219" s="17"/>
      <c r="M219" s="17"/>
      <c r="N219" s="15"/>
      <c r="O219" s="86"/>
      <c r="P219" s="15"/>
      <c r="Q219" s="99"/>
      <c r="R219" s="99"/>
      <c r="S219" s="15"/>
      <c r="T219" s="15"/>
      <c r="U219" s="15"/>
    </row>
    <row r="220" spans="1:21" s="16" customFormat="1">
      <c r="A220" s="193"/>
      <c r="B220" s="15"/>
      <c r="C220" s="15"/>
      <c r="D220" s="48"/>
      <c r="E220" s="48"/>
      <c r="F220" s="99"/>
      <c r="G220" s="15"/>
      <c r="H220" s="15"/>
      <c r="I220" s="15"/>
      <c r="J220" s="15"/>
      <c r="K220" s="17"/>
      <c r="L220" s="17"/>
      <c r="M220" s="17"/>
      <c r="N220" s="15"/>
      <c r="O220" s="86"/>
      <c r="P220" s="15"/>
      <c r="Q220" s="99"/>
      <c r="R220" s="99"/>
      <c r="S220" s="15"/>
      <c r="T220" s="15"/>
      <c r="U220" s="15"/>
    </row>
    <row r="221" spans="1:21" s="16" customFormat="1">
      <c r="A221" s="193"/>
      <c r="B221" s="15"/>
      <c r="C221" s="15"/>
      <c r="D221" s="48"/>
      <c r="E221" s="48"/>
      <c r="F221" s="99"/>
      <c r="G221" s="15"/>
      <c r="H221" s="15"/>
      <c r="I221" s="15"/>
      <c r="J221" s="15"/>
      <c r="K221" s="17"/>
      <c r="L221" s="17"/>
      <c r="M221" s="17"/>
      <c r="N221" s="15"/>
      <c r="O221" s="86"/>
      <c r="P221" s="15"/>
      <c r="Q221" s="99"/>
      <c r="R221" s="99"/>
      <c r="S221" s="15"/>
      <c r="T221" s="15"/>
      <c r="U221" s="15"/>
    </row>
    <row r="222" spans="1:21" s="16" customFormat="1">
      <c r="A222" s="193"/>
      <c r="B222" s="15"/>
      <c r="C222" s="15"/>
      <c r="D222" s="48"/>
      <c r="E222" s="48"/>
      <c r="F222" s="99"/>
      <c r="G222" s="15"/>
      <c r="H222" s="15"/>
      <c r="I222" s="15"/>
      <c r="J222" s="15"/>
      <c r="K222" s="17"/>
      <c r="L222" s="17"/>
      <c r="M222" s="17"/>
      <c r="N222" s="15"/>
      <c r="O222" s="86"/>
      <c r="P222" s="15"/>
      <c r="Q222" s="99"/>
      <c r="R222" s="99"/>
      <c r="S222" s="15"/>
      <c r="T222" s="15"/>
      <c r="U222" s="15"/>
    </row>
    <row r="223" spans="1:21" s="16" customFormat="1">
      <c r="A223" s="193"/>
      <c r="B223" s="15"/>
      <c r="C223" s="15"/>
      <c r="D223" s="48"/>
      <c r="E223" s="48"/>
      <c r="F223" s="99"/>
      <c r="G223" s="15"/>
      <c r="H223" s="15"/>
      <c r="I223" s="15"/>
      <c r="J223" s="15"/>
      <c r="K223" s="17"/>
      <c r="L223" s="17"/>
      <c r="M223" s="17"/>
      <c r="N223" s="15"/>
      <c r="O223" s="86"/>
      <c r="P223" s="15"/>
      <c r="Q223" s="99"/>
      <c r="R223" s="99"/>
      <c r="S223" s="15"/>
      <c r="T223" s="15"/>
      <c r="U223" s="15"/>
    </row>
    <row r="224" spans="1:21" s="16" customFormat="1">
      <c r="A224" s="193"/>
      <c r="B224" s="15"/>
      <c r="C224" s="15"/>
      <c r="D224" s="48"/>
      <c r="E224" s="48"/>
      <c r="F224" s="99"/>
      <c r="G224" s="15"/>
      <c r="H224" s="15"/>
      <c r="I224" s="15"/>
      <c r="J224" s="15"/>
      <c r="K224" s="17"/>
      <c r="L224" s="17"/>
      <c r="M224" s="17"/>
      <c r="N224" s="15"/>
      <c r="O224" s="86"/>
      <c r="P224" s="15"/>
      <c r="Q224" s="99"/>
      <c r="R224" s="99"/>
      <c r="S224" s="15"/>
      <c r="T224" s="15"/>
      <c r="U224" s="15"/>
    </row>
    <row r="225" spans="1:21" s="16" customFormat="1">
      <c r="A225" s="193"/>
      <c r="B225" s="15"/>
      <c r="C225" s="15"/>
      <c r="D225" s="48"/>
      <c r="E225" s="48"/>
      <c r="F225" s="99"/>
      <c r="G225" s="15"/>
      <c r="H225" s="15"/>
      <c r="I225" s="15"/>
      <c r="J225" s="15"/>
      <c r="K225" s="17"/>
      <c r="L225" s="17"/>
      <c r="M225" s="17"/>
      <c r="N225" s="15"/>
      <c r="O225" s="86"/>
      <c r="P225" s="15"/>
      <c r="Q225" s="99"/>
      <c r="R225" s="99"/>
      <c r="S225" s="15"/>
      <c r="T225" s="15"/>
      <c r="U225" s="15"/>
    </row>
    <row r="226" spans="1:21" s="16" customFormat="1">
      <c r="A226" s="193"/>
      <c r="B226" s="15"/>
      <c r="C226" s="15"/>
      <c r="D226" s="48"/>
      <c r="E226" s="48"/>
      <c r="F226" s="99"/>
      <c r="G226" s="15"/>
      <c r="H226" s="15"/>
      <c r="I226" s="15"/>
      <c r="J226" s="15"/>
      <c r="K226" s="17"/>
      <c r="L226" s="17"/>
      <c r="M226" s="17"/>
      <c r="N226" s="15"/>
      <c r="O226" s="86"/>
      <c r="P226" s="15"/>
      <c r="Q226" s="99"/>
      <c r="R226" s="99"/>
      <c r="S226" s="15"/>
      <c r="T226" s="15"/>
      <c r="U226" s="15"/>
    </row>
    <row r="227" spans="1:21" s="16" customFormat="1">
      <c r="A227" s="193"/>
      <c r="B227" s="15"/>
      <c r="C227" s="15"/>
      <c r="D227" s="48"/>
      <c r="E227" s="48"/>
      <c r="F227" s="99"/>
      <c r="G227" s="15"/>
      <c r="H227" s="15"/>
      <c r="I227" s="15"/>
      <c r="J227" s="15"/>
      <c r="K227" s="17"/>
      <c r="L227" s="17"/>
      <c r="M227" s="17"/>
      <c r="N227" s="15"/>
      <c r="O227" s="86"/>
      <c r="P227" s="15"/>
      <c r="Q227" s="99"/>
      <c r="R227" s="99"/>
      <c r="S227" s="15"/>
      <c r="T227" s="15"/>
      <c r="U227" s="15"/>
    </row>
    <row r="228" spans="1:21" s="16" customFormat="1">
      <c r="A228" s="193"/>
      <c r="B228" s="15"/>
      <c r="C228" s="15"/>
      <c r="D228" s="48"/>
      <c r="E228" s="48"/>
      <c r="F228" s="99"/>
      <c r="G228" s="15"/>
      <c r="H228" s="15"/>
      <c r="I228" s="15"/>
      <c r="J228" s="15"/>
      <c r="K228" s="17"/>
      <c r="L228" s="17"/>
      <c r="M228" s="17"/>
      <c r="N228" s="15"/>
      <c r="O228" s="86"/>
      <c r="P228" s="15"/>
      <c r="Q228" s="99"/>
      <c r="R228" s="99"/>
      <c r="S228" s="15"/>
      <c r="T228" s="15"/>
      <c r="U228" s="15"/>
    </row>
    <row r="229" spans="1:21" s="16" customFormat="1">
      <c r="A229" s="193"/>
      <c r="B229" s="15"/>
      <c r="C229" s="15"/>
      <c r="D229" s="48"/>
      <c r="E229" s="48"/>
      <c r="F229" s="99"/>
      <c r="G229" s="15"/>
      <c r="H229" s="15"/>
      <c r="I229" s="15"/>
      <c r="J229" s="15"/>
      <c r="K229" s="17"/>
      <c r="L229" s="17"/>
      <c r="M229" s="17"/>
      <c r="N229" s="15"/>
      <c r="O229" s="86"/>
      <c r="P229" s="15"/>
      <c r="Q229" s="99"/>
      <c r="R229" s="99"/>
      <c r="S229" s="15"/>
      <c r="T229" s="15"/>
      <c r="U229" s="15"/>
    </row>
    <row r="230" spans="1:21" s="16" customFormat="1">
      <c r="A230" s="193"/>
      <c r="B230" s="15"/>
      <c r="C230" s="15"/>
      <c r="D230" s="48"/>
      <c r="E230" s="48"/>
      <c r="F230" s="99"/>
      <c r="G230" s="15"/>
      <c r="H230" s="15"/>
      <c r="I230" s="15"/>
      <c r="J230" s="15"/>
      <c r="K230" s="17"/>
      <c r="L230" s="17"/>
      <c r="M230" s="17"/>
      <c r="N230" s="15"/>
      <c r="O230" s="86"/>
      <c r="P230" s="15"/>
      <c r="Q230" s="99"/>
      <c r="R230" s="99"/>
      <c r="S230" s="15"/>
      <c r="T230" s="15"/>
      <c r="U230" s="15"/>
    </row>
    <row r="231" spans="1:21" s="16" customFormat="1">
      <c r="A231" s="193"/>
      <c r="B231" s="15"/>
      <c r="C231" s="15"/>
      <c r="D231" s="48"/>
      <c r="E231" s="48"/>
      <c r="F231" s="99"/>
      <c r="G231" s="15"/>
      <c r="H231" s="15"/>
      <c r="I231" s="15"/>
      <c r="J231" s="15"/>
      <c r="K231" s="17"/>
      <c r="L231" s="17"/>
      <c r="M231" s="17"/>
      <c r="N231" s="15"/>
      <c r="O231" s="86"/>
      <c r="P231" s="15"/>
      <c r="Q231" s="99"/>
      <c r="R231" s="99"/>
      <c r="S231" s="15"/>
      <c r="T231" s="15"/>
      <c r="U231" s="15"/>
    </row>
    <row r="232" spans="1:21" s="16" customFormat="1">
      <c r="A232" s="193"/>
      <c r="B232" s="15"/>
      <c r="C232" s="15"/>
      <c r="D232" s="48"/>
      <c r="E232" s="48"/>
      <c r="F232" s="99"/>
      <c r="G232" s="15"/>
      <c r="H232" s="15"/>
      <c r="I232" s="15"/>
      <c r="J232" s="15"/>
      <c r="K232" s="17"/>
      <c r="L232" s="17"/>
      <c r="M232" s="17"/>
      <c r="N232" s="15"/>
      <c r="O232" s="86"/>
      <c r="P232" s="15"/>
      <c r="Q232" s="99"/>
      <c r="R232" s="99"/>
      <c r="S232" s="15"/>
      <c r="T232" s="15"/>
      <c r="U232" s="15"/>
    </row>
    <row r="233" spans="1:21" s="16" customFormat="1">
      <c r="A233" s="193"/>
      <c r="B233" s="15"/>
      <c r="C233" s="15"/>
      <c r="D233" s="48"/>
      <c r="E233" s="48"/>
      <c r="F233" s="99"/>
      <c r="G233" s="15"/>
      <c r="H233" s="15"/>
      <c r="I233" s="15"/>
      <c r="J233" s="15"/>
      <c r="K233" s="17"/>
      <c r="L233" s="17"/>
      <c r="M233" s="17"/>
      <c r="N233" s="15"/>
      <c r="O233" s="86"/>
      <c r="P233" s="15"/>
      <c r="Q233" s="99"/>
      <c r="R233" s="99"/>
      <c r="S233" s="15"/>
      <c r="T233" s="15"/>
      <c r="U233" s="15"/>
    </row>
    <row r="234" spans="1:21" s="16" customFormat="1">
      <c r="A234" s="193"/>
      <c r="B234" s="15"/>
      <c r="C234" s="15"/>
      <c r="D234" s="48"/>
      <c r="E234" s="48"/>
      <c r="F234" s="99"/>
      <c r="G234" s="15"/>
      <c r="H234" s="15"/>
      <c r="I234" s="15"/>
      <c r="J234" s="15"/>
      <c r="K234" s="17"/>
      <c r="L234" s="17"/>
      <c r="M234" s="17"/>
      <c r="N234" s="15"/>
      <c r="O234" s="86"/>
      <c r="P234" s="15"/>
      <c r="Q234" s="99"/>
      <c r="R234" s="99"/>
      <c r="S234" s="15"/>
      <c r="T234" s="15"/>
      <c r="U234" s="15"/>
    </row>
    <row r="235" spans="1:21" s="16" customFormat="1">
      <c r="A235" s="193"/>
      <c r="B235" s="15"/>
      <c r="C235" s="15"/>
      <c r="D235" s="48"/>
      <c r="E235" s="48"/>
      <c r="F235" s="99"/>
      <c r="G235" s="15"/>
      <c r="H235" s="15"/>
      <c r="I235" s="15"/>
      <c r="J235" s="15"/>
      <c r="K235" s="17"/>
      <c r="L235" s="17"/>
      <c r="M235" s="17"/>
      <c r="N235" s="15"/>
      <c r="O235" s="86"/>
      <c r="P235" s="15"/>
      <c r="Q235" s="99"/>
      <c r="R235" s="99"/>
      <c r="S235" s="15"/>
      <c r="T235" s="15"/>
      <c r="U235" s="15"/>
    </row>
    <row r="236" spans="1:21" s="16" customFormat="1">
      <c r="A236" s="193"/>
      <c r="B236" s="15"/>
      <c r="C236" s="15"/>
      <c r="D236" s="48"/>
      <c r="E236" s="48"/>
      <c r="F236" s="99"/>
      <c r="G236" s="15"/>
      <c r="H236" s="15"/>
      <c r="I236" s="15"/>
      <c r="J236" s="15"/>
      <c r="K236" s="17"/>
      <c r="L236" s="17"/>
      <c r="M236" s="17"/>
      <c r="N236" s="15"/>
      <c r="O236" s="86"/>
      <c r="P236" s="15"/>
      <c r="Q236" s="99"/>
      <c r="R236" s="99"/>
      <c r="S236" s="15"/>
      <c r="T236" s="15"/>
      <c r="U236" s="15"/>
    </row>
    <row r="237" spans="1:21" s="16" customFormat="1">
      <c r="A237" s="193"/>
      <c r="B237" s="15"/>
      <c r="C237" s="15"/>
      <c r="D237" s="48"/>
      <c r="E237" s="48"/>
      <c r="F237" s="99"/>
      <c r="G237" s="15"/>
      <c r="H237" s="15"/>
      <c r="I237" s="15"/>
      <c r="J237" s="15"/>
      <c r="K237" s="17"/>
      <c r="L237" s="17"/>
      <c r="M237" s="17"/>
      <c r="N237" s="15"/>
      <c r="O237" s="86"/>
      <c r="P237" s="15"/>
      <c r="Q237" s="99"/>
      <c r="R237" s="99"/>
      <c r="S237" s="15"/>
      <c r="T237" s="15"/>
      <c r="U237" s="15"/>
    </row>
    <row r="238" spans="1:21" s="16" customFormat="1">
      <c r="A238" s="193"/>
      <c r="B238" s="15"/>
      <c r="C238" s="15"/>
      <c r="D238" s="48"/>
      <c r="E238" s="48"/>
      <c r="F238" s="99"/>
      <c r="G238" s="15"/>
      <c r="H238" s="15"/>
      <c r="I238" s="15"/>
      <c r="J238" s="15"/>
      <c r="K238" s="17"/>
      <c r="L238" s="17"/>
      <c r="M238" s="17"/>
      <c r="N238" s="15"/>
      <c r="O238" s="86"/>
      <c r="P238" s="15"/>
      <c r="Q238" s="99"/>
      <c r="R238" s="99"/>
      <c r="S238" s="15"/>
      <c r="T238" s="15"/>
      <c r="U238" s="15"/>
    </row>
    <row r="239" spans="1:21" s="16" customFormat="1">
      <c r="A239" s="193"/>
      <c r="B239" s="15"/>
      <c r="C239" s="15"/>
      <c r="D239" s="48"/>
      <c r="E239" s="48"/>
      <c r="F239" s="99"/>
      <c r="G239" s="15"/>
      <c r="H239" s="15"/>
      <c r="I239" s="15"/>
      <c r="J239" s="15"/>
      <c r="K239" s="17"/>
      <c r="L239" s="17"/>
      <c r="M239" s="17"/>
      <c r="N239" s="15"/>
      <c r="O239" s="86"/>
      <c r="P239" s="15"/>
      <c r="Q239" s="99"/>
      <c r="R239" s="99"/>
      <c r="S239" s="15"/>
      <c r="T239" s="15"/>
      <c r="U239" s="15"/>
    </row>
    <row r="240" spans="1:21" s="16" customFormat="1">
      <c r="A240" s="193"/>
      <c r="B240" s="15"/>
      <c r="C240" s="15"/>
      <c r="D240" s="48"/>
      <c r="E240" s="48"/>
      <c r="F240" s="99"/>
      <c r="G240" s="15"/>
      <c r="H240" s="15"/>
      <c r="I240" s="15"/>
      <c r="J240" s="15"/>
      <c r="K240" s="17"/>
      <c r="L240" s="17"/>
      <c r="M240" s="17"/>
      <c r="N240" s="15"/>
      <c r="O240" s="86"/>
      <c r="P240" s="15"/>
      <c r="Q240" s="99"/>
      <c r="R240" s="99"/>
      <c r="S240" s="15"/>
      <c r="T240" s="15"/>
      <c r="U240" s="15"/>
    </row>
    <row r="241" spans="1:21" s="16" customFormat="1">
      <c r="A241" s="193"/>
      <c r="B241" s="15"/>
      <c r="C241" s="15"/>
      <c r="D241" s="48"/>
      <c r="E241" s="48"/>
      <c r="F241" s="99"/>
      <c r="G241" s="15"/>
      <c r="H241" s="15"/>
      <c r="I241" s="15"/>
      <c r="J241" s="15"/>
      <c r="K241" s="17"/>
      <c r="L241" s="17"/>
      <c r="M241" s="17"/>
      <c r="N241" s="15"/>
      <c r="O241" s="86"/>
      <c r="P241" s="15"/>
      <c r="Q241" s="99"/>
      <c r="R241" s="99"/>
      <c r="S241" s="15"/>
      <c r="T241" s="15"/>
      <c r="U241" s="15"/>
    </row>
    <row r="242" spans="1:21" s="16" customFormat="1">
      <c r="A242" s="193"/>
      <c r="B242" s="15"/>
      <c r="C242" s="15"/>
      <c r="D242" s="48"/>
      <c r="E242" s="48"/>
      <c r="F242" s="99"/>
      <c r="G242" s="15"/>
      <c r="H242" s="15"/>
      <c r="I242" s="15"/>
      <c r="J242" s="15"/>
      <c r="K242" s="17"/>
      <c r="L242" s="17"/>
      <c r="M242" s="17"/>
      <c r="N242" s="15"/>
      <c r="O242" s="86"/>
      <c r="P242" s="15"/>
      <c r="Q242" s="99"/>
      <c r="R242" s="99"/>
      <c r="S242" s="15"/>
      <c r="T242" s="15"/>
      <c r="U242" s="15"/>
    </row>
    <row r="243" spans="1:21" s="16" customFormat="1">
      <c r="A243" s="193"/>
      <c r="B243" s="15"/>
      <c r="C243" s="15"/>
      <c r="D243" s="48"/>
      <c r="E243" s="48"/>
      <c r="F243" s="99"/>
      <c r="G243" s="15"/>
      <c r="H243" s="15"/>
      <c r="I243" s="15"/>
      <c r="J243" s="15"/>
      <c r="K243" s="17"/>
      <c r="L243" s="17"/>
      <c r="M243" s="17"/>
      <c r="N243" s="15"/>
      <c r="O243" s="86"/>
      <c r="P243" s="15"/>
      <c r="Q243" s="99"/>
      <c r="R243" s="99"/>
      <c r="S243" s="15"/>
      <c r="T243" s="15"/>
      <c r="U243" s="15"/>
    </row>
    <row r="244" spans="1:21" s="16" customFormat="1">
      <c r="A244" s="193"/>
      <c r="B244" s="15"/>
      <c r="C244" s="15"/>
      <c r="D244" s="48"/>
      <c r="E244" s="48"/>
      <c r="F244" s="99"/>
      <c r="G244" s="15"/>
      <c r="H244" s="15"/>
      <c r="I244" s="15"/>
      <c r="J244" s="15"/>
      <c r="K244" s="17"/>
      <c r="L244" s="17"/>
      <c r="M244" s="17"/>
      <c r="N244" s="15"/>
      <c r="O244" s="86"/>
      <c r="P244" s="15"/>
      <c r="Q244" s="99"/>
      <c r="R244" s="99"/>
      <c r="S244" s="15"/>
      <c r="T244" s="15"/>
      <c r="U244" s="15"/>
    </row>
    <row r="245" spans="1:21" s="16" customFormat="1">
      <c r="A245" s="193"/>
      <c r="B245" s="15"/>
      <c r="C245" s="15"/>
      <c r="D245" s="48"/>
      <c r="E245" s="48"/>
      <c r="F245" s="99"/>
      <c r="G245" s="15"/>
      <c r="H245" s="15"/>
      <c r="I245" s="15"/>
      <c r="J245" s="15"/>
      <c r="K245" s="17"/>
      <c r="L245" s="17"/>
      <c r="M245" s="17"/>
      <c r="N245" s="15"/>
      <c r="O245" s="86"/>
      <c r="P245" s="15"/>
      <c r="Q245" s="99"/>
      <c r="R245" s="99"/>
      <c r="S245" s="15"/>
      <c r="T245" s="15"/>
      <c r="U245" s="15"/>
    </row>
    <row r="246" spans="1:21" s="16" customFormat="1">
      <c r="A246" s="193"/>
      <c r="B246" s="15"/>
      <c r="C246" s="15"/>
      <c r="D246" s="48"/>
      <c r="E246" s="48"/>
      <c r="F246" s="99"/>
      <c r="G246" s="15"/>
      <c r="H246" s="15"/>
      <c r="I246" s="15"/>
      <c r="J246" s="15"/>
      <c r="K246" s="17"/>
      <c r="L246" s="17"/>
      <c r="M246" s="17"/>
      <c r="N246" s="15"/>
      <c r="O246" s="86"/>
      <c r="P246" s="15"/>
      <c r="Q246" s="99"/>
      <c r="R246" s="99"/>
      <c r="S246" s="15"/>
      <c r="T246" s="15"/>
      <c r="U246" s="15"/>
    </row>
    <row r="247" spans="1:21" s="16" customFormat="1">
      <c r="A247" s="193"/>
      <c r="B247" s="15"/>
      <c r="C247" s="15"/>
      <c r="D247" s="48"/>
      <c r="E247" s="48"/>
      <c r="F247" s="99"/>
      <c r="G247" s="15"/>
      <c r="H247" s="15"/>
      <c r="I247" s="15"/>
      <c r="J247" s="15"/>
      <c r="K247" s="17"/>
      <c r="L247" s="17"/>
      <c r="M247" s="17"/>
      <c r="N247" s="15"/>
      <c r="O247" s="86"/>
      <c r="P247" s="15"/>
      <c r="Q247" s="99"/>
      <c r="R247" s="99"/>
      <c r="S247" s="15"/>
      <c r="T247" s="15"/>
      <c r="U247" s="15"/>
    </row>
    <row r="248" spans="1:21" s="16" customFormat="1">
      <c r="A248" s="193"/>
      <c r="B248" s="15"/>
      <c r="C248" s="15"/>
      <c r="D248" s="48"/>
      <c r="E248" s="48"/>
      <c r="F248" s="99"/>
      <c r="G248" s="15"/>
      <c r="H248" s="15"/>
      <c r="I248" s="15"/>
      <c r="J248" s="15"/>
      <c r="K248" s="17"/>
      <c r="L248" s="17"/>
      <c r="M248" s="17"/>
      <c r="N248" s="15"/>
      <c r="O248" s="86"/>
      <c r="P248" s="15"/>
      <c r="Q248" s="99"/>
      <c r="R248" s="99"/>
      <c r="S248" s="15"/>
      <c r="T248" s="15"/>
      <c r="U248" s="15"/>
    </row>
    <row r="249" spans="1:21" s="16" customFormat="1">
      <c r="A249" s="193"/>
      <c r="B249" s="15"/>
      <c r="C249" s="15"/>
      <c r="D249" s="48"/>
      <c r="E249" s="48"/>
      <c r="F249" s="99"/>
      <c r="G249" s="15"/>
      <c r="H249" s="15"/>
      <c r="I249" s="15"/>
      <c r="J249" s="15"/>
      <c r="K249" s="17"/>
      <c r="L249" s="17"/>
      <c r="M249" s="17"/>
      <c r="N249" s="15"/>
      <c r="O249" s="86"/>
      <c r="P249" s="15"/>
      <c r="Q249" s="99"/>
      <c r="R249" s="99"/>
      <c r="S249" s="15"/>
      <c r="T249" s="15"/>
      <c r="U249" s="15"/>
    </row>
    <row r="250" spans="1:21" s="16" customFormat="1">
      <c r="A250" s="193"/>
      <c r="B250" s="15"/>
      <c r="C250" s="15"/>
      <c r="D250" s="48"/>
      <c r="E250" s="48"/>
      <c r="F250" s="99"/>
      <c r="G250" s="15"/>
      <c r="H250" s="15"/>
      <c r="I250" s="15"/>
      <c r="J250" s="15"/>
      <c r="K250" s="17"/>
      <c r="L250" s="17"/>
      <c r="M250" s="17"/>
      <c r="N250" s="15"/>
      <c r="O250" s="86"/>
      <c r="P250" s="15"/>
      <c r="Q250" s="99"/>
      <c r="R250" s="99"/>
      <c r="S250" s="15"/>
      <c r="T250" s="15"/>
      <c r="U250" s="15"/>
    </row>
    <row r="251" spans="1:21" s="16" customFormat="1">
      <c r="A251" s="193"/>
      <c r="B251" s="15"/>
      <c r="C251" s="15"/>
      <c r="D251" s="48"/>
      <c r="E251" s="48"/>
      <c r="F251" s="99"/>
      <c r="G251" s="15"/>
      <c r="H251" s="15"/>
      <c r="I251" s="15"/>
      <c r="J251" s="15"/>
      <c r="K251" s="17"/>
      <c r="L251" s="17"/>
      <c r="M251" s="17"/>
      <c r="N251" s="15"/>
      <c r="O251" s="86"/>
      <c r="P251" s="15"/>
      <c r="Q251" s="99"/>
      <c r="R251" s="99"/>
      <c r="S251" s="15"/>
      <c r="T251" s="15"/>
      <c r="U251" s="15"/>
    </row>
    <row r="252" spans="1:21" s="16" customFormat="1">
      <c r="A252" s="193"/>
      <c r="B252" s="15"/>
      <c r="C252" s="15"/>
      <c r="D252" s="48"/>
      <c r="E252" s="48"/>
      <c r="F252" s="99"/>
      <c r="G252" s="15"/>
      <c r="H252" s="15"/>
      <c r="I252" s="15"/>
      <c r="J252" s="15"/>
      <c r="K252" s="17"/>
      <c r="L252" s="17"/>
      <c r="M252" s="17"/>
      <c r="N252" s="15"/>
      <c r="O252" s="86"/>
      <c r="P252" s="15"/>
      <c r="Q252" s="99"/>
      <c r="R252" s="99"/>
      <c r="S252" s="15"/>
      <c r="T252" s="15"/>
      <c r="U252" s="15"/>
    </row>
    <row r="253" spans="1:21" s="16" customFormat="1">
      <c r="A253" s="193"/>
      <c r="B253" s="15"/>
      <c r="C253" s="15"/>
      <c r="D253" s="48"/>
      <c r="E253" s="48"/>
      <c r="F253" s="99"/>
      <c r="G253" s="15"/>
      <c r="H253" s="15"/>
      <c r="I253" s="15"/>
      <c r="J253" s="15"/>
      <c r="K253" s="17"/>
      <c r="L253" s="17"/>
      <c r="M253" s="17"/>
      <c r="N253" s="15"/>
      <c r="O253" s="86"/>
      <c r="P253" s="15"/>
      <c r="Q253" s="99"/>
      <c r="R253" s="99"/>
      <c r="S253" s="15"/>
      <c r="T253" s="15"/>
      <c r="U253" s="15"/>
    </row>
    <row r="254" spans="1:21" s="16" customFormat="1">
      <c r="A254" s="193"/>
      <c r="B254" s="15"/>
      <c r="C254" s="15"/>
      <c r="D254" s="48"/>
      <c r="E254" s="48"/>
      <c r="F254" s="99"/>
      <c r="G254" s="15"/>
      <c r="H254" s="15"/>
      <c r="I254" s="15"/>
      <c r="J254" s="15"/>
      <c r="K254" s="17"/>
      <c r="L254" s="17"/>
      <c r="M254" s="17"/>
      <c r="N254" s="15"/>
      <c r="O254" s="86"/>
      <c r="P254" s="15"/>
      <c r="Q254" s="99"/>
      <c r="R254" s="99"/>
      <c r="S254" s="15"/>
      <c r="T254" s="15"/>
      <c r="U254" s="15"/>
    </row>
    <row r="255" spans="1:21" s="16" customFormat="1">
      <c r="A255" s="193"/>
      <c r="B255" s="15"/>
      <c r="C255" s="15"/>
      <c r="D255" s="48"/>
      <c r="E255" s="48"/>
      <c r="F255" s="99"/>
      <c r="G255" s="15"/>
      <c r="H255" s="15"/>
      <c r="I255" s="15"/>
      <c r="J255" s="15"/>
      <c r="K255" s="17"/>
      <c r="L255" s="17"/>
      <c r="M255" s="17"/>
      <c r="N255" s="15"/>
      <c r="O255" s="86"/>
      <c r="P255" s="15"/>
      <c r="Q255" s="99"/>
      <c r="R255" s="99"/>
      <c r="S255" s="15"/>
      <c r="T255" s="15"/>
      <c r="U255" s="15"/>
    </row>
    <row r="256" spans="1:21" s="16" customFormat="1">
      <c r="A256" s="193"/>
      <c r="B256" s="15"/>
      <c r="C256" s="15"/>
      <c r="D256" s="48"/>
      <c r="E256" s="48"/>
      <c r="F256" s="99"/>
      <c r="G256" s="15"/>
      <c r="H256" s="15"/>
      <c r="I256" s="15"/>
      <c r="J256" s="15"/>
      <c r="K256" s="17"/>
      <c r="L256" s="17"/>
      <c r="M256" s="17"/>
      <c r="N256" s="15"/>
      <c r="O256" s="86"/>
      <c r="P256" s="15"/>
      <c r="Q256" s="99"/>
      <c r="R256" s="99"/>
      <c r="S256" s="15"/>
      <c r="T256" s="15"/>
      <c r="U256" s="15"/>
    </row>
    <row r="257" spans="1:21" s="16" customFormat="1">
      <c r="A257" s="193"/>
      <c r="B257" s="15"/>
      <c r="C257" s="15"/>
      <c r="D257" s="48"/>
      <c r="E257" s="48"/>
      <c r="F257" s="99"/>
      <c r="G257" s="15"/>
      <c r="H257" s="15"/>
      <c r="I257" s="15"/>
      <c r="J257" s="15"/>
      <c r="K257" s="17"/>
      <c r="L257" s="17"/>
      <c r="M257" s="17"/>
      <c r="N257" s="15"/>
      <c r="O257" s="86"/>
      <c r="P257" s="15"/>
      <c r="Q257" s="99"/>
      <c r="R257" s="99"/>
      <c r="S257" s="15"/>
      <c r="T257" s="15"/>
      <c r="U257" s="15"/>
    </row>
    <row r="258" spans="1:21" s="16" customFormat="1">
      <c r="A258" s="193"/>
      <c r="B258" s="15"/>
      <c r="C258" s="15"/>
      <c r="D258" s="48"/>
      <c r="E258" s="48"/>
      <c r="F258" s="99"/>
      <c r="G258" s="15"/>
      <c r="H258" s="15"/>
      <c r="I258" s="15"/>
      <c r="J258" s="15"/>
      <c r="K258" s="17"/>
      <c r="L258" s="17"/>
      <c r="M258" s="17"/>
      <c r="N258" s="15"/>
      <c r="O258" s="86"/>
      <c r="P258" s="15"/>
      <c r="Q258" s="99"/>
      <c r="R258" s="99"/>
      <c r="S258" s="15"/>
      <c r="T258" s="15"/>
      <c r="U258" s="15"/>
    </row>
    <row r="259" spans="1:21" s="16" customFormat="1">
      <c r="A259" s="193"/>
      <c r="B259" s="15"/>
      <c r="C259" s="15"/>
      <c r="D259" s="48"/>
      <c r="E259" s="48"/>
      <c r="F259" s="99"/>
      <c r="G259" s="15"/>
      <c r="H259" s="15"/>
      <c r="I259" s="15"/>
      <c r="J259" s="15"/>
      <c r="K259" s="17"/>
      <c r="L259" s="17"/>
      <c r="M259" s="17"/>
      <c r="N259" s="15"/>
      <c r="O259" s="86"/>
      <c r="P259" s="15"/>
      <c r="Q259" s="99"/>
      <c r="R259" s="99"/>
      <c r="S259" s="15"/>
      <c r="T259" s="15"/>
      <c r="U259" s="15"/>
    </row>
    <row r="260" spans="1:21" s="16" customFormat="1">
      <c r="A260" s="193"/>
      <c r="B260" s="15"/>
      <c r="C260" s="15"/>
      <c r="D260" s="48"/>
      <c r="E260" s="48"/>
      <c r="F260" s="99"/>
      <c r="G260" s="15"/>
      <c r="H260" s="15"/>
      <c r="I260" s="15"/>
      <c r="J260" s="15"/>
      <c r="K260" s="17"/>
      <c r="L260" s="17"/>
      <c r="M260" s="17"/>
      <c r="N260" s="15"/>
      <c r="O260" s="86"/>
      <c r="P260" s="15"/>
      <c r="Q260" s="99"/>
      <c r="R260" s="99"/>
      <c r="S260" s="15"/>
      <c r="T260" s="15"/>
      <c r="U260" s="15"/>
    </row>
    <row r="261" spans="1:21" s="16" customFormat="1">
      <c r="A261" s="193"/>
      <c r="B261" s="15"/>
      <c r="C261" s="15"/>
      <c r="D261" s="48"/>
      <c r="E261" s="48"/>
      <c r="F261" s="99"/>
      <c r="G261" s="15"/>
      <c r="H261" s="15"/>
      <c r="I261" s="15"/>
      <c r="J261" s="15"/>
      <c r="K261" s="17"/>
      <c r="L261" s="17"/>
      <c r="M261" s="17"/>
      <c r="N261" s="15"/>
      <c r="O261" s="86"/>
      <c r="P261" s="15"/>
      <c r="Q261" s="99"/>
      <c r="R261" s="99"/>
      <c r="S261" s="15"/>
      <c r="T261" s="15"/>
      <c r="U261" s="15"/>
    </row>
    <row r="262" spans="1:21" s="16" customFormat="1">
      <c r="A262" s="193"/>
      <c r="B262" s="15"/>
      <c r="C262" s="15"/>
      <c r="D262" s="48"/>
      <c r="E262" s="48"/>
      <c r="F262" s="99"/>
      <c r="G262" s="15"/>
      <c r="H262" s="15"/>
      <c r="I262" s="15"/>
      <c r="J262" s="15"/>
      <c r="K262" s="17"/>
      <c r="L262" s="17"/>
      <c r="M262" s="17"/>
      <c r="N262" s="15"/>
      <c r="O262" s="86"/>
      <c r="P262" s="15"/>
      <c r="Q262" s="99"/>
      <c r="R262" s="99"/>
      <c r="S262" s="15"/>
      <c r="T262" s="15"/>
      <c r="U262" s="15"/>
    </row>
    <row r="263" spans="1:21" s="16" customFormat="1">
      <c r="A263" s="193"/>
      <c r="B263" s="15"/>
      <c r="C263" s="15"/>
      <c r="D263" s="48"/>
      <c r="E263" s="48"/>
      <c r="F263" s="99"/>
      <c r="G263" s="15"/>
      <c r="H263" s="15"/>
      <c r="I263" s="15"/>
      <c r="J263" s="15"/>
      <c r="K263" s="17"/>
      <c r="L263" s="17"/>
      <c r="M263" s="17"/>
      <c r="N263" s="15"/>
      <c r="O263" s="86"/>
      <c r="P263" s="15"/>
      <c r="Q263" s="99"/>
      <c r="R263" s="99"/>
      <c r="S263" s="15"/>
      <c r="T263" s="15"/>
      <c r="U263" s="15"/>
    </row>
    <row r="264" spans="1:21" s="16" customFormat="1">
      <c r="A264" s="193"/>
      <c r="B264" s="15"/>
      <c r="C264" s="15"/>
      <c r="D264" s="48"/>
      <c r="E264" s="48"/>
      <c r="F264" s="99"/>
      <c r="G264" s="15"/>
      <c r="H264" s="15"/>
      <c r="I264" s="15"/>
      <c r="J264" s="15"/>
      <c r="K264" s="17"/>
      <c r="L264" s="17"/>
      <c r="M264" s="17"/>
      <c r="N264" s="15"/>
      <c r="O264" s="86"/>
      <c r="P264" s="15"/>
      <c r="Q264" s="99"/>
      <c r="R264" s="99"/>
      <c r="S264" s="15"/>
      <c r="T264" s="15"/>
      <c r="U264" s="15"/>
    </row>
    <row r="265" spans="1:21" s="16" customFormat="1">
      <c r="A265" s="193"/>
      <c r="B265" s="15"/>
      <c r="C265" s="15"/>
      <c r="D265" s="48"/>
      <c r="E265" s="48"/>
      <c r="F265" s="99"/>
      <c r="G265" s="15"/>
      <c r="H265" s="15"/>
      <c r="I265" s="15"/>
      <c r="J265" s="15"/>
      <c r="K265" s="17"/>
      <c r="L265" s="17"/>
      <c r="M265" s="17"/>
      <c r="N265" s="15"/>
      <c r="O265" s="86"/>
      <c r="P265" s="15"/>
      <c r="Q265" s="99"/>
      <c r="R265" s="99"/>
      <c r="S265" s="15"/>
      <c r="T265" s="15"/>
      <c r="U265" s="15"/>
    </row>
    <row r="266" spans="1:21" s="16" customFormat="1">
      <c r="A266" s="193"/>
      <c r="B266" s="15"/>
      <c r="C266" s="15"/>
      <c r="D266" s="48"/>
      <c r="E266" s="48"/>
      <c r="F266" s="99"/>
      <c r="G266" s="15"/>
      <c r="H266" s="15"/>
      <c r="I266" s="15"/>
      <c r="J266" s="15"/>
      <c r="K266" s="17"/>
      <c r="L266" s="17"/>
      <c r="M266" s="17"/>
      <c r="N266" s="15"/>
      <c r="O266" s="86"/>
      <c r="P266" s="15"/>
      <c r="Q266" s="99"/>
      <c r="R266" s="99"/>
      <c r="S266" s="15"/>
      <c r="T266" s="15"/>
      <c r="U266" s="15"/>
    </row>
    <row r="267" spans="1:21" s="16" customFormat="1">
      <c r="A267" s="193"/>
      <c r="B267" s="15"/>
      <c r="C267" s="15"/>
      <c r="D267" s="48"/>
      <c r="E267" s="48"/>
      <c r="F267" s="99"/>
      <c r="G267" s="15"/>
      <c r="H267" s="15"/>
      <c r="I267" s="15"/>
      <c r="J267" s="15"/>
      <c r="K267" s="17"/>
      <c r="L267" s="17"/>
      <c r="M267" s="17"/>
      <c r="N267" s="15"/>
      <c r="O267" s="86"/>
      <c r="P267" s="15"/>
      <c r="Q267" s="99"/>
      <c r="R267" s="99"/>
      <c r="S267" s="15"/>
      <c r="T267" s="15"/>
      <c r="U267" s="15"/>
    </row>
    <row r="268" spans="1:21" s="16" customFormat="1">
      <c r="A268" s="193"/>
      <c r="B268" s="15"/>
      <c r="C268" s="15"/>
      <c r="D268" s="48"/>
      <c r="E268" s="48"/>
      <c r="F268" s="99"/>
      <c r="G268" s="15"/>
      <c r="H268" s="15"/>
      <c r="I268" s="15"/>
      <c r="J268" s="15"/>
      <c r="K268" s="17"/>
      <c r="L268" s="17"/>
      <c r="M268" s="17"/>
      <c r="N268" s="15"/>
      <c r="O268" s="86"/>
      <c r="P268" s="15"/>
      <c r="Q268" s="99"/>
      <c r="R268" s="99"/>
      <c r="S268" s="15"/>
      <c r="T268" s="15"/>
      <c r="U268" s="15"/>
    </row>
    <row r="269" spans="1:21" s="16" customFormat="1">
      <c r="A269" s="193"/>
      <c r="B269" s="15"/>
      <c r="C269" s="15"/>
      <c r="D269" s="48"/>
      <c r="E269" s="48"/>
      <c r="F269" s="99"/>
      <c r="G269" s="15"/>
      <c r="H269" s="15"/>
      <c r="I269" s="15"/>
      <c r="J269" s="15"/>
      <c r="K269" s="17"/>
      <c r="L269" s="17"/>
      <c r="M269" s="17"/>
      <c r="N269" s="15"/>
      <c r="O269" s="86"/>
      <c r="P269" s="15"/>
      <c r="Q269" s="99"/>
      <c r="R269" s="99"/>
      <c r="S269" s="15"/>
      <c r="T269" s="15"/>
      <c r="U269" s="15"/>
    </row>
    <row r="270" spans="1:21" s="16" customFormat="1">
      <c r="A270" s="193"/>
      <c r="B270" s="15"/>
      <c r="C270" s="15"/>
      <c r="D270" s="48"/>
      <c r="E270" s="48"/>
      <c r="F270" s="99"/>
      <c r="G270" s="15"/>
      <c r="H270" s="15"/>
      <c r="I270" s="15"/>
      <c r="J270" s="15"/>
      <c r="K270" s="17"/>
      <c r="L270" s="17"/>
      <c r="M270" s="17"/>
      <c r="N270" s="15"/>
      <c r="O270" s="86"/>
      <c r="P270" s="15"/>
      <c r="Q270" s="99"/>
      <c r="R270" s="99"/>
      <c r="S270" s="15"/>
      <c r="T270" s="15"/>
      <c r="U270" s="15"/>
    </row>
    <row r="271" spans="1:21" s="16" customFormat="1">
      <c r="A271" s="193"/>
      <c r="B271" s="15"/>
      <c r="C271" s="15"/>
      <c r="D271" s="48"/>
      <c r="E271" s="48"/>
      <c r="F271" s="99"/>
      <c r="G271" s="15"/>
      <c r="H271" s="15"/>
      <c r="I271" s="15"/>
      <c r="J271" s="15"/>
      <c r="K271" s="17"/>
      <c r="L271" s="17"/>
      <c r="M271" s="17"/>
      <c r="N271" s="15"/>
      <c r="O271" s="86"/>
      <c r="P271" s="15"/>
      <c r="Q271" s="99"/>
      <c r="R271" s="99"/>
      <c r="S271" s="15"/>
      <c r="T271" s="15"/>
      <c r="U271" s="15"/>
    </row>
    <row r="272" spans="1:21" s="16" customFormat="1">
      <c r="A272" s="193"/>
      <c r="B272" s="15"/>
      <c r="C272" s="15"/>
      <c r="D272" s="48"/>
      <c r="E272" s="48"/>
      <c r="F272" s="99"/>
      <c r="G272" s="15"/>
      <c r="H272" s="15"/>
      <c r="I272" s="15"/>
      <c r="J272" s="15"/>
      <c r="K272" s="17"/>
      <c r="L272" s="17"/>
      <c r="M272" s="17"/>
      <c r="N272" s="15"/>
      <c r="O272" s="86"/>
      <c r="P272" s="15"/>
      <c r="Q272" s="99"/>
      <c r="R272" s="99"/>
      <c r="S272" s="15"/>
      <c r="T272" s="15"/>
      <c r="U272" s="15"/>
    </row>
    <row r="273" spans="1:21" s="16" customFormat="1">
      <c r="A273" s="193"/>
      <c r="B273" s="15"/>
      <c r="C273" s="15"/>
      <c r="D273" s="48"/>
      <c r="E273" s="48"/>
      <c r="F273" s="99"/>
      <c r="G273" s="15"/>
      <c r="H273" s="15"/>
      <c r="I273" s="15"/>
      <c r="J273" s="15"/>
      <c r="K273" s="17"/>
      <c r="L273" s="17"/>
      <c r="M273" s="17"/>
      <c r="N273" s="15"/>
      <c r="O273" s="86"/>
      <c r="P273" s="15"/>
      <c r="Q273" s="99"/>
      <c r="R273" s="99"/>
      <c r="S273" s="15"/>
      <c r="T273" s="15"/>
      <c r="U273" s="15"/>
    </row>
    <row r="274" spans="1:21" s="16" customFormat="1">
      <c r="A274" s="193"/>
      <c r="B274" s="15"/>
      <c r="C274" s="15"/>
      <c r="D274" s="48"/>
      <c r="E274" s="48"/>
      <c r="F274" s="99"/>
      <c r="G274" s="15"/>
      <c r="H274" s="15"/>
      <c r="I274" s="15"/>
      <c r="J274" s="15"/>
      <c r="K274" s="17"/>
      <c r="L274" s="17"/>
      <c r="M274" s="17"/>
      <c r="N274" s="15"/>
      <c r="O274" s="86"/>
      <c r="P274" s="15"/>
      <c r="Q274" s="99"/>
      <c r="R274" s="99"/>
      <c r="S274" s="15"/>
      <c r="T274" s="15"/>
      <c r="U274" s="15"/>
    </row>
    <row r="275" spans="1:21" s="16" customFormat="1">
      <c r="A275" s="193"/>
      <c r="B275" s="15"/>
      <c r="C275" s="15"/>
      <c r="D275" s="48"/>
      <c r="E275" s="48"/>
      <c r="F275" s="99"/>
      <c r="G275" s="15"/>
      <c r="H275" s="15"/>
      <c r="I275" s="15"/>
      <c r="J275" s="15"/>
      <c r="K275" s="17"/>
      <c r="L275" s="17"/>
      <c r="M275" s="17"/>
      <c r="N275" s="15"/>
      <c r="O275" s="86"/>
      <c r="P275" s="15"/>
      <c r="Q275" s="99"/>
      <c r="R275" s="99"/>
      <c r="S275" s="15"/>
      <c r="T275" s="15"/>
      <c r="U275" s="15"/>
    </row>
    <row r="276" spans="1:21" s="16" customFormat="1">
      <c r="A276" s="193"/>
      <c r="B276" s="15"/>
      <c r="C276" s="15"/>
      <c r="D276" s="48"/>
      <c r="E276" s="48"/>
      <c r="F276" s="99"/>
      <c r="G276" s="15"/>
      <c r="H276" s="15"/>
      <c r="I276" s="15"/>
      <c r="J276" s="15"/>
      <c r="K276" s="17"/>
      <c r="L276" s="17"/>
      <c r="M276" s="17"/>
      <c r="N276" s="15"/>
      <c r="O276" s="86"/>
      <c r="P276" s="15"/>
      <c r="Q276" s="99"/>
      <c r="R276" s="99"/>
      <c r="S276" s="15"/>
      <c r="T276" s="15"/>
      <c r="U276" s="15"/>
    </row>
    <row r="277" spans="1:21" s="16" customFormat="1">
      <c r="A277" s="193"/>
      <c r="B277" s="15"/>
      <c r="C277" s="15"/>
      <c r="D277" s="48"/>
      <c r="E277" s="48"/>
      <c r="F277" s="99"/>
      <c r="G277" s="15"/>
      <c r="H277" s="15"/>
      <c r="I277" s="15"/>
      <c r="J277" s="15"/>
      <c r="K277" s="17"/>
      <c r="L277" s="17"/>
      <c r="M277" s="17"/>
      <c r="N277" s="15"/>
      <c r="O277" s="86"/>
      <c r="P277" s="15"/>
      <c r="Q277" s="99"/>
      <c r="R277" s="99"/>
      <c r="S277" s="15"/>
      <c r="T277" s="15"/>
      <c r="U277" s="15"/>
    </row>
    <row r="278" spans="1:21" s="16" customFormat="1">
      <c r="A278" s="193"/>
      <c r="B278" s="15"/>
      <c r="C278" s="15"/>
      <c r="D278" s="48"/>
      <c r="E278" s="48"/>
      <c r="F278" s="99"/>
      <c r="G278" s="15"/>
      <c r="H278" s="15"/>
      <c r="I278" s="15"/>
      <c r="J278" s="15"/>
      <c r="K278" s="17"/>
      <c r="L278" s="17"/>
      <c r="M278" s="17"/>
      <c r="N278" s="15"/>
      <c r="O278" s="86"/>
      <c r="P278" s="15"/>
      <c r="Q278" s="99"/>
      <c r="R278" s="99"/>
      <c r="S278" s="15"/>
      <c r="T278" s="15"/>
      <c r="U278" s="15"/>
    </row>
    <row r="279" spans="1:21" s="16" customFormat="1">
      <c r="A279" s="193"/>
      <c r="B279" s="15"/>
      <c r="C279" s="15"/>
      <c r="D279" s="48"/>
      <c r="E279" s="48"/>
      <c r="F279" s="99"/>
      <c r="G279" s="15"/>
      <c r="H279" s="15"/>
      <c r="I279" s="15"/>
      <c r="J279" s="15"/>
      <c r="K279" s="17"/>
      <c r="L279" s="17"/>
      <c r="M279" s="17"/>
      <c r="N279" s="15"/>
      <c r="O279" s="86"/>
      <c r="P279" s="15"/>
      <c r="Q279" s="99"/>
      <c r="R279" s="99"/>
      <c r="S279" s="15"/>
      <c r="T279" s="15"/>
      <c r="U279" s="15"/>
    </row>
    <row r="280" spans="1:21" s="16" customFormat="1">
      <c r="A280" s="193"/>
      <c r="B280" s="15"/>
      <c r="C280" s="15"/>
      <c r="D280" s="48"/>
      <c r="E280" s="48"/>
      <c r="F280" s="99"/>
      <c r="G280" s="15"/>
      <c r="H280" s="15"/>
      <c r="I280" s="15"/>
      <c r="J280" s="15"/>
      <c r="K280" s="17"/>
      <c r="L280" s="17"/>
      <c r="M280" s="17"/>
      <c r="N280" s="15"/>
      <c r="O280" s="86"/>
      <c r="P280" s="15"/>
      <c r="Q280" s="99"/>
      <c r="R280" s="99"/>
      <c r="S280" s="15"/>
      <c r="T280" s="15"/>
      <c r="U280" s="15"/>
    </row>
    <row r="281" spans="1:21" s="16" customFormat="1">
      <c r="A281" s="193"/>
      <c r="B281" s="15"/>
      <c r="C281" s="15"/>
      <c r="D281" s="48"/>
      <c r="E281" s="48"/>
      <c r="F281" s="99"/>
      <c r="G281" s="15"/>
      <c r="H281" s="15"/>
      <c r="I281" s="15"/>
      <c r="J281" s="15"/>
      <c r="K281" s="17"/>
      <c r="L281" s="17"/>
      <c r="M281" s="17"/>
      <c r="N281" s="15"/>
      <c r="O281" s="86"/>
      <c r="P281" s="15"/>
      <c r="Q281" s="99"/>
      <c r="R281" s="99"/>
      <c r="S281" s="15"/>
      <c r="T281" s="15"/>
      <c r="U281" s="15"/>
    </row>
    <row r="282" spans="1:21" s="16" customFormat="1">
      <c r="A282" s="193"/>
      <c r="B282" s="15"/>
      <c r="C282" s="15"/>
      <c r="D282" s="48"/>
      <c r="E282" s="48"/>
      <c r="F282" s="99"/>
      <c r="G282" s="15"/>
      <c r="H282" s="15"/>
      <c r="I282" s="15"/>
      <c r="J282" s="15"/>
      <c r="K282" s="17"/>
      <c r="L282" s="17"/>
      <c r="M282" s="17"/>
      <c r="N282" s="15"/>
      <c r="O282" s="86"/>
      <c r="P282" s="15"/>
      <c r="Q282" s="99"/>
      <c r="R282" s="99"/>
      <c r="S282" s="15"/>
      <c r="T282" s="15"/>
      <c r="U282" s="15"/>
    </row>
    <row r="283" spans="1:21" s="16" customFormat="1">
      <c r="A283" s="193"/>
      <c r="B283" s="15"/>
      <c r="C283" s="15"/>
      <c r="D283" s="48"/>
      <c r="E283" s="48"/>
      <c r="F283" s="99"/>
      <c r="G283" s="15"/>
      <c r="H283" s="15"/>
      <c r="I283" s="15"/>
      <c r="J283" s="15"/>
      <c r="K283" s="17"/>
      <c r="L283" s="17"/>
      <c r="M283" s="17"/>
      <c r="N283" s="15"/>
      <c r="O283" s="86"/>
      <c r="P283" s="15"/>
      <c r="Q283" s="99"/>
      <c r="R283" s="99"/>
      <c r="S283" s="15"/>
      <c r="T283" s="15"/>
      <c r="U283" s="15"/>
    </row>
    <row r="284" spans="1:21" s="16" customFormat="1">
      <c r="A284" s="193"/>
      <c r="B284" s="15"/>
      <c r="C284" s="15"/>
      <c r="D284" s="48"/>
      <c r="E284" s="48"/>
      <c r="F284" s="99"/>
      <c r="G284" s="15"/>
      <c r="H284" s="15"/>
      <c r="I284" s="15"/>
      <c r="J284" s="15"/>
      <c r="K284" s="17"/>
      <c r="L284" s="17"/>
      <c r="M284" s="17"/>
      <c r="N284" s="15"/>
      <c r="O284" s="86"/>
      <c r="P284" s="15"/>
      <c r="Q284" s="99"/>
      <c r="R284" s="99"/>
      <c r="S284" s="15"/>
      <c r="T284" s="15"/>
      <c r="U284" s="15"/>
    </row>
    <row r="285" spans="1:21" s="16" customFormat="1">
      <c r="A285" s="193"/>
      <c r="B285" s="15"/>
      <c r="C285" s="15"/>
      <c r="D285" s="48"/>
      <c r="E285" s="48"/>
      <c r="F285" s="99"/>
      <c r="G285" s="15"/>
      <c r="H285" s="15"/>
      <c r="I285" s="15"/>
      <c r="J285" s="15"/>
      <c r="K285" s="17"/>
      <c r="L285" s="17"/>
      <c r="M285" s="17"/>
      <c r="N285" s="15"/>
      <c r="O285" s="86"/>
      <c r="P285" s="15"/>
      <c r="Q285" s="99"/>
      <c r="R285" s="99"/>
      <c r="S285" s="15"/>
      <c r="T285" s="15"/>
      <c r="U285" s="15"/>
    </row>
    <row r="286" spans="1:21" s="16" customFormat="1">
      <c r="A286" s="193"/>
      <c r="B286" s="15"/>
      <c r="C286" s="15"/>
      <c r="D286" s="48"/>
      <c r="E286" s="48"/>
      <c r="F286" s="99"/>
      <c r="G286" s="15"/>
      <c r="H286" s="15"/>
      <c r="I286" s="15"/>
      <c r="J286" s="15"/>
      <c r="K286" s="17"/>
      <c r="L286" s="17"/>
      <c r="M286" s="17"/>
      <c r="N286" s="15"/>
      <c r="O286" s="86"/>
      <c r="P286" s="15"/>
      <c r="Q286" s="99"/>
      <c r="R286" s="99"/>
      <c r="S286" s="15"/>
      <c r="T286" s="15"/>
      <c r="U286" s="15"/>
    </row>
    <row r="287" spans="1:21" s="16" customFormat="1">
      <c r="A287" s="193"/>
      <c r="B287" s="15"/>
      <c r="C287" s="15"/>
      <c r="D287" s="48"/>
      <c r="E287" s="48"/>
      <c r="F287" s="99"/>
      <c r="G287" s="15"/>
      <c r="H287" s="15"/>
      <c r="I287" s="15"/>
      <c r="J287" s="15"/>
      <c r="K287" s="17"/>
      <c r="L287" s="17"/>
      <c r="M287" s="17"/>
      <c r="N287" s="15"/>
      <c r="O287" s="86"/>
      <c r="P287" s="15"/>
      <c r="Q287" s="99"/>
      <c r="R287" s="99"/>
      <c r="S287" s="15"/>
      <c r="T287" s="15"/>
      <c r="U287" s="15"/>
    </row>
    <row r="288" spans="1:21" s="16" customFormat="1">
      <c r="A288" s="193"/>
      <c r="B288" s="15"/>
      <c r="C288" s="15"/>
      <c r="D288" s="48"/>
      <c r="E288" s="48"/>
      <c r="F288" s="99"/>
      <c r="G288" s="15"/>
      <c r="H288" s="15"/>
      <c r="I288" s="15"/>
      <c r="J288" s="15"/>
      <c r="K288" s="17"/>
      <c r="L288" s="17"/>
      <c r="M288" s="17"/>
      <c r="N288" s="15"/>
      <c r="O288" s="86"/>
      <c r="P288" s="15"/>
      <c r="Q288" s="99"/>
      <c r="R288" s="99"/>
      <c r="S288" s="15"/>
      <c r="T288" s="15"/>
      <c r="U288" s="15"/>
    </row>
    <row r="289" spans="1:21" s="16" customFormat="1">
      <c r="A289" s="193"/>
      <c r="B289" s="15"/>
      <c r="C289" s="15"/>
      <c r="D289" s="48"/>
      <c r="E289" s="48"/>
      <c r="F289" s="99"/>
      <c r="G289" s="15"/>
      <c r="H289" s="15"/>
      <c r="I289" s="15"/>
      <c r="J289" s="15"/>
      <c r="K289" s="17"/>
      <c r="L289" s="17"/>
      <c r="M289" s="17"/>
      <c r="N289" s="15"/>
      <c r="O289" s="86"/>
      <c r="P289" s="15"/>
      <c r="Q289" s="99"/>
      <c r="R289" s="99"/>
      <c r="S289" s="15"/>
      <c r="T289" s="15"/>
      <c r="U289" s="15"/>
    </row>
    <row r="290" spans="1:21" s="16" customFormat="1">
      <c r="A290" s="193"/>
      <c r="B290" s="15"/>
      <c r="C290" s="15"/>
      <c r="D290" s="48"/>
      <c r="E290" s="48"/>
      <c r="F290" s="99"/>
      <c r="G290" s="15"/>
      <c r="H290" s="15"/>
      <c r="I290" s="15"/>
      <c r="J290" s="15"/>
      <c r="K290" s="17"/>
      <c r="L290" s="17"/>
      <c r="M290" s="17"/>
      <c r="N290" s="15"/>
      <c r="O290" s="86"/>
      <c r="P290" s="15"/>
      <c r="Q290" s="99"/>
      <c r="R290" s="99"/>
      <c r="S290" s="15"/>
      <c r="T290" s="15"/>
      <c r="U290" s="15"/>
    </row>
    <row r="291" spans="1:21" s="16" customFormat="1">
      <c r="A291" s="193"/>
      <c r="B291" s="15"/>
      <c r="C291" s="15"/>
      <c r="D291" s="48"/>
      <c r="E291" s="48"/>
      <c r="F291" s="99"/>
      <c r="G291" s="15"/>
      <c r="H291" s="15"/>
      <c r="I291" s="15"/>
      <c r="J291" s="15"/>
      <c r="K291" s="17"/>
      <c r="L291" s="17"/>
      <c r="M291" s="17"/>
      <c r="N291" s="15"/>
      <c r="O291" s="86"/>
      <c r="P291" s="15"/>
      <c r="Q291" s="99"/>
      <c r="R291" s="99"/>
      <c r="S291" s="15"/>
      <c r="T291" s="15"/>
      <c r="U291" s="15"/>
    </row>
    <row r="292" spans="1:21" s="16" customFormat="1">
      <c r="A292" s="193"/>
      <c r="B292" s="15"/>
      <c r="C292" s="15"/>
      <c r="D292" s="48"/>
      <c r="E292" s="48"/>
      <c r="F292" s="99"/>
      <c r="G292" s="15"/>
      <c r="H292" s="15"/>
      <c r="I292" s="15"/>
      <c r="J292" s="15"/>
      <c r="K292" s="17"/>
      <c r="L292" s="17"/>
      <c r="M292" s="17"/>
      <c r="N292" s="15"/>
      <c r="O292" s="86"/>
      <c r="P292" s="15"/>
      <c r="Q292" s="99"/>
      <c r="R292" s="99"/>
      <c r="S292" s="15"/>
      <c r="T292" s="15"/>
      <c r="U292" s="15"/>
    </row>
    <row r="293" spans="1:21" s="16" customFormat="1">
      <c r="A293" s="193"/>
      <c r="B293" s="15"/>
      <c r="C293" s="15"/>
      <c r="D293" s="48"/>
      <c r="E293" s="48"/>
      <c r="F293" s="99"/>
      <c r="G293" s="15"/>
      <c r="H293" s="15"/>
      <c r="I293" s="15"/>
      <c r="J293" s="15"/>
      <c r="K293" s="17"/>
      <c r="L293" s="17"/>
      <c r="M293" s="17"/>
      <c r="N293" s="15"/>
      <c r="O293" s="86"/>
      <c r="P293" s="15"/>
      <c r="Q293" s="99"/>
      <c r="R293" s="99"/>
      <c r="S293" s="15"/>
      <c r="T293" s="15"/>
      <c r="U293" s="15"/>
    </row>
    <row r="294" spans="1:21" s="16" customFormat="1">
      <c r="A294" s="193"/>
      <c r="B294" s="15"/>
      <c r="C294" s="15"/>
      <c r="D294" s="48"/>
      <c r="E294" s="48"/>
      <c r="F294" s="99"/>
      <c r="G294" s="15"/>
      <c r="H294" s="15"/>
      <c r="I294" s="15"/>
      <c r="J294" s="15"/>
      <c r="K294" s="17"/>
      <c r="L294" s="17"/>
      <c r="M294" s="17"/>
      <c r="N294" s="15"/>
      <c r="O294" s="86"/>
      <c r="P294" s="15"/>
      <c r="Q294" s="99"/>
      <c r="R294" s="99"/>
      <c r="S294" s="15"/>
      <c r="T294" s="15"/>
      <c r="U294" s="15"/>
    </row>
    <row r="295" spans="1:21" s="16" customFormat="1">
      <c r="A295" s="193"/>
      <c r="B295" s="15"/>
      <c r="C295" s="15"/>
      <c r="D295" s="48"/>
      <c r="E295" s="48"/>
      <c r="F295" s="99"/>
      <c r="G295" s="15"/>
      <c r="H295" s="15"/>
      <c r="I295" s="15"/>
      <c r="J295" s="15"/>
      <c r="K295" s="17"/>
      <c r="L295" s="17"/>
      <c r="M295" s="17"/>
      <c r="N295" s="15"/>
      <c r="O295" s="86"/>
      <c r="P295" s="15"/>
      <c r="Q295" s="99"/>
      <c r="R295" s="99"/>
      <c r="S295" s="15"/>
      <c r="T295" s="15"/>
      <c r="U295" s="15"/>
    </row>
    <row r="296" spans="1:21" s="16" customFormat="1">
      <c r="A296" s="193"/>
      <c r="B296" s="15"/>
      <c r="C296" s="15"/>
      <c r="D296" s="48"/>
      <c r="E296" s="48"/>
      <c r="F296" s="99"/>
      <c r="G296" s="15"/>
      <c r="H296" s="15"/>
      <c r="I296" s="15"/>
      <c r="J296" s="15"/>
      <c r="K296" s="17"/>
      <c r="L296" s="17"/>
      <c r="M296" s="17"/>
      <c r="N296" s="15"/>
      <c r="O296" s="86"/>
      <c r="P296" s="15"/>
      <c r="Q296" s="99"/>
      <c r="R296" s="99"/>
      <c r="S296" s="15"/>
      <c r="T296" s="15"/>
      <c r="U296" s="15"/>
    </row>
    <row r="297" spans="1:21" s="16" customFormat="1">
      <c r="A297" s="193"/>
      <c r="B297" s="15"/>
      <c r="C297" s="15"/>
      <c r="D297" s="48"/>
      <c r="E297" s="48"/>
      <c r="F297" s="99"/>
      <c r="G297" s="15"/>
      <c r="H297" s="15"/>
      <c r="I297" s="15"/>
      <c r="J297" s="15"/>
      <c r="K297" s="17"/>
      <c r="L297" s="17"/>
      <c r="M297" s="17"/>
      <c r="N297" s="15"/>
      <c r="O297" s="86"/>
      <c r="P297" s="15"/>
      <c r="Q297" s="99"/>
      <c r="R297" s="99"/>
      <c r="S297" s="15"/>
      <c r="T297" s="15"/>
      <c r="U297" s="15"/>
    </row>
    <row r="298" spans="1:21" s="16" customFormat="1">
      <c r="A298" s="193"/>
      <c r="B298" s="15"/>
      <c r="C298" s="15"/>
      <c r="D298" s="48"/>
      <c r="E298" s="48"/>
      <c r="F298" s="99"/>
      <c r="G298" s="15"/>
      <c r="H298" s="15"/>
      <c r="I298" s="15"/>
      <c r="J298" s="15"/>
      <c r="K298" s="17"/>
      <c r="L298" s="17"/>
      <c r="M298" s="17"/>
      <c r="N298" s="15"/>
      <c r="O298" s="86"/>
      <c r="P298" s="15"/>
      <c r="Q298" s="99"/>
      <c r="R298" s="99"/>
      <c r="S298" s="15"/>
      <c r="T298" s="15"/>
      <c r="U298" s="15"/>
    </row>
    <row r="299" spans="1:21" s="16" customFormat="1">
      <c r="A299" s="193"/>
      <c r="B299" s="15"/>
      <c r="C299" s="15"/>
      <c r="D299" s="48"/>
      <c r="E299" s="48"/>
      <c r="F299" s="99"/>
      <c r="G299" s="15"/>
      <c r="H299" s="15"/>
      <c r="I299" s="15"/>
      <c r="J299" s="15"/>
      <c r="K299" s="17"/>
      <c r="L299" s="17"/>
      <c r="M299" s="17"/>
      <c r="N299" s="15"/>
      <c r="O299" s="86"/>
      <c r="P299" s="15"/>
      <c r="Q299" s="99"/>
      <c r="R299" s="99"/>
      <c r="S299" s="15"/>
      <c r="T299" s="15"/>
      <c r="U299" s="15"/>
    </row>
    <row r="300" spans="1:21" s="16" customFormat="1">
      <c r="A300" s="193"/>
      <c r="B300" s="15"/>
      <c r="C300" s="15"/>
      <c r="D300" s="48"/>
      <c r="E300" s="48"/>
      <c r="F300" s="99"/>
      <c r="G300" s="15"/>
      <c r="H300" s="15"/>
      <c r="I300" s="15"/>
      <c r="J300" s="15"/>
      <c r="K300" s="17"/>
      <c r="L300" s="17"/>
      <c r="M300" s="17"/>
      <c r="N300" s="15"/>
      <c r="O300" s="86"/>
      <c r="P300" s="15"/>
      <c r="Q300" s="99"/>
      <c r="R300" s="99"/>
      <c r="S300" s="15"/>
      <c r="T300" s="15"/>
      <c r="U300" s="15"/>
    </row>
    <row r="301" spans="1:21" s="16" customFormat="1">
      <c r="A301" s="193"/>
      <c r="B301" s="15"/>
      <c r="C301" s="15"/>
      <c r="D301" s="48"/>
      <c r="E301" s="48"/>
      <c r="F301" s="99"/>
      <c r="G301" s="15"/>
      <c r="H301" s="15"/>
      <c r="I301" s="15"/>
      <c r="J301" s="15"/>
      <c r="K301" s="17"/>
      <c r="L301" s="17"/>
      <c r="M301" s="17"/>
      <c r="N301" s="15"/>
      <c r="O301" s="86"/>
      <c r="P301" s="15"/>
      <c r="Q301" s="99"/>
      <c r="R301" s="99"/>
      <c r="S301" s="15"/>
      <c r="T301" s="15"/>
      <c r="U301" s="15"/>
    </row>
    <row r="302" spans="1:21" s="16" customFormat="1">
      <c r="A302" s="193"/>
      <c r="B302" s="15"/>
      <c r="C302" s="15"/>
      <c r="D302" s="48"/>
      <c r="E302" s="48"/>
      <c r="F302" s="99"/>
      <c r="G302" s="15"/>
      <c r="H302" s="15"/>
      <c r="I302" s="15"/>
      <c r="J302" s="15"/>
      <c r="K302" s="17"/>
      <c r="L302" s="17"/>
      <c r="M302" s="17"/>
      <c r="N302" s="15"/>
      <c r="O302" s="86"/>
      <c r="P302" s="15"/>
      <c r="Q302" s="99"/>
      <c r="R302" s="99"/>
      <c r="S302" s="15"/>
      <c r="T302" s="15"/>
      <c r="U302" s="15"/>
    </row>
    <row r="303" spans="1:21" s="16" customFormat="1">
      <c r="A303" s="193"/>
      <c r="B303" s="15"/>
      <c r="C303" s="15"/>
      <c r="D303" s="48"/>
      <c r="E303" s="48"/>
      <c r="F303" s="99"/>
      <c r="G303" s="15"/>
      <c r="H303" s="15"/>
      <c r="I303" s="15"/>
      <c r="J303" s="15"/>
      <c r="K303" s="17"/>
      <c r="L303" s="17"/>
      <c r="M303" s="17"/>
      <c r="N303" s="15"/>
      <c r="O303" s="86"/>
      <c r="P303" s="15"/>
      <c r="Q303" s="99"/>
      <c r="R303" s="99"/>
      <c r="S303" s="15"/>
      <c r="T303" s="15"/>
      <c r="U303" s="15"/>
    </row>
    <row r="304" spans="1:21" s="16" customFormat="1">
      <c r="A304" s="193"/>
      <c r="B304" s="15"/>
      <c r="C304" s="15"/>
      <c r="D304" s="48"/>
      <c r="E304" s="48"/>
      <c r="F304" s="99"/>
      <c r="G304" s="15"/>
      <c r="H304" s="15"/>
      <c r="I304" s="15"/>
      <c r="J304" s="15"/>
      <c r="K304" s="17"/>
      <c r="L304" s="17"/>
      <c r="M304" s="17"/>
      <c r="N304" s="15"/>
      <c r="O304" s="86"/>
      <c r="P304" s="15"/>
      <c r="Q304" s="99"/>
      <c r="R304" s="99"/>
      <c r="S304" s="15"/>
      <c r="T304" s="15"/>
      <c r="U304" s="15"/>
    </row>
    <row r="305" spans="1:21" s="16" customFormat="1">
      <c r="A305" s="193"/>
      <c r="B305" s="15"/>
      <c r="C305" s="15"/>
      <c r="D305" s="48"/>
      <c r="E305" s="48"/>
      <c r="F305" s="99"/>
      <c r="G305" s="15"/>
      <c r="H305" s="15"/>
      <c r="I305" s="15"/>
      <c r="J305" s="15"/>
      <c r="K305" s="17"/>
      <c r="L305" s="17"/>
      <c r="M305" s="17"/>
      <c r="N305" s="15"/>
      <c r="O305" s="86"/>
      <c r="P305" s="15"/>
      <c r="Q305" s="99"/>
      <c r="R305" s="99"/>
      <c r="S305" s="15"/>
      <c r="T305" s="15"/>
      <c r="U305" s="15"/>
    </row>
    <row r="306" spans="1:21" s="16" customFormat="1">
      <c r="A306" s="193"/>
      <c r="B306" s="15"/>
      <c r="C306" s="15"/>
      <c r="D306" s="48"/>
      <c r="E306" s="48"/>
      <c r="F306" s="99"/>
      <c r="G306" s="15"/>
      <c r="H306" s="15"/>
      <c r="I306" s="15"/>
      <c r="J306" s="15"/>
      <c r="K306" s="17"/>
      <c r="L306" s="17"/>
      <c r="M306" s="17"/>
      <c r="N306" s="15"/>
      <c r="O306" s="86"/>
      <c r="P306" s="15"/>
      <c r="Q306" s="99"/>
      <c r="R306" s="99"/>
      <c r="S306" s="15"/>
      <c r="T306" s="15"/>
      <c r="U306" s="15"/>
    </row>
    <row r="307" spans="1:21" s="16" customFormat="1">
      <c r="A307" s="193"/>
      <c r="B307" s="15"/>
      <c r="C307" s="15"/>
      <c r="D307" s="48"/>
      <c r="E307" s="48"/>
      <c r="F307" s="99"/>
      <c r="G307" s="15"/>
      <c r="H307" s="15"/>
      <c r="I307" s="15"/>
      <c r="J307" s="15"/>
      <c r="K307" s="17"/>
      <c r="L307" s="17"/>
      <c r="M307" s="17"/>
      <c r="N307" s="15"/>
      <c r="O307" s="86"/>
      <c r="P307" s="15"/>
      <c r="Q307" s="99"/>
      <c r="R307" s="99"/>
      <c r="S307" s="15"/>
      <c r="T307" s="15"/>
      <c r="U307" s="15"/>
    </row>
    <row r="308" spans="1:21" s="16" customFormat="1">
      <c r="A308" s="193"/>
      <c r="B308" s="15"/>
      <c r="C308" s="15"/>
      <c r="D308" s="48"/>
      <c r="E308" s="48"/>
      <c r="F308" s="99"/>
      <c r="G308" s="15"/>
      <c r="H308" s="15"/>
      <c r="I308" s="15"/>
      <c r="J308" s="15"/>
      <c r="K308" s="17"/>
      <c r="L308" s="17"/>
      <c r="M308" s="17"/>
      <c r="N308" s="15"/>
      <c r="O308" s="86"/>
      <c r="P308" s="15"/>
      <c r="Q308" s="99"/>
      <c r="R308" s="99"/>
      <c r="S308" s="15"/>
      <c r="T308" s="15"/>
      <c r="U308" s="15"/>
    </row>
    <row r="309" spans="1:21" s="16" customFormat="1">
      <c r="A309" s="193"/>
      <c r="B309" s="15"/>
      <c r="C309" s="15"/>
      <c r="D309" s="48"/>
      <c r="E309" s="48"/>
      <c r="F309" s="99"/>
      <c r="G309" s="15"/>
      <c r="H309" s="15"/>
      <c r="I309" s="15"/>
      <c r="J309" s="15"/>
      <c r="K309" s="17"/>
      <c r="L309" s="17"/>
      <c r="M309" s="17"/>
      <c r="N309" s="15"/>
      <c r="O309" s="86"/>
      <c r="P309" s="15"/>
      <c r="Q309" s="99"/>
      <c r="R309" s="99"/>
      <c r="S309" s="15"/>
      <c r="T309" s="15"/>
      <c r="U309" s="15"/>
    </row>
    <row r="310" spans="1:21" s="16" customFormat="1">
      <c r="A310" s="193"/>
      <c r="B310" s="15"/>
      <c r="C310" s="15"/>
      <c r="D310" s="48"/>
      <c r="E310" s="48"/>
      <c r="F310" s="99"/>
      <c r="G310" s="15"/>
      <c r="H310" s="15"/>
      <c r="I310" s="15"/>
      <c r="J310" s="15"/>
      <c r="K310" s="17"/>
      <c r="L310" s="17"/>
      <c r="M310" s="17"/>
      <c r="N310" s="15"/>
      <c r="O310" s="86"/>
      <c r="P310" s="15"/>
      <c r="Q310" s="99"/>
      <c r="R310" s="99"/>
      <c r="S310" s="15"/>
      <c r="T310" s="15"/>
      <c r="U310" s="15"/>
    </row>
    <row r="311" spans="1:21" s="16" customFormat="1">
      <c r="A311" s="193"/>
      <c r="B311" s="15"/>
      <c r="C311" s="15"/>
      <c r="D311" s="48"/>
      <c r="E311" s="48"/>
      <c r="F311" s="99"/>
      <c r="G311" s="15"/>
      <c r="H311" s="15"/>
      <c r="I311" s="15"/>
      <c r="J311" s="15"/>
      <c r="K311" s="17"/>
      <c r="L311" s="17"/>
      <c r="M311" s="17"/>
      <c r="N311" s="15"/>
      <c r="O311" s="86"/>
      <c r="P311" s="15"/>
      <c r="Q311" s="99"/>
      <c r="R311" s="99"/>
      <c r="S311" s="15"/>
      <c r="T311" s="15"/>
      <c r="U311" s="15"/>
    </row>
    <row r="312" spans="1:21" s="16" customFormat="1">
      <c r="A312" s="193"/>
      <c r="B312" s="15"/>
      <c r="C312" s="15"/>
      <c r="D312" s="48"/>
      <c r="E312" s="48"/>
      <c r="F312" s="99"/>
      <c r="G312" s="15"/>
      <c r="H312" s="15"/>
      <c r="I312" s="15"/>
      <c r="J312" s="15"/>
      <c r="K312" s="17"/>
      <c r="L312" s="17"/>
      <c r="M312" s="17"/>
      <c r="N312" s="15"/>
      <c r="O312" s="86"/>
      <c r="P312" s="15"/>
      <c r="Q312" s="99"/>
      <c r="R312" s="99"/>
      <c r="S312" s="15"/>
      <c r="T312" s="15"/>
      <c r="U312" s="15"/>
    </row>
    <row r="313" spans="1:21" s="16" customFormat="1">
      <c r="A313" s="193"/>
      <c r="B313" s="15"/>
      <c r="C313" s="15"/>
      <c r="D313" s="48"/>
      <c r="E313" s="48"/>
      <c r="F313" s="99"/>
      <c r="G313" s="15"/>
      <c r="H313" s="15"/>
      <c r="I313" s="15"/>
      <c r="J313" s="15"/>
      <c r="K313" s="17"/>
      <c r="L313" s="17"/>
      <c r="M313" s="17"/>
      <c r="N313" s="15"/>
      <c r="O313" s="86"/>
      <c r="P313" s="15"/>
      <c r="Q313" s="99"/>
      <c r="R313" s="99"/>
      <c r="S313" s="15"/>
      <c r="T313" s="15"/>
      <c r="U313" s="15"/>
    </row>
    <row r="314" spans="1:21" s="16" customFormat="1">
      <c r="A314" s="193"/>
      <c r="B314" s="15"/>
      <c r="C314" s="15"/>
      <c r="D314" s="48"/>
      <c r="E314" s="48"/>
      <c r="F314" s="99"/>
      <c r="G314" s="15"/>
      <c r="H314" s="15"/>
      <c r="I314" s="15"/>
      <c r="J314" s="15"/>
      <c r="K314" s="17"/>
      <c r="L314" s="17"/>
      <c r="M314" s="17"/>
      <c r="N314" s="15"/>
      <c r="O314" s="86"/>
      <c r="P314" s="15"/>
      <c r="Q314" s="99"/>
      <c r="R314" s="99"/>
      <c r="S314" s="15"/>
      <c r="T314" s="15"/>
      <c r="U314" s="15"/>
    </row>
    <row r="315" spans="1:21" s="16" customFormat="1">
      <c r="A315" s="193"/>
      <c r="B315" s="15"/>
      <c r="C315" s="15"/>
      <c r="D315" s="48"/>
      <c r="E315" s="48"/>
      <c r="F315" s="99"/>
      <c r="G315" s="15"/>
      <c r="H315" s="15"/>
      <c r="I315" s="15"/>
      <c r="J315" s="15"/>
      <c r="K315" s="17"/>
      <c r="L315" s="17"/>
      <c r="M315" s="17"/>
      <c r="N315" s="15"/>
      <c r="O315" s="86"/>
      <c r="P315" s="15"/>
      <c r="Q315" s="99"/>
      <c r="R315" s="99"/>
      <c r="S315" s="15"/>
      <c r="T315" s="15"/>
      <c r="U315" s="15"/>
    </row>
    <row r="316" spans="1:21" s="16" customFormat="1">
      <c r="A316" s="193"/>
      <c r="B316" s="15"/>
      <c r="C316" s="15"/>
      <c r="D316" s="48"/>
      <c r="E316" s="48"/>
      <c r="F316" s="99"/>
      <c r="G316" s="15"/>
      <c r="H316" s="15"/>
      <c r="I316" s="15"/>
      <c r="J316" s="15"/>
      <c r="K316" s="17"/>
      <c r="L316" s="17"/>
      <c r="M316" s="17"/>
      <c r="N316" s="15"/>
      <c r="O316" s="86"/>
      <c r="P316" s="15"/>
      <c r="Q316" s="99"/>
      <c r="R316" s="99"/>
      <c r="S316" s="15"/>
      <c r="T316" s="15"/>
      <c r="U316" s="15"/>
    </row>
    <row r="317" spans="1:21" s="16" customFormat="1">
      <c r="A317" s="193"/>
      <c r="B317" s="15"/>
      <c r="C317" s="15"/>
      <c r="D317" s="48"/>
      <c r="E317" s="48"/>
      <c r="F317" s="99"/>
      <c r="G317" s="15"/>
      <c r="H317" s="15"/>
      <c r="I317" s="15"/>
      <c r="J317" s="15"/>
      <c r="K317" s="17"/>
      <c r="L317" s="17"/>
      <c r="M317" s="17"/>
      <c r="N317" s="15"/>
      <c r="O317" s="86"/>
      <c r="P317" s="15"/>
      <c r="Q317" s="99"/>
      <c r="R317" s="99"/>
      <c r="S317" s="15"/>
      <c r="T317" s="15"/>
      <c r="U317" s="15"/>
    </row>
    <row r="318" spans="1:21" s="16" customFormat="1">
      <c r="A318" s="193"/>
      <c r="B318" s="15"/>
      <c r="C318" s="15"/>
      <c r="D318" s="48"/>
      <c r="E318" s="48"/>
      <c r="F318" s="99"/>
      <c r="G318" s="15"/>
      <c r="H318" s="15"/>
      <c r="I318" s="15"/>
      <c r="J318" s="15"/>
      <c r="K318" s="17"/>
      <c r="L318" s="17"/>
      <c r="M318" s="17"/>
      <c r="N318" s="15"/>
      <c r="O318" s="86"/>
      <c r="P318" s="15"/>
      <c r="Q318" s="99"/>
      <c r="R318" s="99"/>
      <c r="S318" s="15"/>
      <c r="T318" s="15"/>
      <c r="U318" s="15"/>
    </row>
    <row r="319" spans="1:21" s="16" customFormat="1">
      <c r="A319" s="193"/>
      <c r="B319" s="15"/>
      <c r="C319" s="15"/>
      <c r="D319" s="48"/>
      <c r="E319" s="48"/>
      <c r="F319" s="99"/>
      <c r="G319" s="15"/>
      <c r="H319" s="15"/>
      <c r="I319" s="15"/>
      <c r="J319" s="15"/>
      <c r="K319" s="17"/>
      <c r="L319" s="17"/>
      <c r="M319" s="17"/>
      <c r="N319" s="15"/>
      <c r="O319" s="86"/>
      <c r="P319" s="15"/>
      <c r="Q319" s="99"/>
      <c r="R319" s="99"/>
      <c r="S319" s="15"/>
      <c r="T319" s="15"/>
      <c r="U319" s="15"/>
    </row>
    <row r="320" spans="1:21" s="16" customFormat="1">
      <c r="A320" s="193"/>
      <c r="B320" s="15"/>
      <c r="C320" s="15"/>
      <c r="D320" s="48"/>
      <c r="E320" s="48"/>
      <c r="F320" s="99"/>
      <c r="G320" s="15"/>
      <c r="H320" s="15"/>
      <c r="I320" s="15"/>
      <c r="J320" s="15"/>
      <c r="K320" s="17"/>
      <c r="L320" s="17"/>
      <c r="M320" s="17"/>
      <c r="N320" s="15"/>
      <c r="O320" s="86"/>
      <c r="P320" s="15"/>
      <c r="Q320" s="99"/>
      <c r="R320" s="99"/>
      <c r="S320" s="15"/>
      <c r="T320" s="15"/>
      <c r="U320" s="15"/>
    </row>
    <row r="321" spans="1:21" s="16" customFormat="1">
      <c r="A321" s="193"/>
      <c r="B321" s="15"/>
      <c r="C321" s="15"/>
      <c r="D321" s="48"/>
      <c r="E321" s="48"/>
      <c r="F321" s="99"/>
      <c r="G321" s="15"/>
      <c r="H321" s="15"/>
      <c r="I321" s="15"/>
      <c r="J321" s="15"/>
      <c r="K321" s="17"/>
      <c r="L321" s="17"/>
      <c r="M321" s="17"/>
      <c r="N321" s="15"/>
      <c r="O321" s="86"/>
      <c r="P321" s="15"/>
      <c r="Q321" s="99"/>
      <c r="R321" s="99"/>
      <c r="S321" s="15"/>
      <c r="T321" s="15"/>
      <c r="U321" s="15"/>
    </row>
    <row r="322" spans="1:21" s="16" customFormat="1">
      <c r="A322" s="193"/>
      <c r="B322" s="15"/>
      <c r="C322" s="15"/>
      <c r="D322" s="48"/>
      <c r="E322" s="48"/>
      <c r="F322" s="99"/>
      <c r="G322" s="15"/>
      <c r="H322" s="15"/>
      <c r="I322" s="15"/>
      <c r="J322" s="15"/>
      <c r="K322" s="17"/>
      <c r="L322" s="17"/>
      <c r="M322" s="17"/>
      <c r="N322" s="15"/>
      <c r="O322" s="86"/>
      <c r="P322" s="15"/>
      <c r="Q322" s="99"/>
      <c r="R322" s="99"/>
      <c r="S322" s="15"/>
      <c r="T322" s="15"/>
      <c r="U322" s="15"/>
    </row>
    <row r="323" spans="1:21" s="16" customFormat="1">
      <c r="A323" s="193"/>
      <c r="B323" s="15"/>
      <c r="C323" s="15"/>
      <c r="D323" s="48"/>
      <c r="E323" s="48"/>
      <c r="F323" s="99"/>
      <c r="G323" s="15"/>
      <c r="H323" s="15"/>
      <c r="I323" s="15"/>
      <c r="J323" s="15"/>
      <c r="K323" s="17"/>
      <c r="L323" s="17"/>
      <c r="M323" s="17"/>
      <c r="N323" s="15"/>
      <c r="O323" s="86"/>
      <c r="P323" s="15"/>
      <c r="Q323" s="99"/>
      <c r="R323" s="99"/>
      <c r="S323" s="15"/>
      <c r="T323" s="15"/>
      <c r="U323" s="15"/>
    </row>
    <row r="324" spans="1:21" s="16" customFormat="1">
      <c r="A324" s="193"/>
      <c r="B324" s="15"/>
      <c r="C324" s="15"/>
      <c r="D324" s="48"/>
      <c r="E324" s="48"/>
      <c r="F324" s="99"/>
      <c r="G324" s="15"/>
      <c r="H324" s="15"/>
      <c r="I324" s="15"/>
      <c r="J324" s="15"/>
      <c r="K324" s="17"/>
      <c r="L324" s="17"/>
      <c r="M324" s="17"/>
      <c r="N324" s="15"/>
      <c r="O324" s="86"/>
      <c r="P324" s="15"/>
      <c r="Q324" s="99"/>
      <c r="R324" s="99"/>
      <c r="S324" s="15"/>
      <c r="T324" s="15"/>
      <c r="U324" s="15"/>
    </row>
    <row r="325" spans="1:21" s="16" customFormat="1">
      <c r="A325" s="193"/>
      <c r="B325" s="15"/>
      <c r="C325" s="15"/>
      <c r="D325" s="48"/>
      <c r="E325" s="48"/>
      <c r="F325" s="99"/>
      <c r="G325" s="15"/>
      <c r="H325" s="15"/>
      <c r="I325" s="15"/>
      <c r="J325" s="15"/>
      <c r="K325" s="17"/>
      <c r="L325" s="17"/>
      <c r="M325" s="17"/>
      <c r="N325" s="15"/>
      <c r="O325" s="86"/>
      <c r="P325" s="15"/>
      <c r="Q325" s="99"/>
      <c r="R325" s="99"/>
      <c r="S325" s="15"/>
      <c r="T325" s="15"/>
      <c r="U325" s="15"/>
    </row>
    <row r="326" spans="1:21" s="16" customFormat="1">
      <c r="A326" s="193"/>
      <c r="B326" s="15"/>
      <c r="C326" s="15"/>
      <c r="D326" s="48"/>
      <c r="E326" s="48"/>
      <c r="F326" s="99"/>
      <c r="G326" s="15"/>
      <c r="H326" s="15"/>
      <c r="I326" s="15"/>
      <c r="J326" s="15"/>
      <c r="K326" s="17"/>
      <c r="L326" s="17"/>
      <c r="M326" s="17"/>
      <c r="N326" s="15"/>
      <c r="O326" s="86"/>
      <c r="P326" s="15"/>
      <c r="Q326" s="99"/>
      <c r="R326" s="99"/>
      <c r="S326" s="15"/>
      <c r="T326" s="15"/>
      <c r="U326" s="15"/>
    </row>
    <row r="327" spans="1:21" s="16" customFormat="1">
      <c r="A327" s="193"/>
      <c r="B327" s="15"/>
      <c r="C327" s="15"/>
      <c r="D327" s="48"/>
      <c r="E327" s="48"/>
      <c r="F327" s="99"/>
      <c r="G327" s="15"/>
      <c r="H327" s="15"/>
      <c r="I327" s="15"/>
      <c r="J327" s="15"/>
      <c r="K327" s="17"/>
      <c r="L327" s="17"/>
      <c r="M327" s="17"/>
      <c r="N327" s="15"/>
      <c r="O327" s="86"/>
      <c r="P327" s="15"/>
      <c r="Q327" s="99"/>
      <c r="R327" s="99"/>
      <c r="S327" s="15"/>
      <c r="T327" s="15"/>
      <c r="U327" s="15"/>
    </row>
    <row r="328" spans="1:21" s="16" customFormat="1">
      <c r="A328" s="193"/>
      <c r="B328" s="15"/>
      <c r="C328" s="15"/>
      <c r="D328" s="48"/>
      <c r="E328" s="48"/>
      <c r="F328" s="99"/>
      <c r="G328" s="15"/>
      <c r="H328" s="15"/>
      <c r="I328" s="15"/>
      <c r="J328" s="15"/>
      <c r="K328" s="17"/>
      <c r="L328" s="17"/>
      <c r="M328" s="17"/>
      <c r="N328" s="15"/>
      <c r="O328" s="86"/>
      <c r="P328" s="15"/>
      <c r="Q328" s="99"/>
      <c r="R328" s="99"/>
      <c r="S328" s="15"/>
      <c r="T328" s="15"/>
      <c r="U328" s="15"/>
    </row>
    <row r="329" spans="1:21" s="16" customFormat="1">
      <c r="A329" s="193"/>
      <c r="B329" s="15"/>
      <c r="C329" s="15"/>
      <c r="D329" s="48"/>
      <c r="E329" s="48"/>
      <c r="F329" s="99"/>
      <c r="G329" s="15"/>
      <c r="H329" s="15"/>
      <c r="I329" s="15"/>
      <c r="J329" s="15"/>
      <c r="K329" s="17"/>
      <c r="L329" s="17"/>
      <c r="M329" s="17"/>
      <c r="N329" s="15"/>
      <c r="O329" s="86"/>
      <c r="P329" s="15"/>
      <c r="Q329" s="99"/>
      <c r="R329" s="99"/>
      <c r="S329" s="15"/>
      <c r="T329" s="15"/>
      <c r="U329" s="15"/>
    </row>
    <row r="330" spans="1:21" s="16" customFormat="1">
      <c r="A330" s="193"/>
      <c r="B330" s="15"/>
      <c r="C330" s="15"/>
      <c r="D330" s="48"/>
      <c r="E330" s="48"/>
      <c r="F330" s="99"/>
      <c r="G330" s="15"/>
      <c r="H330" s="15"/>
      <c r="I330" s="15"/>
      <c r="J330" s="15"/>
      <c r="K330" s="17"/>
      <c r="L330" s="17"/>
      <c r="M330" s="17"/>
      <c r="N330" s="15"/>
      <c r="O330" s="86"/>
      <c r="P330" s="15"/>
      <c r="Q330" s="99"/>
      <c r="R330" s="99"/>
      <c r="S330" s="15"/>
      <c r="T330" s="15"/>
      <c r="U330" s="15"/>
    </row>
    <row r="331" spans="1:21" s="16" customFormat="1">
      <c r="A331" s="193"/>
      <c r="B331" s="15"/>
      <c r="C331" s="15"/>
      <c r="D331" s="48"/>
      <c r="E331" s="48"/>
      <c r="F331" s="99"/>
      <c r="G331" s="15"/>
      <c r="H331" s="15"/>
      <c r="I331" s="15"/>
      <c r="J331" s="15"/>
      <c r="K331" s="17"/>
      <c r="L331" s="17"/>
      <c r="M331" s="17"/>
      <c r="N331" s="15"/>
      <c r="O331" s="86"/>
      <c r="P331" s="15"/>
      <c r="Q331" s="99"/>
      <c r="R331" s="99"/>
      <c r="S331" s="15"/>
      <c r="T331" s="15"/>
      <c r="U331" s="15"/>
    </row>
    <row r="332" spans="1:21" s="16" customFormat="1">
      <c r="A332" s="193"/>
      <c r="B332" s="15"/>
      <c r="C332" s="15"/>
      <c r="D332" s="48"/>
      <c r="E332" s="48"/>
      <c r="F332" s="99"/>
      <c r="G332" s="15"/>
      <c r="H332" s="15"/>
      <c r="I332" s="15"/>
      <c r="J332" s="15"/>
      <c r="K332" s="17"/>
      <c r="L332" s="17"/>
      <c r="M332" s="17"/>
      <c r="N332" s="15"/>
      <c r="O332" s="86"/>
      <c r="P332" s="15"/>
      <c r="Q332" s="99"/>
      <c r="R332" s="99"/>
      <c r="S332" s="15"/>
      <c r="T332" s="15"/>
      <c r="U332" s="15"/>
    </row>
    <row r="333" spans="1:21" s="16" customFormat="1">
      <c r="A333" s="193"/>
      <c r="B333" s="15"/>
      <c r="C333" s="15"/>
      <c r="D333" s="48"/>
      <c r="E333" s="48"/>
      <c r="F333" s="99"/>
      <c r="G333" s="15"/>
      <c r="H333" s="15"/>
      <c r="I333" s="15"/>
      <c r="J333" s="15"/>
      <c r="K333" s="17"/>
      <c r="L333" s="17"/>
      <c r="M333" s="17"/>
      <c r="N333" s="15"/>
      <c r="O333" s="86"/>
      <c r="P333" s="15"/>
      <c r="Q333" s="99"/>
      <c r="R333" s="99"/>
      <c r="S333" s="15"/>
      <c r="T333" s="15"/>
      <c r="U333" s="15"/>
    </row>
    <row r="334" spans="1:21" s="16" customFormat="1">
      <c r="A334" s="193"/>
      <c r="B334" s="15"/>
      <c r="C334" s="15"/>
      <c r="D334" s="48"/>
      <c r="E334" s="48"/>
      <c r="F334" s="99"/>
      <c r="G334" s="15"/>
      <c r="H334" s="15"/>
      <c r="I334" s="15"/>
      <c r="J334" s="15"/>
      <c r="K334" s="17"/>
      <c r="L334" s="17"/>
      <c r="M334" s="17"/>
      <c r="N334" s="15"/>
      <c r="O334" s="86"/>
      <c r="P334" s="15"/>
      <c r="Q334" s="99"/>
      <c r="R334" s="99"/>
      <c r="S334" s="15"/>
      <c r="T334" s="15"/>
      <c r="U334" s="15"/>
    </row>
    <row r="335" spans="1:21" s="16" customFormat="1">
      <c r="A335" s="193"/>
      <c r="B335" s="15"/>
      <c r="C335" s="15"/>
      <c r="D335" s="48"/>
      <c r="E335" s="48"/>
      <c r="F335" s="99"/>
      <c r="G335" s="15"/>
      <c r="H335" s="15"/>
      <c r="I335" s="15"/>
      <c r="J335" s="15"/>
      <c r="K335" s="17"/>
      <c r="L335" s="17"/>
      <c r="M335" s="17"/>
      <c r="N335" s="15"/>
      <c r="O335" s="86"/>
      <c r="P335" s="15"/>
      <c r="Q335" s="99"/>
      <c r="R335" s="99"/>
      <c r="S335" s="15"/>
      <c r="T335" s="15"/>
      <c r="U335" s="15"/>
    </row>
    <row r="336" spans="1:21" s="16" customFormat="1">
      <c r="A336" s="193"/>
      <c r="B336" s="15"/>
      <c r="C336" s="15"/>
      <c r="D336" s="48"/>
      <c r="E336" s="48"/>
      <c r="F336" s="99"/>
      <c r="G336" s="15"/>
      <c r="H336" s="15"/>
      <c r="I336" s="15"/>
      <c r="J336" s="15"/>
      <c r="K336" s="17"/>
      <c r="L336" s="17"/>
      <c r="M336" s="17"/>
      <c r="N336" s="15"/>
      <c r="O336" s="86"/>
      <c r="P336" s="15"/>
      <c r="Q336" s="99"/>
      <c r="R336" s="99"/>
      <c r="S336" s="15"/>
      <c r="T336" s="15"/>
      <c r="U336" s="15"/>
    </row>
    <row r="337" spans="1:21" s="16" customFormat="1">
      <c r="A337" s="193"/>
      <c r="B337" s="15"/>
      <c r="C337" s="15"/>
      <c r="D337" s="48"/>
      <c r="E337" s="48"/>
      <c r="F337" s="99"/>
      <c r="G337" s="15"/>
      <c r="H337" s="15"/>
      <c r="I337" s="15"/>
      <c r="J337" s="15"/>
      <c r="K337" s="17"/>
      <c r="L337" s="17"/>
      <c r="M337" s="17"/>
      <c r="N337" s="15"/>
      <c r="O337" s="86"/>
      <c r="P337" s="15"/>
      <c r="Q337" s="99"/>
      <c r="R337" s="99"/>
      <c r="S337" s="15"/>
      <c r="T337" s="15"/>
      <c r="U337" s="15"/>
    </row>
    <row r="338" spans="1:21" s="16" customFormat="1">
      <c r="A338" s="193"/>
      <c r="B338" s="15"/>
      <c r="C338" s="15"/>
      <c r="D338" s="48"/>
      <c r="E338" s="48"/>
      <c r="F338" s="99"/>
      <c r="G338" s="15"/>
      <c r="H338" s="15"/>
      <c r="I338" s="15"/>
      <c r="J338" s="15"/>
      <c r="K338" s="17"/>
      <c r="L338" s="17"/>
      <c r="M338" s="17"/>
      <c r="N338" s="15"/>
      <c r="O338" s="86"/>
      <c r="P338" s="15"/>
      <c r="Q338" s="99"/>
      <c r="R338" s="99"/>
      <c r="S338" s="15"/>
      <c r="T338" s="15"/>
      <c r="U338" s="15"/>
    </row>
    <row r="339" spans="1:21" s="16" customFormat="1">
      <c r="A339" s="193"/>
      <c r="B339" s="15"/>
      <c r="C339" s="15"/>
      <c r="D339" s="48"/>
      <c r="E339" s="48"/>
      <c r="F339" s="99"/>
      <c r="G339" s="15"/>
      <c r="H339" s="15"/>
      <c r="I339" s="15"/>
      <c r="J339" s="15"/>
      <c r="K339" s="17"/>
      <c r="L339" s="17"/>
      <c r="M339" s="17"/>
      <c r="N339" s="15"/>
      <c r="O339" s="86"/>
      <c r="P339" s="15"/>
      <c r="Q339" s="99"/>
      <c r="R339" s="99"/>
      <c r="S339" s="15"/>
      <c r="T339" s="15"/>
      <c r="U339" s="15"/>
    </row>
    <row r="340" spans="1:21" s="16" customFormat="1">
      <c r="A340" s="193"/>
      <c r="B340" s="15"/>
      <c r="C340" s="15"/>
      <c r="D340" s="48"/>
      <c r="E340" s="48"/>
      <c r="F340" s="99"/>
      <c r="G340" s="15"/>
      <c r="H340" s="15"/>
      <c r="I340" s="15"/>
      <c r="J340" s="15"/>
      <c r="K340" s="17"/>
      <c r="L340" s="17"/>
      <c r="M340" s="17"/>
      <c r="N340" s="15"/>
      <c r="O340" s="86"/>
      <c r="P340" s="15"/>
      <c r="Q340" s="99"/>
      <c r="R340" s="99"/>
      <c r="S340" s="15"/>
      <c r="T340" s="15"/>
      <c r="U340" s="15"/>
    </row>
    <row r="341" spans="1:21" s="16" customFormat="1">
      <c r="A341" s="193"/>
      <c r="B341" s="15"/>
      <c r="C341" s="15"/>
      <c r="D341" s="48"/>
      <c r="E341" s="48"/>
      <c r="F341" s="99"/>
      <c r="G341" s="15"/>
      <c r="H341" s="15"/>
      <c r="I341" s="15"/>
      <c r="J341" s="15"/>
      <c r="K341" s="17"/>
      <c r="L341" s="17"/>
      <c r="M341" s="17"/>
      <c r="N341" s="15"/>
      <c r="O341" s="86"/>
      <c r="P341" s="15"/>
      <c r="Q341" s="99"/>
      <c r="R341" s="99"/>
      <c r="S341" s="15"/>
      <c r="T341" s="15"/>
      <c r="U341" s="15"/>
    </row>
    <row r="342" spans="1:21" s="16" customFormat="1">
      <c r="A342" s="193"/>
      <c r="B342" s="15"/>
      <c r="C342" s="15"/>
      <c r="D342" s="48"/>
      <c r="E342" s="48"/>
      <c r="F342" s="99"/>
      <c r="G342" s="15"/>
      <c r="H342" s="15"/>
      <c r="I342" s="15"/>
      <c r="J342" s="15"/>
      <c r="K342" s="17"/>
      <c r="L342" s="17"/>
      <c r="M342" s="17"/>
      <c r="N342" s="15"/>
      <c r="O342" s="86"/>
      <c r="P342" s="15"/>
      <c r="Q342" s="99"/>
      <c r="R342" s="99"/>
      <c r="S342" s="15"/>
      <c r="T342" s="15"/>
      <c r="U342" s="15"/>
    </row>
    <row r="343" spans="1:21" s="16" customFormat="1">
      <c r="A343" s="193"/>
      <c r="B343" s="15"/>
      <c r="C343" s="15"/>
      <c r="D343" s="48"/>
      <c r="E343" s="48"/>
      <c r="F343" s="99"/>
      <c r="G343" s="15"/>
      <c r="H343" s="15"/>
      <c r="I343" s="15"/>
      <c r="J343" s="15"/>
      <c r="K343" s="17"/>
      <c r="L343" s="17"/>
      <c r="M343" s="17"/>
      <c r="N343" s="15"/>
      <c r="O343" s="86"/>
      <c r="P343" s="15"/>
      <c r="Q343" s="99"/>
      <c r="R343" s="99"/>
      <c r="S343" s="15"/>
      <c r="T343" s="15"/>
      <c r="U343" s="15"/>
    </row>
    <row r="344" spans="1:21" s="16" customFormat="1">
      <c r="A344" s="193"/>
      <c r="B344" s="15"/>
      <c r="C344" s="15"/>
      <c r="D344" s="48"/>
      <c r="E344" s="48"/>
      <c r="F344" s="99"/>
      <c r="G344" s="15"/>
      <c r="H344" s="15"/>
      <c r="I344" s="15"/>
      <c r="J344" s="15"/>
      <c r="K344" s="17"/>
      <c r="L344" s="17"/>
      <c r="M344" s="17"/>
      <c r="N344" s="15"/>
      <c r="O344" s="86"/>
      <c r="P344" s="15"/>
      <c r="Q344" s="99"/>
      <c r="R344" s="99"/>
      <c r="S344" s="15"/>
      <c r="T344" s="15"/>
      <c r="U344" s="15"/>
    </row>
    <row r="345" spans="1:21" s="16" customFormat="1">
      <c r="A345" s="193"/>
      <c r="B345" s="15"/>
      <c r="C345" s="15"/>
      <c r="D345" s="48"/>
      <c r="E345" s="48"/>
      <c r="F345" s="99"/>
      <c r="G345" s="15"/>
      <c r="H345" s="15"/>
      <c r="I345" s="15"/>
      <c r="J345" s="15"/>
      <c r="K345" s="17"/>
      <c r="L345" s="17"/>
      <c r="M345" s="17"/>
      <c r="N345" s="15"/>
      <c r="O345" s="86"/>
      <c r="P345" s="15"/>
      <c r="Q345" s="99"/>
      <c r="R345" s="99"/>
      <c r="S345" s="15"/>
      <c r="T345" s="15"/>
      <c r="U345" s="15"/>
    </row>
    <row r="346" spans="1:21" s="16" customFormat="1">
      <c r="A346" s="193"/>
      <c r="B346" s="15"/>
      <c r="C346" s="15"/>
      <c r="D346" s="48"/>
      <c r="E346" s="48"/>
      <c r="F346" s="99"/>
      <c r="G346" s="15"/>
      <c r="H346" s="15"/>
      <c r="I346" s="15"/>
      <c r="J346" s="15"/>
      <c r="K346" s="17"/>
      <c r="L346" s="17"/>
      <c r="M346" s="17"/>
      <c r="N346" s="15"/>
      <c r="O346" s="86"/>
      <c r="P346" s="15"/>
      <c r="Q346" s="99"/>
      <c r="R346" s="99"/>
      <c r="S346" s="15"/>
      <c r="T346" s="15"/>
      <c r="U346" s="15"/>
    </row>
    <row r="347" spans="1:21" s="16" customFormat="1">
      <c r="A347" s="193"/>
      <c r="B347" s="15"/>
      <c r="C347" s="15"/>
      <c r="D347" s="48"/>
      <c r="E347" s="48"/>
      <c r="F347" s="99"/>
      <c r="G347" s="15"/>
      <c r="H347" s="15"/>
      <c r="I347" s="15"/>
      <c r="J347" s="15"/>
      <c r="K347" s="17"/>
      <c r="L347" s="17"/>
      <c r="M347" s="17"/>
      <c r="N347" s="15"/>
      <c r="O347" s="86"/>
      <c r="P347" s="15"/>
      <c r="Q347" s="99"/>
      <c r="R347" s="99"/>
      <c r="S347" s="15"/>
      <c r="T347" s="15"/>
      <c r="U347" s="15"/>
    </row>
    <row r="348" spans="1:21" s="16" customFormat="1">
      <c r="A348" s="193"/>
      <c r="B348" s="15"/>
      <c r="C348" s="15"/>
      <c r="D348" s="48"/>
      <c r="E348" s="48"/>
      <c r="F348" s="99"/>
      <c r="G348" s="15"/>
      <c r="H348" s="15"/>
      <c r="I348" s="15"/>
      <c r="J348" s="15"/>
      <c r="K348" s="17"/>
      <c r="L348" s="17"/>
      <c r="M348" s="17"/>
      <c r="N348" s="15"/>
      <c r="O348" s="86"/>
      <c r="P348" s="15"/>
      <c r="Q348" s="99"/>
      <c r="R348" s="99"/>
      <c r="S348" s="15"/>
      <c r="T348" s="15"/>
      <c r="U348" s="15"/>
    </row>
    <row r="349" spans="1:21" s="16" customFormat="1">
      <c r="A349" s="193"/>
      <c r="B349" s="15"/>
      <c r="C349" s="15"/>
      <c r="D349" s="48"/>
      <c r="E349" s="48"/>
      <c r="F349" s="99"/>
      <c r="G349" s="15"/>
      <c r="H349" s="15"/>
      <c r="I349" s="15"/>
      <c r="J349" s="15"/>
      <c r="K349" s="17"/>
      <c r="L349" s="17"/>
      <c r="M349" s="17"/>
      <c r="N349" s="15"/>
      <c r="O349" s="86"/>
      <c r="P349" s="15"/>
      <c r="Q349" s="99"/>
      <c r="R349" s="99"/>
      <c r="S349" s="15"/>
      <c r="T349" s="15"/>
      <c r="U349" s="15"/>
    </row>
    <row r="350" spans="1:21" s="16" customFormat="1">
      <c r="A350" s="193"/>
      <c r="B350" s="15"/>
      <c r="C350" s="15"/>
      <c r="D350" s="48"/>
      <c r="E350" s="48"/>
      <c r="F350" s="99"/>
      <c r="G350" s="15"/>
      <c r="H350" s="15"/>
      <c r="I350" s="15"/>
      <c r="J350" s="15"/>
      <c r="K350" s="17"/>
      <c r="L350" s="17"/>
      <c r="M350" s="17"/>
      <c r="N350" s="15"/>
      <c r="O350" s="86"/>
      <c r="P350" s="15"/>
      <c r="Q350" s="99"/>
      <c r="R350" s="99"/>
      <c r="S350" s="15"/>
      <c r="T350" s="15"/>
      <c r="U350" s="15"/>
    </row>
    <row r="351" spans="1:21" s="16" customFormat="1">
      <c r="A351" s="193"/>
      <c r="B351" s="15"/>
      <c r="C351" s="15"/>
      <c r="D351" s="48"/>
      <c r="E351" s="48"/>
      <c r="F351" s="99"/>
      <c r="G351" s="15"/>
      <c r="H351" s="15"/>
      <c r="I351" s="15"/>
      <c r="J351" s="15"/>
      <c r="K351" s="17"/>
      <c r="L351" s="17"/>
      <c r="M351" s="17"/>
      <c r="N351" s="15"/>
      <c r="O351" s="86"/>
      <c r="P351" s="15"/>
      <c r="Q351" s="99"/>
      <c r="R351" s="99"/>
      <c r="S351" s="15"/>
      <c r="T351" s="15"/>
      <c r="U351" s="15"/>
    </row>
    <row r="352" spans="1:21" s="16" customFormat="1">
      <c r="A352" s="193"/>
      <c r="B352" s="15"/>
      <c r="C352" s="15"/>
      <c r="D352" s="48"/>
      <c r="E352" s="48"/>
      <c r="F352" s="99"/>
      <c r="G352" s="15"/>
      <c r="H352" s="15"/>
      <c r="I352" s="15"/>
      <c r="J352" s="15"/>
      <c r="K352" s="17"/>
      <c r="L352" s="17"/>
      <c r="M352" s="17"/>
      <c r="N352" s="15"/>
      <c r="O352" s="86"/>
      <c r="P352" s="15"/>
      <c r="Q352" s="99"/>
      <c r="R352" s="99"/>
      <c r="S352" s="15"/>
      <c r="T352" s="15"/>
      <c r="U352" s="15"/>
    </row>
    <row r="353" spans="1:21" s="16" customFormat="1">
      <c r="A353" s="193"/>
      <c r="B353" s="15"/>
      <c r="C353" s="15"/>
      <c r="D353" s="48"/>
      <c r="E353" s="48"/>
      <c r="F353" s="99"/>
      <c r="G353" s="15"/>
      <c r="H353" s="15"/>
      <c r="I353" s="15"/>
      <c r="J353" s="15"/>
      <c r="K353" s="17"/>
      <c r="L353" s="17"/>
      <c r="M353" s="17"/>
      <c r="N353" s="15"/>
      <c r="O353" s="86"/>
      <c r="P353" s="15"/>
      <c r="Q353" s="99"/>
      <c r="R353" s="99"/>
      <c r="S353" s="15"/>
      <c r="T353" s="15"/>
      <c r="U353" s="15"/>
    </row>
    <row r="354" spans="1:21" s="16" customFormat="1">
      <c r="A354" s="193"/>
      <c r="B354" s="15"/>
      <c r="C354" s="15"/>
      <c r="D354" s="48"/>
      <c r="E354" s="48"/>
      <c r="F354" s="99"/>
      <c r="G354" s="15"/>
      <c r="H354" s="15"/>
      <c r="I354" s="15"/>
      <c r="J354" s="15"/>
      <c r="K354" s="17"/>
      <c r="L354" s="17"/>
      <c r="M354" s="17"/>
      <c r="N354" s="15"/>
      <c r="O354" s="86"/>
      <c r="P354" s="15"/>
      <c r="Q354" s="99"/>
      <c r="R354" s="99"/>
      <c r="S354" s="15"/>
      <c r="T354" s="15"/>
      <c r="U354" s="15"/>
    </row>
    <row r="355" spans="1:21" s="16" customFormat="1">
      <c r="A355" s="193"/>
      <c r="B355" s="15"/>
      <c r="C355" s="15"/>
      <c r="D355" s="48"/>
      <c r="E355" s="48"/>
      <c r="F355" s="99"/>
      <c r="G355" s="15"/>
      <c r="H355" s="15"/>
      <c r="I355" s="15"/>
      <c r="J355" s="15"/>
      <c r="K355" s="17"/>
      <c r="L355" s="17"/>
      <c r="M355" s="17"/>
      <c r="N355" s="15"/>
      <c r="O355" s="86"/>
      <c r="P355" s="15"/>
      <c r="Q355" s="99"/>
      <c r="R355" s="99"/>
      <c r="S355" s="15"/>
      <c r="T355" s="15"/>
      <c r="U355" s="15"/>
    </row>
    <row r="356" spans="1:21" s="16" customFormat="1">
      <c r="A356" s="193"/>
      <c r="B356" s="15"/>
      <c r="C356" s="15"/>
      <c r="D356" s="48"/>
      <c r="E356" s="48"/>
      <c r="F356" s="99"/>
      <c r="G356" s="15"/>
      <c r="H356" s="15"/>
      <c r="I356" s="15"/>
      <c r="J356" s="15"/>
      <c r="K356" s="17"/>
      <c r="L356" s="17"/>
      <c r="M356" s="17"/>
      <c r="N356" s="15"/>
      <c r="O356" s="86"/>
      <c r="P356" s="15"/>
      <c r="Q356" s="99"/>
      <c r="R356" s="99"/>
      <c r="S356" s="15"/>
      <c r="T356" s="15"/>
      <c r="U356" s="15"/>
    </row>
    <row r="357" spans="1:21" s="16" customFormat="1">
      <c r="A357" s="193"/>
      <c r="B357" s="15"/>
      <c r="C357" s="15"/>
      <c r="D357" s="48"/>
      <c r="E357" s="48"/>
      <c r="F357" s="99"/>
      <c r="G357" s="15"/>
      <c r="H357" s="15"/>
      <c r="I357" s="15"/>
      <c r="J357" s="15"/>
      <c r="K357" s="17"/>
      <c r="L357" s="17"/>
      <c r="M357" s="17"/>
      <c r="N357" s="15"/>
      <c r="O357" s="86"/>
      <c r="P357" s="15"/>
      <c r="Q357" s="99"/>
      <c r="R357" s="99"/>
      <c r="S357" s="15"/>
      <c r="T357" s="15"/>
      <c r="U357" s="15"/>
    </row>
    <row r="358" spans="1:21" s="16" customFormat="1">
      <c r="A358" s="193"/>
      <c r="B358" s="15"/>
      <c r="C358" s="15"/>
      <c r="D358" s="48"/>
      <c r="E358" s="48"/>
      <c r="F358" s="99"/>
      <c r="G358" s="15"/>
      <c r="H358" s="15"/>
      <c r="I358" s="15"/>
      <c r="J358" s="15"/>
      <c r="K358" s="17"/>
      <c r="L358" s="17"/>
      <c r="M358" s="17"/>
      <c r="N358" s="15"/>
      <c r="O358" s="86"/>
      <c r="P358" s="15"/>
      <c r="Q358" s="99"/>
      <c r="R358" s="99"/>
      <c r="S358" s="15"/>
      <c r="T358" s="15"/>
      <c r="U358" s="15"/>
    </row>
    <row r="359" spans="1:21" s="16" customFormat="1">
      <c r="A359" s="193"/>
      <c r="B359" s="15"/>
      <c r="C359" s="15"/>
      <c r="D359" s="48"/>
      <c r="E359" s="48"/>
      <c r="F359" s="99"/>
      <c r="G359" s="15"/>
      <c r="H359" s="15"/>
      <c r="I359" s="15"/>
      <c r="J359" s="15"/>
      <c r="K359" s="17"/>
      <c r="L359" s="17"/>
      <c r="M359" s="17"/>
      <c r="N359" s="15"/>
      <c r="O359" s="86"/>
      <c r="P359" s="15"/>
      <c r="Q359" s="99"/>
      <c r="R359" s="99"/>
      <c r="S359" s="15"/>
      <c r="T359" s="15"/>
      <c r="U359" s="15"/>
    </row>
    <row r="360" spans="1:21" s="16" customFormat="1">
      <c r="A360" s="193"/>
      <c r="B360" s="15"/>
      <c r="C360" s="15"/>
      <c r="D360" s="48"/>
      <c r="E360" s="48"/>
      <c r="F360" s="99"/>
      <c r="G360" s="15"/>
      <c r="H360" s="15"/>
      <c r="I360" s="15"/>
      <c r="J360" s="15"/>
      <c r="K360" s="17"/>
      <c r="L360" s="17"/>
      <c r="M360" s="17"/>
      <c r="N360" s="15"/>
      <c r="O360" s="86"/>
      <c r="P360" s="15"/>
      <c r="Q360" s="99"/>
      <c r="R360" s="99"/>
      <c r="S360" s="15"/>
      <c r="T360" s="15"/>
      <c r="U360" s="15"/>
    </row>
    <row r="361" spans="1:21" s="16" customFormat="1">
      <c r="A361" s="193"/>
      <c r="B361" s="15"/>
      <c r="C361" s="15"/>
      <c r="D361" s="48"/>
      <c r="E361" s="48"/>
      <c r="F361" s="99"/>
      <c r="G361" s="15"/>
      <c r="H361" s="15"/>
      <c r="I361" s="15"/>
      <c r="J361" s="15"/>
      <c r="K361" s="17"/>
      <c r="L361" s="17"/>
      <c r="M361" s="17"/>
      <c r="N361" s="15"/>
      <c r="O361" s="86"/>
      <c r="P361" s="15"/>
      <c r="Q361" s="99"/>
      <c r="R361" s="99"/>
      <c r="S361" s="15"/>
      <c r="T361" s="15"/>
      <c r="U361" s="15"/>
    </row>
    <row r="362" spans="1:21" s="16" customFormat="1">
      <c r="A362" s="193"/>
      <c r="B362" s="15"/>
      <c r="C362" s="15"/>
      <c r="D362" s="48"/>
      <c r="E362" s="48"/>
      <c r="F362" s="99"/>
      <c r="G362" s="15"/>
      <c r="H362" s="15"/>
      <c r="I362" s="15"/>
      <c r="J362" s="15"/>
      <c r="K362" s="17"/>
      <c r="L362" s="17"/>
      <c r="M362" s="17"/>
      <c r="N362" s="15"/>
      <c r="O362" s="86"/>
      <c r="P362" s="15"/>
      <c r="Q362" s="99"/>
      <c r="R362" s="99"/>
      <c r="S362" s="15"/>
      <c r="T362" s="15"/>
      <c r="U362" s="15"/>
    </row>
    <row r="363" spans="1:21" s="16" customFormat="1">
      <c r="A363" s="193"/>
      <c r="B363" s="15"/>
      <c r="C363" s="15"/>
      <c r="D363" s="48"/>
      <c r="E363" s="48"/>
      <c r="F363" s="99"/>
      <c r="G363" s="15"/>
      <c r="H363" s="15"/>
      <c r="I363" s="15"/>
      <c r="J363" s="15"/>
      <c r="K363" s="17"/>
      <c r="L363" s="17"/>
      <c r="M363" s="17"/>
      <c r="N363" s="15"/>
      <c r="O363" s="86"/>
      <c r="P363" s="15"/>
      <c r="Q363" s="99"/>
      <c r="R363" s="99"/>
      <c r="S363" s="15"/>
      <c r="T363" s="15"/>
      <c r="U363" s="15"/>
    </row>
    <row r="364" spans="1:21" s="16" customFormat="1">
      <c r="A364" s="193"/>
      <c r="B364" s="15"/>
      <c r="C364" s="15"/>
      <c r="D364" s="48"/>
      <c r="E364" s="48"/>
      <c r="F364" s="99"/>
      <c r="G364" s="15"/>
      <c r="H364" s="15"/>
      <c r="I364" s="15"/>
      <c r="J364" s="15"/>
      <c r="K364" s="17"/>
      <c r="L364" s="17"/>
      <c r="M364" s="17"/>
      <c r="N364" s="15"/>
      <c r="O364" s="86"/>
      <c r="P364" s="15"/>
      <c r="Q364" s="99"/>
      <c r="R364" s="99"/>
      <c r="S364" s="15"/>
      <c r="T364" s="15"/>
      <c r="U364" s="15"/>
    </row>
    <row r="365" spans="1:21" s="16" customFormat="1">
      <c r="A365" s="193"/>
      <c r="B365" s="15"/>
      <c r="C365" s="15"/>
      <c r="D365" s="48"/>
      <c r="E365" s="48"/>
      <c r="F365" s="99"/>
      <c r="G365" s="15"/>
      <c r="H365" s="15"/>
      <c r="I365" s="15"/>
      <c r="J365" s="15"/>
      <c r="K365" s="17"/>
      <c r="L365" s="17"/>
      <c r="M365" s="17"/>
      <c r="N365" s="15"/>
      <c r="O365" s="86"/>
      <c r="P365" s="15"/>
      <c r="Q365" s="99"/>
      <c r="R365" s="99"/>
      <c r="S365" s="15"/>
      <c r="T365" s="15"/>
      <c r="U365" s="15"/>
    </row>
    <row r="366" spans="1:21" s="16" customFormat="1">
      <c r="A366" s="193"/>
      <c r="B366" s="15"/>
      <c r="C366" s="15"/>
      <c r="D366" s="48"/>
      <c r="E366" s="48"/>
      <c r="F366" s="99"/>
      <c r="G366" s="15"/>
      <c r="H366" s="15"/>
      <c r="I366" s="15"/>
      <c r="J366" s="15"/>
      <c r="K366" s="17"/>
      <c r="L366" s="17"/>
      <c r="M366" s="17"/>
      <c r="N366" s="15"/>
      <c r="O366" s="86"/>
      <c r="P366" s="15"/>
      <c r="Q366" s="99"/>
      <c r="R366" s="99"/>
      <c r="S366" s="15"/>
      <c r="T366" s="15"/>
      <c r="U366" s="15"/>
    </row>
    <row r="367" spans="1:21" s="16" customFormat="1">
      <c r="A367" s="193"/>
      <c r="B367" s="15"/>
      <c r="C367" s="15"/>
      <c r="D367" s="48"/>
      <c r="E367" s="48"/>
      <c r="F367" s="99"/>
      <c r="G367" s="15"/>
      <c r="H367" s="15"/>
      <c r="I367" s="15"/>
      <c r="J367" s="15"/>
      <c r="K367" s="17"/>
      <c r="L367" s="17"/>
      <c r="M367" s="17"/>
      <c r="N367" s="15"/>
      <c r="O367" s="86"/>
      <c r="P367" s="15"/>
      <c r="Q367" s="99"/>
      <c r="R367" s="99"/>
      <c r="S367" s="15"/>
      <c r="T367" s="15"/>
      <c r="U367" s="15"/>
    </row>
    <row r="368" spans="1:21" s="16" customFormat="1">
      <c r="A368" s="193"/>
      <c r="B368" s="15"/>
      <c r="C368" s="15"/>
      <c r="D368" s="48"/>
      <c r="E368" s="48"/>
      <c r="F368" s="99"/>
      <c r="G368" s="15"/>
      <c r="H368" s="15"/>
      <c r="I368" s="15"/>
      <c r="J368" s="15"/>
      <c r="K368" s="17"/>
      <c r="L368" s="17"/>
      <c r="M368" s="17"/>
      <c r="N368" s="15"/>
      <c r="O368" s="86"/>
      <c r="P368" s="15"/>
      <c r="Q368" s="99"/>
      <c r="R368" s="99"/>
      <c r="S368" s="15"/>
      <c r="T368" s="15"/>
      <c r="U368" s="15"/>
    </row>
    <row r="369" spans="1:21" s="16" customFormat="1">
      <c r="A369" s="193"/>
      <c r="B369" s="15"/>
      <c r="C369" s="15"/>
      <c r="D369" s="48"/>
      <c r="E369" s="48"/>
      <c r="F369" s="99"/>
      <c r="G369" s="15"/>
      <c r="H369" s="15"/>
      <c r="I369" s="15"/>
      <c r="J369" s="15"/>
      <c r="K369" s="17"/>
      <c r="L369" s="17"/>
      <c r="M369" s="17"/>
      <c r="N369" s="15"/>
      <c r="O369" s="86"/>
      <c r="P369" s="15"/>
      <c r="Q369" s="99"/>
      <c r="R369" s="99"/>
      <c r="S369" s="15"/>
      <c r="T369" s="15"/>
      <c r="U369" s="15"/>
    </row>
    <row r="370" spans="1:21" s="16" customFormat="1">
      <c r="A370" s="193"/>
      <c r="B370" s="15"/>
      <c r="C370" s="15"/>
      <c r="D370" s="48"/>
      <c r="E370" s="48"/>
      <c r="F370" s="99"/>
      <c r="G370" s="15"/>
      <c r="H370" s="15"/>
      <c r="I370" s="15"/>
      <c r="J370" s="15"/>
      <c r="K370" s="17"/>
      <c r="L370" s="17"/>
      <c r="M370" s="17"/>
      <c r="N370" s="15"/>
      <c r="O370" s="86"/>
      <c r="P370" s="15"/>
      <c r="Q370" s="99"/>
      <c r="R370" s="99"/>
      <c r="S370" s="15"/>
      <c r="T370" s="15"/>
      <c r="U370" s="15"/>
    </row>
    <row r="371" spans="1:21" s="16" customFormat="1">
      <c r="A371" s="193"/>
      <c r="B371" s="15"/>
      <c r="C371" s="15"/>
      <c r="D371" s="48"/>
      <c r="E371" s="48"/>
      <c r="F371" s="99"/>
      <c r="G371" s="15"/>
      <c r="H371" s="15"/>
      <c r="I371" s="15"/>
      <c r="J371" s="15"/>
      <c r="K371" s="17"/>
      <c r="L371" s="17"/>
      <c r="M371" s="17"/>
      <c r="N371" s="15"/>
      <c r="O371" s="86"/>
      <c r="P371" s="15"/>
      <c r="Q371" s="99"/>
      <c r="R371" s="99"/>
      <c r="S371" s="15"/>
      <c r="T371" s="15"/>
      <c r="U371" s="15"/>
    </row>
    <row r="372" spans="1:21" s="16" customFormat="1">
      <c r="A372" s="193"/>
      <c r="B372" s="15"/>
      <c r="C372" s="15"/>
      <c r="D372" s="48"/>
      <c r="E372" s="48"/>
      <c r="F372" s="99"/>
      <c r="G372" s="15"/>
      <c r="H372" s="15"/>
      <c r="I372" s="15"/>
      <c r="J372" s="15"/>
      <c r="K372" s="17"/>
      <c r="L372" s="17"/>
      <c r="M372" s="17"/>
      <c r="N372" s="15"/>
      <c r="O372" s="86"/>
      <c r="P372" s="15"/>
      <c r="Q372" s="99"/>
      <c r="R372" s="99"/>
      <c r="S372" s="15"/>
      <c r="T372" s="15"/>
      <c r="U372" s="15"/>
    </row>
    <row r="373" spans="1:21" s="16" customFormat="1">
      <c r="A373" s="193"/>
      <c r="B373" s="15"/>
      <c r="C373" s="15"/>
      <c r="D373" s="48"/>
      <c r="E373" s="48"/>
      <c r="F373" s="99"/>
      <c r="G373" s="15"/>
      <c r="H373" s="15"/>
      <c r="I373" s="15"/>
      <c r="J373" s="15"/>
      <c r="K373" s="17"/>
      <c r="L373" s="17"/>
      <c r="M373" s="17"/>
      <c r="N373" s="15"/>
      <c r="O373" s="86"/>
      <c r="P373" s="15"/>
      <c r="Q373" s="99"/>
      <c r="R373" s="99"/>
      <c r="S373" s="15"/>
      <c r="T373" s="15"/>
      <c r="U373" s="15"/>
    </row>
    <row r="374" spans="1:21" s="16" customFormat="1">
      <c r="A374" s="193"/>
      <c r="B374" s="15"/>
      <c r="C374" s="15"/>
      <c r="D374" s="48"/>
      <c r="E374" s="48"/>
      <c r="F374" s="99"/>
      <c r="G374" s="15"/>
      <c r="H374" s="15"/>
      <c r="I374" s="15"/>
      <c r="J374" s="15"/>
      <c r="K374" s="17"/>
      <c r="L374" s="17"/>
      <c r="M374" s="17"/>
      <c r="N374" s="15"/>
      <c r="O374" s="86"/>
      <c r="P374" s="15"/>
      <c r="Q374" s="99"/>
      <c r="R374" s="99"/>
      <c r="S374" s="15"/>
      <c r="T374" s="15"/>
      <c r="U374" s="15"/>
    </row>
    <row r="375" spans="1:21" s="16" customFormat="1">
      <c r="A375" s="193"/>
      <c r="B375" s="15"/>
      <c r="C375" s="15"/>
      <c r="D375" s="48"/>
      <c r="E375" s="48"/>
      <c r="F375" s="99"/>
      <c r="G375" s="15"/>
      <c r="H375" s="15"/>
      <c r="I375" s="15"/>
      <c r="J375" s="15"/>
      <c r="K375" s="17"/>
      <c r="L375" s="17"/>
      <c r="M375" s="17"/>
      <c r="N375" s="15"/>
      <c r="O375" s="86"/>
      <c r="P375" s="15"/>
      <c r="Q375" s="99"/>
      <c r="R375" s="99"/>
      <c r="S375" s="15"/>
      <c r="T375" s="15"/>
      <c r="U375" s="15"/>
    </row>
    <row r="376" spans="1:21" s="16" customFormat="1">
      <c r="A376" s="193"/>
      <c r="B376" s="15"/>
      <c r="C376" s="15"/>
      <c r="D376" s="48"/>
      <c r="E376" s="48"/>
      <c r="F376" s="99"/>
      <c r="G376" s="15"/>
      <c r="H376" s="15"/>
      <c r="I376" s="15"/>
      <c r="J376" s="15"/>
      <c r="K376" s="17"/>
      <c r="L376" s="17"/>
      <c r="M376" s="17"/>
      <c r="N376" s="15"/>
      <c r="O376" s="86"/>
      <c r="P376" s="15"/>
      <c r="Q376" s="99"/>
      <c r="R376" s="99"/>
      <c r="S376" s="15"/>
      <c r="T376" s="15"/>
      <c r="U376" s="15"/>
    </row>
    <row r="377" spans="1:21" s="16" customFormat="1">
      <c r="A377" s="193"/>
      <c r="B377" s="15"/>
      <c r="C377" s="15"/>
      <c r="D377" s="48"/>
      <c r="E377" s="48"/>
      <c r="F377" s="99"/>
      <c r="G377" s="15"/>
      <c r="H377" s="15"/>
      <c r="I377" s="15"/>
      <c r="J377" s="15"/>
      <c r="K377" s="17"/>
      <c r="L377" s="17"/>
      <c r="M377" s="17"/>
      <c r="N377" s="15"/>
      <c r="O377" s="86"/>
      <c r="P377" s="15"/>
      <c r="Q377" s="99"/>
      <c r="R377" s="99"/>
      <c r="S377" s="15"/>
      <c r="T377" s="15"/>
      <c r="U377" s="15"/>
    </row>
    <row r="378" spans="1:21" s="16" customFormat="1">
      <c r="A378" s="193"/>
      <c r="B378" s="15"/>
      <c r="C378" s="15"/>
      <c r="D378" s="48"/>
      <c r="E378" s="48"/>
      <c r="F378" s="99"/>
      <c r="G378" s="15"/>
      <c r="H378" s="15"/>
      <c r="I378" s="15"/>
      <c r="J378" s="15"/>
      <c r="K378" s="17"/>
      <c r="L378" s="17"/>
      <c r="M378" s="17"/>
      <c r="N378" s="15"/>
      <c r="O378" s="86"/>
      <c r="P378" s="15"/>
      <c r="Q378" s="99"/>
      <c r="R378" s="99"/>
      <c r="S378" s="15"/>
      <c r="T378" s="15"/>
      <c r="U378" s="15"/>
    </row>
    <row r="379" spans="1:21" s="16" customFormat="1">
      <c r="A379" s="193"/>
      <c r="B379" s="15"/>
      <c r="C379" s="15"/>
      <c r="D379" s="48"/>
      <c r="E379" s="48"/>
      <c r="F379" s="99"/>
      <c r="G379" s="15"/>
      <c r="H379" s="15"/>
      <c r="I379" s="15"/>
      <c r="J379" s="15"/>
      <c r="K379" s="17"/>
      <c r="L379" s="17"/>
      <c r="M379" s="17"/>
      <c r="N379" s="15"/>
      <c r="O379" s="86"/>
      <c r="P379" s="15"/>
      <c r="Q379" s="99"/>
      <c r="R379" s="99"/>
      <c r="S379" s="15"/>
      <c r="T379" s="15"/>
      <c r="U379" s="15"/>
    </row>
    <row r="380" spans="1:21" s="16" customFormat="1">
      <c r="A380" s="193"/>
      <c r="B380" s="15"/>
      <c r="C380" s="15"/>
      <c r="D380" s="48"/>
      <c r="E380" s="48"/>
      <c r="F380" s="99"/>
      <c r="G380" s="15"/>
      <c r="H380" s="15"/>
      <c r="I380" s="15"/>
      <c r="J380" s="15"/>
      <c r="K380" s="17"/>
      <c r="L380" s="17"/>
      <c r="M380" s="17"/>
      <c r="N380" s="15"/>
      <c r="O380" s="86"/>
      <c r="P380" s="15"/>
      <c r="Q380" s="99"/>
      <c r="R380" s="99"/>
      <c r="S380" s="15"/>
      <c r="T380" s="15"/>
      <c r="U380" s="15"/>
    </row>
    <row r="381" spans="1:21" s="16" customFormat="1">
      <c r="A381" s="193"/>
      <c r="B381" s="15"/>
      <c r="C381" s="15"/>
      <c r="D381" s="48"/>
      <c r="E381" s="48"/>
      <c r="F381" s="99"/>
      <c r="G381" s="15"/>
      <c r="H381" s="15"/>
      <c r="I381" s="15"/>
      <c r="J381" s="15"/>
      <c r="K381" s="17"/>
      <c r="L381" s="17"/>
      <c r="M381" s="17"/>
      <c r="N381" s="15"/>
      <c r="O381" s="86"/>
      <c r="P381" s="15"/>
      <c r="Q381" s="99"/>
      <c r="R381" s="99"/>
      <c r="S381" s="15"/>
      <c r="T381" s="15"/>
      <c r="U381" s="15"/>
    </row>
    <row r="382" spans="1:21" s="16" customFormat="1">
      <c r="A382" s="193"/>
      <c r="B382" s="15"/>
      <c r="C382" s="15"/>
      <c r="D382" s="48"/>
      <c r="E382" s="48"/>
      <c r="F382" s="99"/>
      <c r="G382" s="15"/>
      <c r="H382" s="15"/>
      <c r="I382" s="15"/>
      <c r="J382" s="15"/>
      <c r="K382" s="17"/>
      <c r="L382" s="17"/>
      <c r="M382" s="17"/>
      <c r="N382" s="15"/>
      <c r="O382" s="86"/>
      <c r="P382" s="15"/>
      <c r="Q382" s="99"/>
      <c r="R382" s="99"/>
      <c r="S382" s="15"/>
      <c r="T382" s="15"/>
      <c r="U382" s="15"/>
    </row>
    <row r="383" spans="1:21" s="16" customFormat="1">
      <c r="A383" s="193"/>
      <c r="B383" s="15"/>
      <c r="C383" s="15"/>
      <c r="D383" s="48"/>
      <c r="E383" s="48"/>
      <c r="F383" s="99"/>
      <c r="G383" s="15"/>
      <c r="H383" s="15"/>
      <c r="I383" s="15"/>
      <c r="J383" s="15"/>
      <c r="K383" s="17"/>
      <c r="L383" s="17"/>
      <c r="M383" s="17"/>
      <c r="N383" s="15"/>
      <c r="O383" s="86"/>
      <c r="P383" s="15"/>
      <c r="Q383" s="99"/>
      <c r="R383" s="99"/>
      <c r="S383" s="15"/>
      <c r="T383" s="15"/>
      <c r="U383" s="15"/>
    </row>
    <row r="384" spans="1:21" s="16" customFormat="1">
      <c r="A384" s="193"/>
      <c r="B384" s="15"/>
      <c r="C384" s="15"/>
      <c r="D384" s="48"/>
      <c r="E384" s="48"/>
      <c r="F384" s="99"/>
      <c r="G384" s="15"/>
      <c r="H384" s="15"/>
      <c r="I384" s="15"/>
      <c r="J384" s="15"/>
      <c r="K384" s="17"/>
      <c r="L384" s="17"/>
      <c r="M384" s="17"/>
      <c r="N384" s="15"/>
      <c r="O384" s="86"/>
      <c r="P384" s="15"/>
      <c r="Q384" s="99"/>
      <c r="R384" s="99"/>
      <c r="S384" s="15"/>
      <c r="T384" s="15"/>
      <c r="U384" s="15"/>
    </row>
    <row r="385" spans="1:21" s="16" customFormat="1">
      <c r="A385" s="193"/>
      <c r="B385" s="15"/>
      <c r="C385" s="15"/>
      <c r="D385" s="48"/>
      <c r="E385" s="48"/>
      <c r="F385" s="99"/>
      <c r="G385" s="15"/>
      <c r="H385" s="15"/>
      <c r="I385" s="15"/>
      <c r="J385" s="15"/>
      <c r="K385" s="17"/>
      <c r="L385" s="17"/>
      <c r="M385" s="17"/>
      <c r="N385" s="15"/>
      <c r="O385" s="86"/>
      <c r="P385" s="15"/>
      <c r="Q385" s="99"/>
      <c r="R385" s="99"/>
      <c r="S385" s="15"/>
      <c r="T385" s="15"/>
      <c r="U385" s="15"/>
    </row>
    <row r="386" spans="1:21" s="16" customFormat="1">
      <c r="A386" s="193"/>
      <c r="B386" s="15"/>
      <c r="C386" s="15"/>
      <c r="D386" s="48"/>
      <c r="E386" s="48"/>
      <c r="F386" s="99"/>
      <c r="G386" s="15"/>
      <c r="H386" s="15"/>
      <c r="I386" s="15"/>
      <c r="J386" s="15"/>
      <c r="K386" s="17"/>
      <c r="L386" s="17"/>
      <c r="M386" s="17"/>
      <c r="N386" s="15"/>
      <c r="O386" s="86"/>
      <c r="P386" s="15"/>
      <c r="Q386" s="99"/>
      <c r="R386" s="99"/>
      <c r="S386" s="15"/>
      <c r="T386" s="15"/>
      <c r="U386" s="15"/>
    </row>
    <row r="387" spans="1:21" s="16" customFormat="1">
      <c r="A387" s="193"/>
      <c r="B387" s="15"/>
      <c r="C387" s="15"/>
      <c r="D387" s="48"/>
      <c r="E387" s="48"/>
      <c r="F387" s="99"/>
      <c r="G387" s="15"/>
      <c r="H387" s="15"/>
      <c r="I387" s="15"/>
      <c r="J387" s="15"/>
      <c r="K387" s="17"/>
      <c r="L387" s="17"/>
      <c r="M387" s="17"/>
      <c r="N387" s="15"/>
      <c r="O387" s="86"/>
      <c r="P387" s="15"/>
      <c r="Q387" s="99"/>
      <c r="R387" s="99"/>
      <c r="S387" s="15"/>
      <c r="T387" s="15"/>
      <c r="U387" s="15"/>
    </row>
    <row r="388" spans="1:21" s="16" customFormat="1">
      <c r="A388" s="193"/>
      <c r="B388" s="15"/>
      <c r="C388" s="15"/>
      <c r="D388" s="48"/>
      <c r="E388" s="48"/>
      <c r="F388" s="99"/>
      <c r="G388" s="15"/>
      <c r="H388" s="15"/>
      <c r="I388" s="15"/>
      <c r="J388" s="15"/>
      <c r="K388" s="17"/>
      <c r="L388" s="17"/>
      <c r="M388" s="17"/>
      <c r="N388" s="15"/>
      <c r="O388" s="86"/>
      <c r="P388" s="15"/>
      <c r="Q388" s="99"/>
      <c r="R388" s="99"/>
      <c r="S388" s="15"/>
      <c r="T388" s="15"/>
      <c r="U388" s="15"/>
    </row>
    <row r="389" spans="1:21" s="16" customFormat="1">
      <c r="A389" s="193"/>
      <c r="B389" s="15"/>
      <c r="C389" s="15"/>
      <c r="D389" s="48"/>
      <c r="E389" s="48"/>
      <c r="F389" s="99"/>
      <c r="G389" s="15"/>
      <c r="H389" s="15"/>
      <c r="I389" s="15"/>
      <c r="J389" s="15"/>
      <c r="K389" s="17"/>
      <c r="L389" s="17"/>
      <c r="M389" s="17"/>
      <c r="N389" s="15"/>
      <c r="O389" s="86"/>
      <c r="P389" s="15"/>
      <c r="Q389" s="99"/>
      <c r="R389" s="99"/>
      <c r="S389" s="15"/>
      <c r="T389" s="15"/>
      <c r="U389" s="15"/>
    </row>
    <row r="390" spans="1:21" s="16" customFormat="1">
      <c r="A390" s="193"/>
      <c r="B390" s="15"/>
      <c r="C390" s="15"/>
      <c r="D390" s="48"/>
      <c r="E390" s="48"/>
      <c r="F390" s="99"/>
      <c r="G390" s="15"/>
      <c r="H390" s="15"/>
      <c r="I390" s="15"/>
      <c r="J390" s="15"/>
      <c r="K390" s="17"/>
      <c r="L390" s="17"/>
      <c r="M390" s="17"/>
      <c r="N390" s="15"/>
      <c r="O390" s="86"/>
      <c r="P390" s="15"/>
      <c r="Q390" s="99"/>
      <c r="R390" s="99"/>
      <c r="S390" s="15"/>
      <c r="T390" s="15"/>
      <c r="U390" s="15"/>
    </row>
    <row r="391" spans="1:21" s="16" customFormat="1">
      <c r="A391" s="193"/>
      <c r="B391" s="15"/>
      <c r="C391" s="15"/>
      <c r="D391" s="48"/>
      <c r="E391" s="48"/>
      <c r="F391" s="99"/>
      <c r="G391" s="15"/>
      <c r="H391" s="15"/>
      <c r="I391" s="15"/>
      <c r="J391" s="15"/>
      <c r="K391" s="17"/>
      <c r="L391" s="17"/>
      <c r="M391" s="17"/>
      <c r="N391" s="15"/>
      <c r="O391" s="86"/>
      <c r="P391" s="15"/>
      <c r="Q391" s="99"/>
      <c r="R391" s="99"/>
      <c r="S391" s="15"/>
      <c r="T391" s="15"/>
      <c r="U391" s="15"/>
    </row>
    <row r="392" spans="1:21" s="16" customFormat="1">
      <c r="A392" s="193"/>
      <c r="B392" s="15"/>
      <c r="C392" s="15"/>
      <c r="D392" s="48"/>
      <c r="E392" s="48"/>
      <c r="F392" s="99"/>
      <c r="G392" s="15"/>
      <c r="H392" s="15"/>
      <c r="I392" s="15"/>
      <c r="J392" s="15"/>
      <c r="K392" s="17"/>
      <c r="L392" s="17"/>
      <c r="M392" s="17"/>
      <c r="N392" s="15"/>
      <c r="O392" s="86"/>
      <c r="P392" s="15"/>
      <c r="Q392" s="99"/>
      <c r="R392" s="99"/>
      <c r="S392" s="15"/>
      <c r="T392" s="15"/>
      <c r="U392" s="15"/>
    </row>
    <row r="393" spans="1:21" s="16" customFormat="1">
      <c r="A393" s="193"/>
      <c r="B393" s="15"/>
      <c r="C393" s="15"/>
      <c r="D393" s="48"/>
      <c r="E393" s="48"/>
      <c r="F393" s="99"/>
      <c r="G393" s="15"/>
      <c r="H393" s="15"/>
      <c r="I393" s="15"/>
      <c r="J393" s="15"/>
      <c r="K393" s="17"/>
      <c r="L393" s="17"/>
      <c r="M393" s="17"/>
      <c r="N393" s="15"/>
      <c r="O393" s="86"/>
      <c r="P393" s="15"/>
      <c r="Q393" s="99"/>
      <c r="R393" s="99"/>
      <c r="S393" s="15"/>
      <c r="T393" s="15"/>
      <c r="U393" s="15"/>
    </row>
    <row r="394" spans="1:21" s="16" customFormat="1">
      <c r="A394" s="193"/>
      <c r="B394" s="15"/>
      <c r="C394" s="15"/>
      <c r="D394" s="48"/>
      <c r="E394" s="48"/>
      <c r="F394" s="99"/>
      <c r="G394" s="15"/>
      <c r="H394" s="15"/>
      <c r="I394" s="15"/>
      <c r="J394" s="15"/>
      <c r="K394" s="17"/>
      <c r="L394" s="17"/>
      <c r="M394" s="17"/>
      <c r="N394" s="15"/>
      <c r="O394" s="86"/>
      <c r="P394" s="15"/>
      <c r="Q394" s="99"/>
      <c r="R394" s="99"/>
      <c r="S394" s="15"/>
      <c r="T394" s="15"/>
      <c r="U394" s="15"/>
    </row>
    <row r="395" spans="1:21" s="16" customFormat="1">
      <c r="A395" s="193"/>
      <c r="B395" s="15"/>
      <c r="C395" s="15"/>
      <c r="D395" s="48"/>
      <c r="E395" s="48"/>
      <c r="F395" s="99"/>
      <c r="G395" s="15"/>
      <c r="H395" s="15"/>
      <c r="I395" s="15"/>
      <c r="J395" s="15"/>
      <c r="K395" s="17"/>
      <c r="L395" s="17"/>
      <c r="M395" s="17"/>
      <c r="N395" s="15"/>
      <c r="O395" s="86"/>
      <c r="P395" s="15"/>
      <c r="Q395" s="99"/>
      <c r="R395" s="99"/>
      <c r="S395" s="15"/>
      <c r="T395" s="15"/>
      <c r="U395" s="15"/>
    </row>
    <row r="396" spans="1:21" s="16" customFormat="1">
      <c r="A396" s="193"/>
      <c r="B396" s="15"/>
      <c r="C396" s="15"/>
      <c r="D396" s="48"/>
      <c r="E396" s="48"/>
      <c r="F396" s="99"/>
      <c r="G396" s="15"/>
      <c r="H396" s="15"/>
      <c r="I396" s="15"/>
      <c r="J396" s="15"/>
      <c r="K396" s="17"/>
      <c r="L396" s="17"/>
      <c r="M396" s="17"/>
      <c r="N396" s="15"/>
      <c r="O396" s="86"/>
      <c r="P396" s="15"/>
      <c r="Q396" s="99"/>
      <c r="R396" s="99"/>
      <c r="S396" s="15"/>
      <c r="T396" s="15"/>
      <c r="U396" s="15"/>
    </row>
    <row r="397" spans="1:21" s="16" customFormat="1">
      <c r="A397" s="193"/>
      <c r="B397" s="15"/>
      <c r="C397" s="15"/>
      <c r="D397" s="48"/>
      <c r="E397" s="48"/>
      <c r="F397" s="99"/>
      <c r="G397" s="15"/>
      <c r="H397" s="15"/>
      <c r="I397" s="15"/>
      <c r="J397" s="15"/>
      <c r="K397" s="17"/>
      <c r="L397" s="17"/>
      <c r="M397" s="17"/>
      <c r="N397" s="15"/>
      <c r="O397" s="86"/>
      <c r="P397" s="15"/>
      <c r="Q397" s="99"/>
      <c r="R397" s="99"/>
      <c r="S397" s="15"/>
      <c r="T397" s="15"/>
      <c r="U397" s="15"/>
    </row>
    <row r="398" spans="1:21" s="16" customFormat="1">
      <c r="A398" s="193"/>
      <c r="B398" s="15"/>
      <c r="C398" s="15"/>
      <c r="D398" s="48"/>
      <c r="E398" s="48"/>
      <c r="F398" s="99"/>
      <c r="G398" s="15"/>
      <c r="H398" s="15"/>
      <c r="I398" s="15"/>
      <c r="J398" s="15"/>
      <c r="K398" s="17"/>
      <c r="L398" s="17"/>
      <c r="M398" s="17"/>
      <c r="N398" s="15"/>
      <c r="O398" s="86"/>
      <c r="P398" s="15"/>
      <c r="Q398" s="99"/>
      <c r="R398" s="99"/>
      <c r="S398" s="15"/>
      <c r="T398" s="15"/>
      <c r="U398" s="15"/>
    </row>
    <row r="399" spans="1:21" s="16" customFormat="1">
      <c r="A399" s="193"/>
      <c r="B399" s="15"/>
      <c r="C399" s="15"/>
      <c r="D399" s="48"/>
      <c r="E399" s="48"/>
      <c r="F399" s="99"/>
      <c r="G399" s="15"/>
      <c r="H399" s="15"/>
      <c r="I399" s="15"/>
      <c r="J399" s="15"/>
      <c r="K399" s="17"/>
      <c r="L399" s="17"/>
      <c r="M399" s="17"/>
      <c r="N399" s="15"/>
      <c r="O399" s="86"/>
      <c r="P399" s="15"/>
      <c r="Q399" s="99"/>
      <c r="R399" s="99"/>
      <c r="S399" s="15"/>
      <c r="T399" s="15"/>
      <c r="U399" s="15"/>
    </row>
    <row r="400" spans="1:21" s="16" customFormat="1">
      <c r="A400" s="193"/>
      <c r="B400" s="15"/>
      <c r="C400" s="15"/>
      <c r="D400" s="48"/>
      <c r="E400" s="48"/>
      <c r="F400" s="99"/>
      <c r="G400" s="15"/>
      <c r="H400" s="15"/>
      <c r="I400" s="15"/>
      <c r="J400" s="15"/>
      <c r="K400" s="17"/>
      <c r="L400" s="17"/>
      <c r="M400" s="17"/>
      <c r="N400" s="15"/>
      <c r="O400" s="86"/>
      <c r="P400" s="15"/>
      <c r="Q400" s="99"/>
      <c r="R400" s="99"/>
      <c r="S400" s="15"/>
      <c r="T400" s="15"/>
      <c r="U400" s="15"/>
    </row>
    <row r="401" spans="1:21" s="16" customFormat="1">
      <c r="A401" s="193"/>
      <c r="B401" s="15"/>
      <c r="C401" s="15"/>
      <c r="D401" s="48"/>
      <c r="E401" s="48"/>
      <c r="F401" s="99"/>
      <c r="G401" s="15"/>
      <c r="H401" s="15"/>
      <c r="I401" s="15"/>
      <c r="J401" s="15"/>
      <c r="K401" s="17"/>
      <c r="L401" s="17"/>
      <c r="M401" s="17"/>
      <c r="N401" s="15"/>
      <c r="O401" s="86"/>
      <c r="P401" s="15"/>
      <c r="Q401" s="99"/>
      <c r="R401" s="99"/>
      <c r="S401" s="15"/>
      <c r="T401" s="15"/>
      <c r="U401" s="15"/>
    </row>
    <row r="402" spans="1:21" s="16" customFormat="1">
      <c r="A402" s="193"/>
      <c r="B402" s="15"/>
      <c r="C402" s="15"/>
      <c r="D402" s="48"/>
      <c r="E402" s="48"/>
      <c r="F402" s="99"/>
      <c r="G402" s="15"/>
      <c r="H402" s="15"/>
      <c r="I402" s="15"/>
      <c r="J402" s="15"/>
      <c r="K402" s="17"/>
      <c r="L402" s="17"/>
      <c r="M402" s="17"/>
      <c r="N402" s="15"/>
      <c r="O402" s="86"/>
      <c r="P402" s="15"/>
      <c r="Q402" s="99"/>
      <c r="R402" s="99"/>
      <c r="S402" s="15"/>
      <c r="T402" s="15"/>
      <c r="U402" s="15"/>
    </row>
    <row r="403" spans="1:21" s="16" customFormat="1">
      <c r="A403" s="193"/>
      <c r="B403" s="15"/>
      <c r="C403" s="15"/>
      <c r="D403" s="48"/>
      <c r="E403" s="48"/>
      <c r="F403" s="99"/>
      <c r="G403" s="15"/>
      <c r="H403" s="15"/>
      <c r="I403" s="15"/>
      <c r="J403" s="15"/>
      <c r="K403" s="17"/>
      <c r="L403" s="17"/>
      <c r="M403" s="17"/>
      <c r="N403" s="15"/>
      <c r="O403" s="86"/>
      <c r="P403" s="15"/>
      <c r="Q403" s="99"/>
      <c r="R403" s="99"/>
      <c r="S403" s="15"/>
      <c r="T403" s="15"/>
      <c r="U403" s="15"/>
    </row>
    <row r="404" spans="1:21" s="16" customFormat="1">
      <c r="A404" s="193"/>
      <c r="B404" s="15"/>
      <c r="C404" s="15"/>
      <c r="D404" s="48"/>
      <c r="E404" s="48"/>
      <c r="F404" s="99"/>
      <c r="G404" s="15"/>
      <c r="H404" s="15"/>
      <c r="I404" s="15"/>
      <c r="J404" s="15"/>
      <c r="K404" s="17"/>
      <c r="L404" s="17"/>
      <c r="M404" s="17"/>
      <c r="N404" s="15"/>
      <c r="O404" s="86"/>
      <c r="P404" s="15"/>
      <c r="Q404" s="99"/>
      <c r="R404" s="99"/>
      <c r="S404" s="15"/>
      <c r="T404" s="15"/>
      <c r="U404" s="15"/>
    </row>
    <row r="405" spans="1:21" s="16" customFormat="1">
      <c r="A405" s="193"/>
      <c r="B405" s="15"/>
      <c r="C405" s="15"/>
      <c r="D405" s="48"/>
      <c r="E405" s="48"/>
      <c r="F405" s="99"/>
      <c r="G405" s="15"/>
      <c r="H405" s="15"/>
      <c r="I405" s="15"/>
      <c r="J405" s="15"/>
      <c r="K405" s="17"/>
      <c r="L405" s="17"/>
      <c r="M405" s="17"/>
      <c r="N405" s="15"/>
      <c r="O405" s="86"/>
      <c r="P405" s="15"/>
      <c r="Q405" s="99"/>
      <c r="R405" s="99"/>
      <c r="S405" s="15"/>
      <c r="T405" s="15"/>
      <c r="U405" s="15"/>
    </row>
    <row r="406" spans="1:21" s="16" customFormat="1">
      <c r="A406" s="193"/>
      <c r="B406" s="15"/>
      <c r="C406" s="15"/>
      <c r="D406" s="48"/>
      <c r="E406" s="48"/>
      <c r="F406" s="99"/>
      <c r="G406" s="15"/>
      <c r="H406" s="15"/>
      <c r="I406" s="15"/>
      <c r="J406" s="15"/>
      <c r="K406" s="17"/>
      <c r="L406" s="17"/>
      <c r="M406" s="17"/>
      <c r="N406" s="15"/>
      <c r="O406" s="86"/>
      <c r="P406" s="15"/>
      <c r="Q406" s="99"/>
      <c r="R406" s="99"/>
      <c r="S406" s="15"/>
      <c r="T406" s="15"/>
      <c r="U406" s="15"/>
    </row>
    <row r="407" spans="1:21" s="16" customFormat="1">
      <c r="A407" s="193"/>
      <c r="B407" s="15"/>
      <c r="C407" s="15"/>
      <c r="D407" s="48"/>
      <c r="E407" s="48"/>
      <c r="F407" s="99"/>
      <c r="G407" s="15"/>
      <c r="H407" s="15"/>
      <c r="I407" s="15"/>
      <c r="J407" s="15"/>
      <c r="K407" s="17"/>
      <c r="L407" s="17"/>
      <c r="M407" s="17"/>
      <c r="N407" s="15"/>
      <c r="O407" s="86"/>
      <c r="P407" s="15"/>
      <c r="Q407" s="99"/>
      <c r="R407" s="99"/>
      <c r="S407" s="15"/>
      <c r="T407" s="15"/>
      <c r="U407" s="15"/>
    </row>
    <row r="408" spans="1:21" s="16" customFormat="1">
      <c r="A408" s="193"/>
      <c r="B408" s="15"/>
      <c r="C408" s="15"/>
      <c r="D408" s="48"/>
      <c r="E408" s="48"/>
      <c r="F408" s="99"/>
      <c r="G408" s="15"/>
      <c r="H408" s="15"/>
      <c r="I408" s="15"/>
      <c r="J408" s="15"/>
      <c r="K408" s="17"/>
      <c r="L408" s="17"/>
      <c r="M408" s="17"/>
      <c r="N408" s="15"/>
      <c r="O408" s="86"/>
      <c r="P408" s="15"/>
      <c r="Q408" s="99"/>
      <c r="R408" s="99"/>
      <c r="S408" s="15"/>
      <c r="T408" s="15"/>
      <c r="U408" s="15"/>
    </row>
    <row r="409" spans="1:21" s="16" customFormat="1">
      <c r="A409" s="193"/>
      <c r="B409" s="15"/>
      <c r="C409" s="15"/>
      <c r="D409" s="48"/>
      <c r="E409" s="48"/>
      <c r="F409" s="99"/>
      <c r="G409" s="15"/>
      <c r="H409" s="15"/>
      <c r="I409" s="15"/>
      <c r="J409" s="15"/>
      <c r="K409" s="17"/>
      <c r="L409" s="17"/>
      <c r="M409" s="17"/>
      <c r="N409" s="15"/>
      <c r="O409" s="86"/>
      <c r="P409" s="15"/>
      <c r="Q409" s="99"/>
      <c r="R409" s="99"/>
      <c r="S409" s="15"/>
      <c r="T409" s="15"/>
      <c r="U409" s="15"/>
    </row>
    <row r="410" spans="1:21" s="16" customFormat="1">
      <c r="A410" s="193"/>
      <c r="B410" s="15"/>
      <c r="C410" s="15"/>
      <c r="D410" s="48"/>
      <c r="E410" s="48"/>
      <c r="F410" s="99"/>
      <c r="G410" s="15"/>
      <c r="H410" s="15"/>
      <c r="I410" s="15"/>
      <c r="J410" s="15"/>
      <c r="K410" s="17"/>
      <c r="L410" s="17"/>
      <c r="M410" s="17"/>
      <c r="N410" s="15"/>
      <c r="O410" s="86"/>
      <c r="P410" s="15"/>
      <c r="Q410" s="99"/>
      <c r="R410" s="99"/>
      <c r="S410" s="15"/>
      <c r="T410" s="15"/>
      <c r="U410" s="15"/>
    </row>
    <row r="411" spans="1:21" s="16" customFormat="1">
      <c r="A411" s="193"/>
      <c r="B411" s="15"/>
      <c r="C411" s="15"/>
      <c r="D411" s="48"/>
      <c r="E411" s="48"/>
      <c r="F411" s="99"/>
      <c r="G411" s="15"/>
      <c r="H411" s="15"/>
      <c r="I411" s="15"/>
      <c r="J411" s="15"/>
      <c r="K411" s="17"/>
      <c r="L411" s="17"/>
      <c r="M411" s="17"/>
      <c r="N411" s="15"/>
      <c r="O411" s="86"/>
      <c r="P411" s="15"/>
      <c r="Q411" s="99"/>
      <c r="R411" s="99"/>
      <c r="S411" s="15"/>
      <c r="T411" s="15"/>
      <c r="U411" s="15"/>
    </row>
    <row r="412" spans="1:21" s="16" customFormat="1">
      <c r="A412" s="193"/>
      <c r="B412" s="15"/>
      <c r="C412" s="15"/>
      <c r="D412" s="48"/>
      <c r="E412" s="48"/>
      <c r="F412" s="99"/>
      <c r="G412" s="15"/>
      <c r="H412" s="15"/>
      <c r="I412" s="15"/>
      <c r="J412" s="15"/>
      <c r="K412" s="17"/>
      <c r="L412" s="17"/>
      <c r="M412" s="17"/>
      <c r="N412" s="15"/>
      <c r="O412" s="86"/>
      <c r="P412" s="15"/>
      <c r="Q412" s="99"/>
      <c r="R412" s="99"/>
      <c r="S412" s="15"/>
      <c r="T412" s="15"/>
      <c r="U412" s="15"/>
    </row>
    <row r="413" spans="1:21" s="16" customFormat="1">
      <c r="A413" s="193"/>
      <c r="B413" s="15"/>
      <c r="C413" s="15"/>
      <c r="D413" s="48"/>
      <c r="E413" s="48"/>
      <c r="F413" s="99"/>
      <c r="G413" s="15"/>
      <c r="H413" s="15"/>
      <c r="I413" s="15"/>
      <c r="J413" s="15"/>
      <c r="K413" s="17"/>
      <c r="L413" s="17"/>
      <c r="M413" s="17"/>
      <c r="N413" s="15"/>
      <c r="O413" s="86"/>
      <c r="P413" s="15"/>
      <c r="Q413" s="99"/>
      <c r="R413" s="99"/>
      <c r="S413" s="15"/>
      <c r="T413" s="15"/>
      <c r="U413" s="15"/>
    </row>
    <row r="414" spans="1:21" s="16" customFormat="1">
      <c r="A414" s="193"/>
      <c r="B414" s="15"/>
      <c r="C414" s="15"/>
      <c r="D414" s="48"/>
      <c r="E414" s="48"/>
      <c r="F414" s="99"/>
      <c r="G414" s="15"/>
      <c r="H414" s="15"/>
      <c r="I414" s="15"/>
      <c r="J414" s="15"/>
      <c r="K414" s="17"/>
      <c r="L414" s="17"/>
      <c r="M414" s="17"/>
      <c r="N414" s="15"/>
      <c r="O414" s="86"/>
      <c r="P414" s="15"/>
      <c r="Q414" s="99"/>
      <c r="R414" s="99"/>
      <c r="S414" s="15"/>
      <c r="T414" s="15"/>
      <c r="U414" s="15"/>
    </row>
    <row r="415" spans="1:21" s="16" customFormat="1">
      <c r="A415" s="193"/>
      <c r="B415" s="15"/>
      <c r="C415" s="15"/>
      <c r="D415" s="48"/>
      <c r="E415" s="48"/>
      <c r="F415" s="99"/>
      <c r="G415" s="15"/>
      <c r="H415" s="15"/>
      <c r="I415" s="15"/>
      <c r="J415" s="15"/>
      <c r="K415" s="17"/>
      <c r="L415" s="17"/>
      <c r="M415" s="17"/>
      <c r="N415" s="15"/>
      <c r="O415" s="86"/>
      <c r="P415" s="15"/>
      <c r="Q415" s="99"/>
      <c r="R415" s="99"/>
      <c r="S415" s="15"/>
      <c r="T415" s="15"/>
      <c r="U415" s="15"/>
    </row>
    <row r="416" spans="1:21" s="16" customFormat="1">
      <c r="A416" s="193"/>
      <c r="B416" s="15"/>
      <c r="C416" s="15"/>
      <c r="D416" s="48"/>
      <c r="E416" s="48"/>
      <c r="F416" s="99"/>
      <c r="G416" s="15"/>
      <c r="H416" s="15"/>
      <c r="I416" s="15"/>
      <c r="J416" s="15"/>
      <c r="K416" s="17"/>
      <c r="L416" s="17"/>
      <c r="M416" s="17"/>
      <c r="N416" s="15"/>
      <c r="O416" s="86"/>
      <c r="P416" s="15"/>
      <c r="Q416" s="99"/>
      <c r="R416" s="99"/>
      <c r="S416" s="15"/>
      <c r="T416" s="15"/>
      <c r="U416" s="15"/>
    </row>
    <row r="417" spans="1:21" s="16" customFormat="1">
      <c r="A417" s="193"/>
      <c r="B417" s="15"/>
      <c r="C417" s="15"/>
      <c r="D417" s="48"/>
      <c r="E417" s="48"/>
      <c r="F417" s="99"/>
      <c r="G417" s="15"/>
      <c r="H417" s="15"/>
      <c r="I417" s="15"/>
      <c r="J417" s="15"/>
      <c r="K417" s="17"/>
      <c r="L417" s="17"/>
      <c r="M417" s="17"/>
      <c r="N417" s="15"/>
      <c r="O417" s="86"/>
      <c r="P417" s="15"/>
      <c r="Q417" s="99"/>
      <c r="R417" s="99"/>
      <c r="S417" s="15"/>
      <c r="T417" s="15"/>
      <c r="U417" s="15"/>
    </row>
    <row r="418" spans="1:21" s="16" customFormat="1">
      <c r="A418" s="193"/>
      <c r="B418" s="15"/>
      <c r="C418" s="15"/>
      <c r="D418" s="48"/>
      <c r="E418" s="48"/>
      <c r="F418" s="99"/>
      <c r="G418" s="15"/>
      <c r="H418" s="15"/>
      <c r="I418" s="15"/>
      <c r="J418" s="15"/>
      <c r="K418" s="17"/>
      <c r="L418" s="17"/>
      <c r="M418" s="17"/>
      <c r="N418" s="15"/>
      <c r="O418" s="86"/>
      <c r="P418" s="15"/>
      <c r="Q418" s="99"/>
      <c r="R418" s="99"/>
      <c r="S418" s="15"/>
      <c r="T418" s="15"/>
      <c r="U418" s="15"/>
    </row>
    <row r="419" spans="1:21" s="16" customFormat="1">
      <c r="A419" s="193"/>
      <c r="B419" s="15"/>
      <c r="C419" s="15"/>
      <c r="D419" s="48"/>
      <c r="E419" s="48"/>
      <c r="F419" s="99"/>
      <c r="G419" s="15"/>
      <c r="H419" s="15"/>
      <c r="I419" s="15"/>
      <c r="J419" s="15"/>
      <c r="K419" s="17"/>
      <c r="L419" s="17"/>
      <c r="M419" s="17"/>
      <c r="N419" s="15"/>
      <c r="O419" s="86"/>
      <c r="P419" s="15"/>
      <c r="Q419" s="99"/>
      <c r="R419" s="99"/>
      <c r="S419" s="15"/>
      <c r="T419" s="15"/>
      <c r="U419" s="15"/>
    </row>
    <row r="420" spans="1:21" s="16" customFormat="1">
      <c r="A420" s="193"/>
      <c r="B420" s="15"/>
      <c r="C420" s="15"/>
      <c r="D420" s="48"/>
      <c r="E420" s="48"/>
      <c r="F420" s="99"/>
      <c r="G420" s="15"/>
      <c r="H420" s="15"/>
      <c r="I420" s="15"/>
      <c r="J420" s="15"/>
      <c r="K420" s="17"/>
      <c r="L420" s="17"/>
      <c r="M420" s="17"/>
      <c r="N420" s="15"/>
      <c r="O420" s="86"/>
      <c r="P420" s="15"/>
      <c r="Q420" s="99"/>
      <c r="R420" s="99"/>
      <c r="S420" s="15"/>
      <c r="T420" s="15"/>
      <c r="U420" s="15"/>
    </row>
    <row r="421" spans="1:21" s="16" customFormat="1">
      <c r="A421" s="193"/>
      <c r="B421" s="15"/>
      <c r="C421" s="15"/>
      <c r="D421" s="48"/>
      <c r="E421" s="48"/>
      <c r="F421" s="99"/>
      <c r="G421" s="15"/>
      <c r="H421" s="15"/>
      <c r="I421" s="15"/>
      <c r="J421" s="15"/>
      <c r="K421" s="17"/>
      <c r="L421" s="17"/>
      <c r="M421" s="17"/>
      <c r="N421" s="15"/>
      <c r="O421" s="86"/>
      <c r="P421" s="15"/>
      <c r="Q421" s="99"/>
      <c r="R421" s="99"/>
      <c r="S421" s="15"/>
      <c r="T421" s="15"/>
      <c r="U421" s="15"/>
    </row>
    <row r="422" spans="1:21" s="16" customFormat="1">
      <c r="A422" s="193"/>
      <c r="B422" s="15"/>
      <c r="C422" s="15"/>
      <c r="D422" s="48"/>
      <c r="E422" s="48"/>
      <c r="F422" s="99"/>
      <c r="G422" s="15"/>
      <c r="H422" s="15"/>
      <c r="I422" s="15"/>
      <c r="J422" s="15"/>
      <c r="K422" s="17"/>
      <c r="L422" s="17"/>
      <c r="M422" s="17"/>
      <c r="N422" s="15"/>
      <c r="O422" s="86"/>
      <c r="P422" s="15"/>
      <c r="Q422" s="99"/>
      <c r="R422" s="99"/>
      <c r="S422" s="15"/>
      <c r="T422" s="15"/>
      <c r="U422" s="15"/>
    </row>
    <row r="423" spans="1:21" s="16" customFormat="1">
      <c r="A423" s="193"/>
      <c r="B423" s="15"/>
      <c r="C423" s="15"/>
      <c r="D423" s="48"/>
      <c r="E423" s="48"/>
      <c r="F423" s="99"/>
      <c r="G423" s="15"/>
      <c r="H423" s="15"/>
      <c r="I423" s="15"/>
      <c r="J423" s="15"/>
      <c r="K423" s="17"/>
      <c r="L423" s="17"/>
      <c r="M423" s="17"/>
      <c r="N423" s="15"/>
      <c r="O423" s="86"/>
      <c r="P423" s="15"/>
      <c r="Q423" s="99"/>
      <c r="R423" s="99"/>
      <c r="S423" s="15"/>
      <c r="T423" s="15"/>
      <c r="U423" s="15"/>
    </row>
    <row r="424" spans="1:21" s="16" customFormat="1">
      <c r="A424" s="193"/>
      <c r="B424" s="15"/>
      <c r="C424" s="15"/>
      <c r="D424" s="48"/>
      <c r="E424" s="48"/>
      <c r="F424" s="99"/>
      <c r="G424" s="15"/>
      <c r="H424" s="15"/>
      <c r="I424" s="15"/>
      <c r="J424" s="15"/>
      <c r="K424" s="17"/>
      <c r="L424" s="17"/>
      <c r="M424" s="17"/>
      <c r="N424" s="15"/>
      <c r="O424" s="86"/>
      <c r="P424" s="15"/>
      <c r="Q424" s="99"/>
      <c r="R424" s="99"/>
      <c r="S424" s="15"/>
      <c r="T424" s="15"/>
      <c r="U424" s="15"/>
    </row>
    <row r="425" spans="1:21" s="16" customFormat="1">
      <c r="A425" s="193"/>
      <c r="B425" s="15"/>
      <c r="C425" s="15"/>
      <c r="D425" s="48"/>
      <c r="E425" s="48"/>
      <c r="F425" s="99"/>
      <c r="G425" s="15"/>
      <c r="H425" s="15"/>
      <c r="I425" s="15"/>
      <c r="J425" s="15"/>
      <c r="K425" s="17"/>
      <c r="L425" s="17"/>
      <c r="M425" s="17"/>
      <c r="N425" s="15"/>
      <c r="O425" s="86"/>
      <c r="P425" s="15"/>
      <c r="Q425" s="99"/>
      <c r="R425" s="99"/>
      <c r="S425" s="15"/>
      <c r="T425" s="15"/>
      <c r="U425" s="15"/>
    </row>
    <row r="426" spans="1:21" s="16" customFormat="1">
      <c r="A426" s="193"/>
      <c r="B426" s="15"/>
      <c r="C426" s="15"/>
      <c r="D426" s="48"/>
      <c r="E426" s="48"/>
      <c r="F426" s="99"/>
      <c r="G426" s="15"/>
      <c r="H426" s="15"/>
      <c r="I426" s="15"/>
      <c r="J426" s="15"/>
      <c r="K426" s="17"/>
      <c r="L426" s="17"/>
      <c r="M426" s="17"/>
      <c r="N426" s="15"/>
      <c r="O426" s="86"/>
      <c r="P426" s="15"/>
      <c r="Q426" s="99"/>
      <c r="R426" s="99"/>
      <c r="S426" s="15"/>
      <c r="T426" s="15"/>
      <c r="U426" s="15"/>
    </row>
    <row r="427" spans="1:21" s="16" customFormat="1">
      <c r="A427" s="193"/>
      <c r="B427" s="15"/>
      <c r="C427" s="15"/>
      <c r="D427" s="48"/>
      <c r="E427" s="48"/>
      <c r="F427" s="99"/>
      <c r="G427" s="15"/>
      <c r="H427" s="15"/>
      <c r="I427" s="15"/>
      <c r="J427" s="15"/>
      <c r="K427" s="17"/>
      <c r="L427" s="17"/>
      <c r="M427" s="17"/>
      <c r="N427" s="15"/>
      <c r="O427" s="86"/>
      <c r="P427" s="15"/>
      <c r="Q427" s="99"/>
      <c r="R427" s="99"/>
      <c r="S427" s="15"/>
      <c r="T427" s="15"/>
      <c r="U427" s="15"/>
    </row>
    <row r="428" spans="1:21" s="16" customFormat="1">
      <c r="A428" s="193"/>
      <c r="B428" s="15"/>
      <c r="C428" s="15"/>
      <c r="D428" s="48"/>
      <c r="E428" s="48"/>
      <c r="F428" s="99"/>
      <c r="G428" s="15"/>
      <c r="H428" s="15"/>
      <c r="I428" s="15"/>
      <c r="J428" s="15"/>
      <c r="K428" s="17"/>
      <c r="L428" s="17"/>
      <c r="M428" s="17"/>
      <c r="N428" s="15"/>
      <c r="O428" s="86"/>
      <c r="P428" s="15"/>
      <c r="Q428" s="99"/>
      <c r="R428" s="99"/>
      <c r="S428" s="15"/>
      <c r="T428" s="15"/>
      <c r="U428" s="15"/>
    </row>
    <row r="429" spans="1:21" s="16" customFormat="1">
      <c r="A429" s="193"/>
      <c r="B429" s="15"/>
      <c r="C429" s="15"/>
      <c r="D429" s="48"/>
      <c r="E429" s="48"/>
      <c r="F429" s="99"/>
      <c r="G429" s="15"/>
      <c r="H429" s="15"/>
      <c r="I429" s="15"/>
      <c r="J429" s="15"/>
      <c r="K429" s="17"/>
      <c r="L429" s="17"/>
      <c r="M429" s="17"/>
      <c r="N429" s="15"/>
      <c r="O429" s="86"/>
      <c r="P429" s="15"/>
      <c r="Q429" s="99"/>
      <c r="R429" s="99"/>
      <c r="S429" s="15"/>
      <c r="T429" s="15"/>
      <c r="U429" s="15"/>
    </row>
    <row r="430" spans="1:21" s="16" customFormat="1">
      <c r="A430" s="193"/>
      <c r="B430" s="15"/>
      <c r="C430" s="15"/>
      <c r="D430" s="48"/>
      <c r="E430" s="48"/>
      <c r="F430" s="99"/>
      <c r="G430" s="15"/>
      <c r="H430" s="15"/>
      <c r="I430" s="15"/>
      <c r="J430" s="15"/>
      <c r="K430" s="17"/>
      <c r="L430" s="17"/>
      <c r="M430" s="17"/>
      <c r="N430" s="15"/>
      <c r="O430" s="86"/>
      <c r="P430" s="15"/>
      <c r="Q430" s="99"/>
      <c r="R430" s="99"/>
      <c r="S430" s="15"/>
      <c r="T430" s="15"/>
      <c r="U430" s="15"/>
    </row>
    <row r="431" spans="1:21" s="16" customFormat="1">
      <c r="A431" s="193"/>
      <c r="B431" s="15"/>
      <c r="C431" s="15"/>
      <c r="D431" s="48"/>
      <c r="E431" s="48"/>
      <c r="F431" s="99"/>
      <c r="G431" s="15"/>
      <c r="H431" s="15"/>
      <c r="I431" s="15"/>
      <c r="J431" s="15"/>
      <c r="K431" s="17"/>
      <c r="L431" s="17"/>
      <c r="M431" s="17"/>
      <c r="N431" s="15"/>
      <c r="O431" s="86"/>
      <c r="P431" s="15"/>
      <c r="Q431" s="99"/>
      <c r="R431" s="99"/>
      <c r="S431" s="15"/>
      <c r="T431" s="15"/>
      <c r="U431" s="15"/>
    </row>
    <row r="432" spans="1:21" s="16" customFormat="1">
      <c r="A432" s="193"/>
      <c r="B432" s="15"/>
      <c r="C432" s="15"/>
      <c r="D432" s="48"/>
      <c r="E432" s="48"/>
      <c r="F432" s="99"/>
      <c r="G432" s="15"/>
      <c r="H432" s="15"/>
      <c r="I432" s="15"/>
      <c r="J432" s="15"/>
      <c r="K432" s="17"/>
      <c r="L432" s="17"/>
      <c r="M432" s="17"/>
      <c r="N432" s="15"/>
      <c r="O432" s="86"/>
      <c r="P432" s="15"/>
      <c r="Q432" s="99"/>
      <c r="R432" s="99"/>
      <c r="S432" s="15"/>
      <c r="T432" s="15"/>
      <c r="U432" s="15"/>
    </row>
    <row r="433" spans="1:21" s="16" customFormat="1">
      <c r="A433" s="193"/>
      <c r="B433" s="15"/>
      <c r="C433" s="15"/>
      <c r="D433" s="48"/>
      <c r="E433" s="48"/>
      <c r="F433" s="99"/>
      <c r="G433" s="15"/>
      <c r="H433" s="15"/>
      <c r="I433" s="15"/>
      <c r="J433" s="15"/>
      <c r="K433" s="17"/>
      <c r="L433" s="17"/>
      <c r="M433" s="17"/>
      <c r="N433" s="15"/>
      <c r="O433" s="86"/>
      <c r="P433" s="15"/>
      <c r="Q433" s="99"/>
      <c r="R433" s="99"/>
      <c r="S433" s="15"/>
      <c r="T433" s="15"/>
      <c r="U433" s="15"/>
    </row>
    <row r="434" spans="1:21" s="16" customFormat="1">
      <c r="A434" s="193"/>
      <c r="B434" s="15"/>
      <c r="C434" s="15"/>
      <c r="D434" s="48"/>
      <c r="E434" s="48"/>
      <c r="F434" s="99"/>
      <c r="G434" s="15"/>
      <c r="H434" s="15"/>
      <c r="I434" s="15"/>
      <c r="J434" s="15"/>
      <c r="K434" s="17"/>
      <c r="L434" s="17"/>
      <c r="M434" s="17"/>
      <c r="N434" s="15"/>
      <c r="O434" s="86"/>
      <c r="P434" s="15"/>
      <c r="Q434" s="99"/>
      <c r="R434" s="99"/>
      <c r="S434" s="15"/>
      <c r="T434" s="15"/>
      <c r="U434" s="15"/>
    </row>
    <row r="435" spans="1:21" s="16" customFormat="1">
      <c r="A435" s="193"/>
      <c r="B435" s="15"/>
      <c r="C435" s="15"/>
      <c r="D435" s="48"/>
      <c r="E435" s="48"/>
      <c r="F435" s="99"/>
      <c r="G435" s="15"/>
      <c r="H435" s="15"/>
      <c r="I435" s="15"/>
      <c r="J435" s="15"/>
      <c r="K435" s="17"/>
      <c r="L435" s="17"/>
      <c r="M435" s="17"/>
      <c r="N435" s="15"/>
      <c r="O435" s="86"/>
      <c r="P435" s="15"/>
      <c r="Q435" s="99"/>
      <c r="R435" s="99"/>
      <c r="S435" s="15"/>
      <c r="T435" s="15"/>
      <c r="U435" s="15"/>
    </row>
    <row r="436" spans="1:21" s="16" customFormat="1">
      <c r="A436" s="193"/>
      <c r="B436" s="15"/>
      <c r="C436" s="15"/>
      <c r="D436" s="48"/>
      <c r="E436" s="48"/>
      <c r="F436" s="99"/>
      <c r="G436" s="15"/>
      <c r="H436" s="15"/>
      <c r="I436" s="15"/>
      <c r="J436" s="15"/>
      <c r="K436" s="17"/>
      <c r="L436" s="17"/>
      <c r="M436" s="17"/>
      <c r="N436" s="15"/>
      <c r="O436" s="86"/>
      <c r="P436" s="15"/>
      <c r="Q436" s="99"/>
      <c r="R436" s="99"/>
      <c r="S436" s="15"/>
      <c r="T436" s="15"/>
      <c r="U436" s="15"/>
    </row>
    <row r="437" spans="1:21" s="16" customFormat="1">
      <c r="A437" s="193"/>
      <c r="B437" s="15"/>
      <c r="C437" s="15"/>
      <c r="D437" s="48"/>
      <c r="E437" s="48"/>
      <c r="F437" s="99"/>
      <c r="G437" s="15"/>
      <c r="H437" s="15"/>
      <c r="I437" s="15"/>
      <c r="J437" s="15"/>
      <c r="K437" s="17"/>
      <c r="L437" s="17"/>
      <c r="M437" s="17"/>
      <c r="N437" s="15"/>
      <c r="O437" s="86"/>
      <c r="P437" s="15"/>
      <c r="Q437" s="99"/>
      <c r="R437" s="99"/>
      <c r="S437" s="15"/>
      <c r="T437" s="15"/>
      <c r="U437" s="15"/>
    </row>
    <row r="438" spans="1:21" s="16" customFormat="1">
      <c r="A438" s="193"/>
      <c r="B438" s="15"/>
      <c r="C438" s="15"/>
      <c r="D438" s="48"/>
      <c r="E438" s="48"/>
      <c r="F438" s="99"/>
      <c r="G438" s="15"/>
      <c r="H438" s="15"/>
      <c r="I438" s="15"/>
      <c r="J438" s="15"/>
      <c r="K438" s="17"/>
      <c r="L438" s="17"/>
      <c r="M438" s="17"/>
      <c r="N438" s="15"/>
      <c r="O438" s="86"/>
      <c r="P438" s="15"/>
      <c r="Q438" s="99"/>
      <c r="R438" s="99"/>
      <c r="S438" s="15"/>
      <c r="T438" s="15"/>
      <c r="U438" s="15"/>
    </row>
    <row r="439" spans="1:21" s="16" customFormat="1">
      <c r="A439" s="193"/>
      <c r="B439" s="15"/>
      <c r="C439" s="15"/>
      <c r="D439" s="48"/>
      <c r="E439" s="48"/>
      <c r="F439" s="99"/>
      <c r="G439" s="15"/>
      <c r="H439" s="15"/>
      <c r="I439" s="15"/>
      <c r="J439" s="15"/>
      <c r="K439" s="17"/>
      <c r="L439" s="17"/>
      <c r="M439" s="17"/>
      <c r="N439" s="15"/>
      <c r="O439" s="86"/>
      <c r="P439" s="15"/>
      <c r="Q439" s="99"/>
      <c r="R439" s="99"/>
      <c r="S439" s="15"/>
      <c r="T439" s="15"/>
      <c r="U439" s="15"/>
    </row>
    <row r="440" spans="1:21" s="16" customFormat="1">
      <c r="A440" s="193"/>
      <c r="B440" s="15"/>
      <c r="C440" s="15"/>
      <c r="D440" s="48"/>
      <c r="E440" s="48"/>
      <c r="F440" s="99"/>
      <c r="G440" s="15"/>
      <c r="H440" s="15"/>
      <c r="I440" s="15"/>
      <c r="J440" s="15"/>
      <c r="K440" s="17"/>
      <c r="L440" s="17"/>
      <c r="M440" s="17"/>
      <c r="N440" s="15"/>
      <c r="O440" s="86"/>
      <c r="P440" s="15"/>
      <c r="Q440" s="99"/>
      <c r="R440" s="99"/>
      <c r="S440" s="15"/>
      <c r="T440" s="15"/>
      <c r="U440" s="15"/>
    </row>
    <row r="441" spans="1:21" s="16" customFormat="1">
      <c r="A441" s="193"/>
      <c r="B441" s="15"/>
      <c r="C441" s="15"/>
      <c r="D441" s="48"/>
      <c r="E441" s="48"/>
      <c r="F441" s="99"/>
      <c r="G441" s="15"/>
      <c r="H441" s="15"/>
      <c r="I441" s="15"/>
      <c r="J441" s="15"/>
      <c r="K441" s="17"/>
      <c r="L441" s="17"/>
      <c r="M441" s="17"/>
      <c r="N441" s="15"/>
      <c r="O441" s="86"/>
      <c r="P441" s="15"/>
      <c r="Q441" s="99"/>
      <c r="R441" s="99"/>
      <c r="S441" s="15"/>
      <c r="T441" s="15"/>
      <c r="U441" s="15"/>
    </row>
    <row r="442" spans="1:21" s="16" customFormat="1">
      <c r="A442" s="193"/>
      <c r="B442" s="15"/>
      <c r="C442" s="15"/>
      <c r="D442" s="48"/>
      <c r="E442" s="48"/>
      <c r="F442" s="99"/>
      <c r="G442" s="15"/>
      <c r="H442" s="15"/>
      <c r="I442" s="15"/>
      <c r="J442" s="15"/>
      <c r="K442" s="17"/>
      <c r="L442" s="17"/>
      <c r="M442" s="17"/>
      <c r="N442" s="15"/>
      <c r="O442" s="86"/>
      <c r="P442" s="15"/>
      <c r="Q442" s="99"/>
      <c r="R442" s="99"/>
      <c r="S442" s="15"/>
      <c r="T442" s="15"/>
      <c r="U442" s="15"/>
    </row>
    <row r="443" spans="1:21" s="16" customFormat="1">
      <c r="A443" s="193"/>
      <c r="B443" s="15"/>
      <c r="C443" s="15"/>
      <c r="D443" s="48"/>
      <c r="E443" s="48"/>
      <c r="F443" s="99"/>
      <c r="G443" s="15"/>
      <c r="H443" s="15"/>
      <c r="I443" s="15"/>
      <c r="J443" s="15"/>
      <c r="K443" s="17"/>
      <c r="L443" s="17"/>
      <c r="M443" s="17"/>
      <c r="N443" s="15"/>
      <c r="O443" s="86"/>
      <c r="P443" s="15"/>
      <c r="Q443" s="99"/>
      <c r="R443" s="99"/>
      <c r="S443" s="15"/>
      <c r="T443" s="15"/>
      <c r="U443" s="15"/>
    </row>
    <row r="444" spans="1:21" s="16" customFormat="1">
      <c r="A444" s="193"/>
      <c r="B444" s="15"/>
      <c r="C444" s="15"/>
      <c r="D444" s="48"/>
      <c r="E444" s="48"/>
      <c r="F444" s="99"/>
      <c r="G444" s="15"/>
      <c r="H444" s="15"/>
      <c r="I444" s="15"/>
      <c r="J444" s="15"/>
      <c r="K444" s="17"/>
      <c r="L444" s="17"/>
      <c r="M444" s="17"/>
      <c r="N444" s="15"/>
      <c r="O444" s="86"/>
      <c r="P444" s="15"/>
      <c r="Q444" s="99"/>
      <c r="R444" s="99"/>
      <c r="S444" s="15"/>
      <c r="T444" s="15"/>
      <c r="U444" s="15"/>
    </row>
    <row r="445" spans="1:21" s="16" customFormat="1">
      <c r="A445" s="193"/>
      <c r="B445" s="15"/>
      <c r="C445" s="15"/>
      <c r="D445" s="48"/>
      <c r="E445" s="48"/>
      <c r="F445" s="99"/>
      <c r="G445" s="15"/>
      <c r="H445" s="15"/>
      <c r="I445" s="15"/>
      <c r="J445" s="15"/>
      <c r="K445" s="17"/>
      <c r="L445" s="17"/>
      <c r="M445" s="17"/>
      <c r="N445" s="15"/>
      <c r="O445" s="86"/>
      <c r="P445" s="15"/>
      <c r="Q445" s="99"/>
      <c r="R445" s="99"/>
      <c r="S445" s="15"/>
      <c r="T445" s="15"/>
      <c r="U445" s="15"/>
    </row>
    <row r="446" spans="1:21" s="16" customFormat="1">
      <c r="A446" s="193"/>
      <c r="B446" s="15"/>
      <c r="C446" s="15"/>
      <c r="D446" s="48"/>
      <c r="E446" s="48"/>
      <c r="F446" s="99"/>
      <c r="G446" s="15"/>
      <c r="H446" s="15"/>
      <c r="I446" s="15"/>
      <c r="J446" s="15"/>
      <c r="K446" s="17"/>
      <c r="L446" s="17"/>
      <c r="M446" s="17"/>
      <c r="N446" s="15"/>
      <c r="O446" s="86"/>
      <c r="P446" s="15"/>
      <c r="Q446" s="99"/>
      <c r="R446" s="99"/>
      <c r="S446" s="15"/>
      <c r="T446" s="15"/>
      <c r="U446" s="15"/>
    </row>
    <row r="447" spans="1:21" s="16" customFormat="1">
      <c r="A447" s="193"/>
      <c r="B447" s="15"/>
      <c r="C447" s="15"/>
      <c r="D447" s="48"/>
      <c r="E447" s="48"/>
      <c r="F447" s="99"/>
      <c r="G447" s="15"/>
      <c r="H447" s="15"/>
      <c r="I447" s="15"/>
      <c r="J447" s="15"/>
      <c r="K447" s="17"/>
      <c r="L447" s="17"/>
      <c r="M447" s="17"/>
      <c r="N447" s="15"/>
      <c r="O447" s="86"/>
      <c r="P447" s="15"/>
      <c r="Q447" s="99"/>
      <c r="R447" s="99"/>
      <c r="S447" s="15"/>
      <c r="T447" s="15"/>
      <c r="U447" s="15"/>
    </row>
    <row r="448" spans="1:21" s="16" customFormat="1">
      <c r="A448" s="193"/>
      <c r="B448" s="15"/>
      <c r="C448" s="15"/>
      <c r="D448" s="48"/>
      <c r="E448" s="48"/>
      <c r="F448" s="99"/>
      <c r="G448" s="15"/>
      <c r="H448" s="15"/>
      <c r="I448" s="15"/>
      <c r="J448" s="15"/>
      <c r="K448" s="17"/>
      <c r="L448" s="17"/>
      <c r="M448" s="17"/>
      <c r="N448" s="15"/>
      <c r="O448" s="86"/>
      <c r="P448" s="15"/>
      <c r="Q448" s="99"/>
      <c r="R448" s="99"/>
      <c r="S448" s="15"/>
      <c r="T448" s="15"/>
      <c r="U448" s="15"/>
    </row>
    <row r="449" spans="1:21" s="16" customFormat="1">
      <c r="A449" s="193"/>
      <c r="B449" s="15"/>
      <c r="C449" s="15"/>
      <c r="D449" s="48"/>
      <c r="E449" s="48"/>
      <c r="F449" s="99"/>
      <c r="G449" s="15"/>
      <c r="H449" s="15"/>
      <c r="I449" s="15"/>
      <c r="J449" s="15"/>
      <c r="K449" s="17"/>
      <c r="L449" s="17"/>
      <c r="M449" s="17"/>
      <c r="N449" s="15"/>
      <c r="O449" s="86"/>
      <c r="P449" s="15"/>
      <c r="Q449" s="99"/>
      <c r="R449" s="99"/>
      <c r="S449" s="15"/>
      <c r="T449" s="15"/>
      <c r="U449" s="15"/>
    </row>
    <row r="450" spans="1:21" s="16" customFormat="1">
      <c r="A450" s="193"/>
      <c r="B450" s="15"/>
      <c r="C450" s="15"/>
      <c r="D450" s="48"/>
      <c r="E450" s="48"/>
      <c r="F450" s="99"/>
      <c r="G450" s="15"/>
      <c r="H450" s="15"/>
      <c r="I450" s="15"/>
      <c r="J450" s="15"/>
      <c r="K450" s="17"/>
      <c r="L450" s="17"/>
      <c r="M450" s="17"/>
      <c r="N450" s="15"/>
      <c r="O450" s="86"/>
      <c r="P450" s="15"/>
      <c r="Q450" s="99"/>
      <c r="R450" s="99"/>
      <c r="S450" s="15"/>
      <c r="T450" s="15"/>
      <c r="U450" s="15"/>
    </row>
    <row r="451" spans="1:21" s="16" customFormat="1">
      <c r="A451" s="193"/>
      <c r="B451" s="15"/>
      <c r="C451" s="15"/>
      <c r="D451" s="48"/>
      <c r="E451" s="48"/>
      <c r="F451" s="99"/>
      <c r="G451" s="15"/>
      <c r="H451" s="15"/>
      <c r="I451" s="15"/>
      <c r="J451" s="15"/>
      <c r="K451" s="17"/>
      <c r="L451" s="17"/>
      <c r="M451" s="17"/>
      <c r="N451" s="15"/>
      <c r="O451" s="86"/>
      <c r="P451" s="15"/>
      <c r="Q451" s="99"/>
      <c r="R451" s="99"/>
      <c r="S451" s="15"/>
      <c r="T451" s="15"/>
      <c r="U451" s="15"/>
    </row>
    <row r="452" spans="1:21" s="16" customFormat="1">
      <c r="A452" s="193"/>
      <c r="B452" s="15"/>
      <c r="C452" s="15"/>
      <c r="D452" s="48"/>
      <c r="E452" s="48"/>
      <c r="F452" s="99"/>
      <c r="G452" s="15"/>
      <c r="H452" s="15"/>
      <c r="I452" s="15"/>
      <c r="J452" s="15"/>
      <c r="K452" s="17"/>
      <c r="L452" s="17"/>
      <c r="M452" s="17"/>
      <c r="N452" s="15"/>
      <c r="O452" s="86"/>
      <c r="P452" s="15"/>
      <c r="Q452" s="99"/>
      <c r="R452" s="99"/>
      <c r="S452" s="15"/>
      <c r="T452" s="15"/>
      <c r="U452" s="15"/>
    </row>
    <row r="453" spans="1:21" s="16" customFormat="1">
      <c r="A453" s="193"/>
      <c r="B453" s="15"/>
      <c r="C453" s="15"/>
      <c r="D453" s="48"/>
      <c r="E453" s="48"/>
      <c r="F453" s="99"/>
      <c r="G453" s="15"/>
      <c r="H453" s="15"/>
      <c r="I453" s="15"/>
      <c r="J453" s="15"/>
      <c r="K453" s="17"/>
      <c r="L453" s="17"/>
      <c r="M453" s="17"/>
      <c r="N453" s="15"/>
      <c r="O453" s="86"/>
      <c r="P453" s="15"/>
      <c r="Q453" s="99"/>
      <c r="R453" s="99"/>
      <c r="S453" s="15"/>
      <c r="T453" s="15"/>
      <c r="U453" s="15"/>
    </row>
    <row r="454" spans="1:21" s="16" customFormat="1">
      <c r="A454" s="193"/>
      <c r="B454" s="15"/>
      <c r="C454" s="15"/>
      <c r="D454" s="48"/>
      <c r="E454" s="48"/>
      <c r="F454" s="99"/>
      <c r="G454" s="15"/>
      <c r="H454" s="15"/>
      <c r="I454" s="15"/>
      <c r="J454" s="15"/>
      <c r="K454" s="17"/>
      <c r="L454" s="17"/>
      <c r="M454" s="17"/>
      <c r="N454" s="15"/>
      <c r="O454" s="86"/>
      <c r="P454" s="15"/>
      <c r="Q454" s="99"/>
      <c r="R454" s="99"/>
      <c r="S454" s="15"/>
      <c r="T454" s="15"/>
      <c r="U454" s="15"/>
    </row>
    <row r="455" spans="1:21" s="16" customFormat="1">
      <c r="A455" s="193"/>
      <c r="B455" s="15"/>
      <c r="C455" s="15"/>
      <c r="D455" s="48"/>
      <c r="E455" s="48"/>
      <c r="F455" s="99"/>
      <c r="G455" s="15"/>
      <c r="H455" s="15"/>
      <c r="I455" s="15"/>
      <c r="J455" s="15"/>
      <c r="K455" s="17"/>
      <c r="L455" s="17"/>
      <c r="M455" s="17"/>
      <c r="N455" s="15"/>
      <c r="O455" s="86"/>
      <c r="P455" s="15"/>
      <c r="Q455" s="99"/>
      <c r="R455" s="99"/>
      <c r="S455" s="15"/>
      <c r="T455" s="15"/>
      <c r="U455" s="15"/>
    </row>
    <row r="456" spans="1:21" s="16" customFormat="1">
      <c r="A456" s="193"/>
      <c r="B456" s="15"/>
      <c r="C456" s="15"/>
      <c r="D456" s="48"/>
      <c r="E456" s="48"/>
      <c r="F456" s="99"/>
      <c r="G456" s="15"/>
      <c r="H456" s="15"/>
      <c r="I456" s="15"/>
      <c r="J456" s="15"/>
      <c r="K456" s="17"/>
      <c r="L456" s="17"/>
      <c r="M456" s="17"/>
      <c r="N456" s="15"/>
      <c r="O456" s="86"/>
      <c r="P456" s="15"/>
      <c r="Q456" s="99"/>
      <c r="R456" s="99"/>
      <c r="S456" s="15"/>
      <c r="T456" s="15"/>
      <c r="U456" s="15"/>
    </row>
    <row r="457" spans="1:21" s="16" customFormat="1">
      <c r="A457" s="193"/>
      <c r="B457" s="15"/>
      <c r="C457" s="15"/>
      <c r="D457" s="48"/>
      <c r="E457" s="48"/>
      <c r="F457" s="99"/>
      <c r="G457" s="15"/>
      <c r="H457" s="15"/>
      <c r="I457" s="15"/>
      <c r="J457" s="15"/>
      <c r="K457" s="17"/>
      <c r="L457" s="17"/>
      <c r="M457" s="17"/>
      <c r="N457" s="15"/>
      <c r="O457" s="86"/>
      <c r="P457" s="15"/>
      <c r="Q457" s="99"/>
      <c r="R457" s="99"/>
      <c r="S457" s="15"/>
      <c r="T457" s="15"/>
      <c r="U457" s="15"/>
    </row>
    <row r="458" spans="1:21" s="16" customFormat="1">
      <c r="A458" s="193"/>
      <c r="B458" s="15"/>
      <c r="C458" s="15"/>
      <c r="D458" s="48"/>
      <c r="E458" s="48"/>
      <c r="F458" s="99"/>
      <c r="G458" s="15"/>
      <c r="H458" s="15"/>
      <c r="I458" s="15"/>
      <c r="J458" s="15"/>
      <c r="K458" s="17"/>
      <c r="L458" s="17"/>
      <c r="M458" s="17"/>
      <c r="N458" s="15"/>
      <c r="O458" s="86"/>
      <c r="P458" s="15"/>
      <c r="Q458" s="99"/>
      <c r="R458" s="99"/>
      <c r="S458" s="15"/>
      <c r="T458" s="15"/>
      <c r="U458" s="15"/>
    </row>
    <row r="459" spans="1:21" s="16" customFormat="1">
      <c r="A459" s="193"/>
      <c r="B459" s="15"/>
      <c r="C459" s="15"/>
      <c r="D459" s="48"/>
      <c r="E459" s="48"/>
      <c r="F459" s="99"/>
      <c r="G459" s="15"/>
      <c r="H459" s="15"/>
      <c r="I459" s="15"/>
      <c r="J459" s="15"/>
      <c r="K459" s="17"/>
      <c r="L459" s="17"/>
      <c r="M459" s="17"/>
      <c r="N459" s="15"/>
      <c r="O459" s="86"/>
      <c r="P459" s="15"/>
      <c r="Q459" s="99"/>
      <c r="R459" s="99"/>
      <c r="S459" s="15"/>
      <c r="T459" s="15"/>
      <c r="U459" s="15"/>
    </row>
    <row r="460" spans="1:21" s="16" customFormat="1">
      <c r="A460" s="193"/>
      <c r="B460" s="15"/>
      <c r="C460" s="15"/>
      <c r="D460" s="48"/>
      <c r="E460" s="48"/>
      <c r="F460" s="99"/>
      <c r="G460" s="15"/>
      <c r="H460" s="15"/>
      <c r="I460" s="15"/>
      <c r="J460" s="15"/>
      <c r="K460" s="17"/>
      <c r="L460" s="17"/>
      <c r="M460" s="17"/>
      <c r="N460" s="15"/>
      <c r="O460" s="86"/>
      <c r="P460" s="15"/>
      <c r="Q460" s="99"/>
      <c r="R460" s="99"/>
      <c r="S460" s="15"/>
      <c r="T460" s="15"/>
      <c r="U460" s="15"/>
    </row>
    <row r="461" spans="1:21" s="16" customFormat="1">
      <c r="A461" s="193"/>
      <c r="B461" s="15"/>
      <c r="C461" s="15"/>
      <c r="D461" s="48"/>
      <c r="E461" s="48"/>
      <c r="F461" s="99"/>
      <c r="G461" s="15"/>
      <c r="H461" s="15"/>
      <c r="I461" s="15"/>
      <c r="J461" s="15"/>
      <c r="K461" s="17"/>
      <c r="L461" s="17"/>
      <c r="M461" s="17"/>
      <c r="N461" s="15"/>
      <c r="O461" s="86"/>
      <c r="P461" s="15"/>
      <c r="Q461" s="99"/>
      <c r="R461" s="99"/>
      <c r="S461" s="15"/>
      <c r="T461" s="15"/>
      <c r="U461" s="15"/>
    </row>
    <row r="462" spans="1:21" s="16" customFormat="1">
      <c r="A462" s="193"/>
      <c r="B462" s="15"/>
      <c r="C462" s="15"/>
      <c r="D462" s="48"/>
      <c r="E462" s="48"/>
      <c r="F462" s="99"/>
      <c r="G462" s="15"/>
      <c r="H462" s="15"/>
      <c r="I462" s="15"/>
      <c r="J462" s="15"/>
      <c r="K462" s="17"/>
      <c r="L462" s="17"/>
      <c r="M462" s="17"/>
      <c r="N462" s="15"/>
      <c r="O462" s="86"/>
      <c r="P462" s="15"/>
      <c r="Q462" s="99"/>
      <c r="R462" s="99"/>
      <c r="S462" s="15"/>
      <c r="T462" s="15"/>
      <c r="U462" s="15"/>
    </row>
    <row r="463" spans="1:21" s="16" customFormat="1">
      <c r="A463" s="193"/>
      <c r="B463" s="15"/>
      <c r="C463" s="15"/>
      <c r="D463" s="48"/>
      <c r="E463" s="48"/>
      <c r="F463" s="99"/>
      <c r="G463" s="15"/>
      <c r="H463" s="15"/>
      <c r="I463" s="15"/>
      <c r="J463" s="15"/>
      <c r="K463" s="17"/>
      <c r="L463" s="17"/>
      <c r="M463" s="17"/>
      <c r="N463" s="15"/>
      <c r="O463" s="86"/>
      <c r="P463" s="15"/>
      <c r="Q463" s="99"/>
      <c r="R463" s="99"/>
      <c r="S463" s="15"/>
      <c r="T463" s="15"/>
      <c r="U463" s="15"/>
    </row>
    <row r="464" spans="1:21" s="16" customFormat="1">
      <c r="A464" s="193"/>
      <c r="B464" s="15"/>
      <c r="C464" s="15"/>
      <c r="D464" s="48"/>
      <c r="E464" s="48"/>
      <c r="F464" s="99"/>
      <c r="G464" s="15"/>
      <c r="H464" s="15"/>
      <c r="I464" s="15"/>
      <c r="J464" s="15"/>
      <c r="K464" s="17"/>
      <c r="L464" s="17"/>
      <c r="M464" s="17"/>
      <c r="N464" s="15"/>
      <c r="O464" s="86"/>
      <c r="P464" s="15"/>
      <c r="Q464" s="99"/>
      <c r="R464" s="99"/>
      <c r="S464" s="15"/>
      <c r="T464" s="15"/>
      <c r="U464" s="15"/>
    </row>
    <row r="465" spans="1:21" s="16" customFormat="1">
      <c r="A465" s="193"/>
      <c r="B465" s="15"/>
      <c r="C465" s="15"/>
      <c r="D465" s="48"/>
      <c r="E465" s="48"/>
      <c r="F465" s="99"/>
      <c r="G465" s="15"/>
      <c r="H465" s="15"/>
      <c r="I465" s="15"/>
      <c r="J465" s="15"/>
      <c r="K465" s="17"/>
      <c r="L465" s="17"/>
      <c r="M465" s="17"/>
      <c r="N465" s="15"/>
      <c r="O465" s="86"/>
      <c r="P465" s="15"/>
      <c r="Q465" s="99"/>
      <c r="R465" s="99"/>
      <c r="S465" s="15"/>
      <c r="T465" s="15"/>
      <c r="U465" s="15"/>
    </row>
    <row r="466" spans="1:21" s="16" customFormat="1">
      <c r="A466" s="193"/>
      <c r="B466" s="15"/>
      <c r="C466" s="15"/>
      <c r="D466" s="48"/>
      <c r="E466" s="48"/>
      <c r="F466" s="99"/>
      <c r="G466" s="15"/>
      <c r="H466" s="15"/>
      <c r="I466" s="15"/>
      <c r="J466" s="15"/>
      <c r="K466" s="17"/>
      <c r="L466" s="17"/>
      <c r="M466" s="17"/>
      <c r="N466" s="15"/>
      <c r="O466" s="86"/>
      <c r="P466" s="15"/>
      <c r="Q466" s="99"/>
      <c r="R466" s="99"/>
      <c r="S466" s="15"/>
      <c r="T466" s="15"/>
      <c r="U466" s="15"/>
    </row>
    <row r="467" spans="1:21" s="16" customFormat="1">
      <c r="A467" s="193"/>
      <c r="B467" s="15"/>
      <c r="C467" s="15"/>
      <c r="D467" s="48"/>
      <c r="E467" s="48"/>
      <c r="F467" s="99"/>
      <c r="G467" s="15"/>
      <c r="H467" s="15"/>
      <c r="I467" s="15"/>
      <c r="J467" s="15"/>
      <c r="K467" s="17"/>
      <c r="L467" s="17"/>
      <c r="M467" s="17"/>
      <c r="N467" s="15"/>
      <c r="O467" s="86"/>
      <c r="P467" s="15"/>
      <c r="Q467" s="99"/>
      <c r="R467" s="99"/>
      <c r="S467" s="15"/>
      <c r="T467" s="15"/>
      <c r="U467" s="15"/>
    </row>
    <row r="468" spans="1:21" s="16" customFormat="1">
      <c r="A468" s="193"/>
      <c r="B468" s="15"/>
      <c r="C468" s="15"/>
      <c r="D468" s="48"/>
      <c r="E468" s="48"/>
      <c r="F468" s="99"/>
      <c r="G468" s="15"/>
      <c r="H468" s="15"/>
      <c r="I468" s="15"/>
      <c r="J468" s="15"/>
      <c r="K468" s="17"/>
      <c r="L468" s="17"/>
      <c r="M468" s="17"/>
      <c r="N468" s="15"/>
      <c r="O468" s="86"/>
      <c r="P468" s="15"/>
      <c r="Q468" s="99"/>
      <c r="R468" s="99"/>
      <c r="S468" s="15"/>
      <c r="T468" s="15"/>
      <c r="U468" s="15"/>
    </row>
    <row r="469" spans="1:21" s="16" customFormat="1">
      <c r="A469" s="193"/>
      <c r="B469" s="15"/>
      <c r="C469" s="15"/>
      <c r="D469" s="48"/>
      <c r="E469" s="48"/>
      <c r="F469" s="99"/>
      <c r="G469" s="15"/>
      <c r="H469" s="15"/>
      <c r="I469" s="15"/>
      <c r="J469" s="15"/>
      <c r="K469" s="17"/>
      <c r="L469" s="17"/>
      <c r="M469" s="17"/>
      <c r="N469" s="15"/>
      <c r="O469" s="86"/>
      <c r="P469" s="15"/>
      <c r="Q469" s="99"/>
      <c r="R469" s="99"/>
      <c r="S469" s="15"/>
      <c r="T469" s="15"/>
      <c r="U469" s="15"/>
    </row>
    <row r="470" spans="1:21" s="16" customFormat="1">
      <c r="A470" s="193"/>
      <c r="B470" s="15"/>
      <c r="C470" s="15"/>
      <c r="D470" s="48"/>
      <c r="E470" s="48"/>
      <c r="F470" s="99"/>
      <c r="G470" s="15"/>
      <c r="H470" s="15"/>
      <c r="I470" s="15"/>
      <c r="J470" s="15"/>
      <c r="K470" s="17"/>
      <c r="L470" s="17"/>
      <c r="M470" s="17"/>
      <c r="N470" s="15"/>
      <c r="O470" s="86"/>
      <c r="P470" s="15"/>
      <c r="Q470" s="99"/>
      <c r="R470" s="99"/>
      <c r="S470" s="15"/>
      <c r="T470" s="15"/>
      <c r="U470" s="15"/>
    </row>
    <row r="471" spans="1:21" s="16" customFormat="1">
      <c r="A471" s="193"/>
      <c r="B471" s="15"/>
      <c r="C471" s="15"/>
      <c r="D471" s="48"/>
      <c r="E471" s="48"/>
      <c r="F471" s="99"/>
      <c r="G471" s="15"/>
      <c r="H471" s="15"/>
      <c r="I471" s="15"/>
      <c r="J471" s="15"/>
      <c r="K471" s="17"/>
      <c r="L471" s="17"/>
      <c r="M471" s="17"/>
      <c r="N471" s="15"/>
      <c r="O471" s="86"/>
      <c r="P471" s="15"/>
      <c r="Q471" s="99"/>
      <c r="R471" s="99"/>
      <c r="S471" s="15"/>
      <c r="T471" s="15"/>
      <c r="U471" s="15"/>
    </row>
    <row r="472" spans="1:21" s="16" customFormat="1">
      <c r="A472" s="193"/>
      <c r="B472" s="15"/>
      <c r="C472" s="15"/>
      <c r="D472" s="48"/>
      <c r="E472" s="48"/>
      <c r="F472" s="99"/>
      <c r="G472" s="15"/>
      <c r="H472" s="15"/>
      <c r="I472" s="15"/>
      <c r="J472" s="15"/>
      <c r="K472" s="17"/>
      <c r="L472" s="17"/>
      <c r="M472" s="17"/>
      <c r="N472" s="15"/>
      <c r="O472" s="86"/>
      <c r="P472" s="15"/>
      <c r="Q472" s="99"/>
      <c r="R472" s="99"/>
      <c r="S472" s="15"/>
      <c r="T472" s="15"/>
      <c r="U472" s="15"/>
    </row>
    <row r="473" spans="1:21" s="16" customFormat="1">
      <c r="A473" s="193"/>
      <c r="B473" s="15"/>
      <c r="C473" s="15"/>
      <c r="D473" s="48"/>
      <c r="E473" s="48"/>
      <c r="F473" s="99"/>
      <c r="G473" s="15"/>
      <c r="H473" s="15"/>
      <c r="I473" s="15"/>
      <c r="J473" s="15"/>
      <c r="K473" s="17"/>
      <c r="L473" s="17"/>
      <c r="M473" s="17"/>
      <c r="N473" s="15"/>
      <c r="O473" s="86"/>
      <c r="P473" s="15"/>
      <c r="Q473" s="99"/>
      <c r="R473" s="99"/>
      <c r="S473" s="15"/>
      <c r="T473" s="15"/>
      <c r="U473" s="15"/>
    </row>
    <row r="474" spans="1:21" s="16" customFormat="1">
      <c r="A474" s="193"/>
      <c r="B474" s="15"/>
      <c r="C474" s="15"/>
      <c r="D474" s="48"/>
      <c r="E474" s="48"/>
      <c r="F474" s="99"/>
      <c r="G474" s="15"/>
      <c r="H474" s="15"/>
      <c r="I474" s="15"/>
      <c r="J474" s="15"/>
      <c r="K474" s="17"/>
      <c r="L474" s="17"/>
      <c r="M474" s="17"/>
      <c r="N474" s="15"/>
      <c r="O474" s="86"/>
      <c r="P474" s="15"/>
      <c r="Q474" s="99"/>
      <c r="R474" s="99"/>
      <c r="S474" s="15"/>
      <c r="T474" s="15"/>
      <c r="U474" s="15"/>
    </row>
    <row r="475" spans="1:21" s="16" customFormat="1">
      <c r="A475" s="193"/>
      <c r="B475" s="15"/>
      <c r="C475" s="15"/>
      <c r="D475" s="48"/>
      <c r="E475" s="48"/>
      <c r="F475" s="99"/>
      <c r="G475" s="15"/>
      <c r="H475" s="15"/>
      <c r="I475" s="15"/>
      <c r="J475" s="15"/>
      <c r="K475" s="17"/>
      <c r="L475" s="17"/>
      <c r="M475" s="17"/>
      <c r="N475" s="15"/>
      <c r="O475" s="86"/>
      <c r="P475" s="15"/>
      <c r="Q475" s="99"/>
      <c r="R475" s="99"/>
      <c r="S475" s="15"/>
      <c r="T475" s="15"/>
      <c r="U475" s="15"/>
    </row>
    <row r="476" spans="1:21" s="16" customFormat="1">
      <c r="A476" s="193"/>
      <c r="B476" s="15"/>
      <c r="C476" s="15"/>
      <c r="D476" s="48"/>
      <c r="E476" s="48"/>
      <c r="F476" s="99"/>
      <c r="G476" s="15"/>
      <c r="H476" s="15"/>
      <c r="I476" s="15"/>
      <c r="J476" s="15"/>
      <c r="K476" s="17"/>
      <c r="L476" s="17"/>
      <c r="M476" s="17"/>
      <c r="N476" s="15"/>
      <c r="O476" s="86"/>
      <c r="P476" s="15"/>
      <c r="Q476" s="99"/>
      <c r="R476" s="99"/>
      <c r="S476" s="15"/>
      <c r="T476" s="15"/>
      <c r="U476" s="15"/>
    </row>
    <row r="477" spans="1:21" s="16" customFormat="1">
      <c r="A477" s="193"/>
      <c r="B477" s="15"/>
      <c r="C477" s="15"/>
      <c r="D477" s="48"/>
      <c r="E477" s="48"/>
      <c r="F477" s="99"/>
      <c r="G477" s="15"/>
      <c r="H477" s="15"/>
      <c r="I477" s="15"/>
      <c r="J477" s="15"/>
      <c r="K477" s="17"/>
      <c r="L477" s="17"/>
      <c r="M477" s="17"/>
      <c r="N477" s="15"/>
      <c r="O477" s="86"/>
      <c r="P477" s="15"/>
      <c r="Q477" s="99"/>
      <c r="R477" s="99"/>
      <c r="S477" s="15"/>
      <c r="T477" s="15"/>
      <c r="U477" s="15"/>
    </row>
    <row r="478" spans="1:21" s="16" customFormat="1">
      <c r="A478" s="193"/>
      <c r="B478" s="15"/>
      <c r="C478" s="15"/>
      <c r="D478" s="48"/>
      <c r="E478" s="48"/>
      <c r="F478" s="99"/>
      <c r="G478" s="15"/>
      <c r="H478" s="15"/>
      <c r="I478" s="15"/>
      <c r="J478" s="15"/>
      <c r="K478" s="17"/>
      <c r="L478" s="17"/>
      <c r="M478" s="17"/>
      <c r="N478" s="15"/>
      <c r="O478" s="86"/>
      <c r="P478" s="15"/>
      <c r="Q478" s="99"/>
      <c r="R478" s="99"/>
      <c r="S478" s="15"/>
      <c r="T478" s="15"/>
      <c r="U478" s="15"/>
    </row>
    <row r="479" spans="1:21" s="16" customFormat="1">
      <c r="A479" s="193"/>
      <c r="B479" s="15"/>
      <c r="C479" s="15"/>
      <c r="D479" s="48"/>
      <c r="E479" s="48"/>
      <c r="F479" s="99"/>
      <c r="G479" s="15"/>
      <c r="H479" s="15"/>
      <c r="I479" s="15"/>
      <c r="J479" s="15"/>
      <c r="K479" s="17"/>
      <c r="L479" s="17"/>
      <c r="M479" s="17"/>
      <c r="N479" s="15"/>
      <c r="O479" s="86"/>
      <c r="P479" s="15"/>
      <c r="Q479" s="99"/>
      <c r="R479" s="99"/>
      <c r="S479" s="15"/>
      <c r="T479" s="15"/>
      <c r="U479" s="15"/>
    </row>
    <row r="480" spans="1:21" s="16" customFormat="1">
      <c r="A480" s="193"/>
      <c r="B480" s="15"/>
      <c r="C480" s="15"/>
      <c r="D480" s="48"/>
      <c r="E480" s="48"/>
      <c r="F480" s="99"/>
      <c r="G480" s="15"/>
      <c r="H480" s="15"/>
      <c r="I480" s="15"/>
      <c r="J480" s="15"/>
      <c r="K480" s="17"/>
      <c r="L480" s="17"/>
      <c r="M480" s="17"/>
      <c r="N480" s="15"/>
      <c r="O480" s="86"/>
      <c r="P480" s="15"/>
      <c r="Q480" s="99"/>
      <c r="R480" s="99"/>
      <c r="S480" s="15"/>
      <c r="T480" s="15"/>
      <c r="U480" s="15"/>
    </row>
    <row r="481" spans="1:21" s="16" customFormat="1">
      <c r="A481" s="193"/>
      <c r="B481" s="15"/>
      <c r="C481" s="15"/>
      <c r="D481" s="48"/>
      <c r="E481" s="48"/>
      <c r="F481" s="99"/>
      <c r="G481" s="15"/>
      <c r="H481" s="15"/>
      <c r="I481" s="15"/>
      <c r="J481" s="15"/>
      <c r="K481" s="17"/>
      <c r="L481" s="17"/>
      <c r="M481" s="17"/>
      <c r="N481" s="15"/>
      <c r="O481" s="86"/>
      <c r="P481" s="15"/>
      <c r="Q481" s="99"/>
      <c r="R481" s="99"/>
      <c r="S481" s="15"/>
      <c r="T481" s="15"/>
      <c r="U481" s="15"/>
    </row>
    <row r="482" spans="1:21" s="16" customFormat="1">
      <c r="A482" s="193"/>
      <c r="B482" s="15"/>
      <c r="C482" s="15"/>
      <c r="D482" s="48"/>
      <c r="E482" s="48"/>
      <c r="F482" s="99"/>
      <c r="G482" s="15"/>
      <c r="H482" s="15"/>
      <c r="I482" s="15"/>
      <c r="J482" s="15"/>
      <c r="K482" s="17"/>
      <c r="L482" s="17"/>
      <c r="M482" s="17"/>
      <c r="N482" s="15"/>
      <c r="O482" s="86"/>
      <c r="P482" s="15"/>
      <c r="Q482" s="99"/>
      <c r="R482" s="99"/>
      <c r="S482" s="15"/>
      <c r="T482" s="15"/>
      <c r="U482" s="15"/>
    </row>
    <row r="483" spans="1:21" s="16" customFormat="1">
      <c r="A483" s="193"/>
      <c r="B483" s="15"/>
      <c r="C483" s="15"/>
      <c r="D483" s="48"/>
      <c r="E483" s="48"/>
      <c r="F483" s="99"/>
      <c r="G483" s="15"/>
      <c r="H483" s="15"/>
      <c r="I483" s="15"/>
      <c r="J483" s="15"/>
      <c r="K483" s="17"/>
      <c r="L483" s="17"/>
      <c r="M483" s="17"/>
      <c r="N483" s="15"/>
      <c r="O483" s="86"/>
      <c r="P483" s="15"/>
      <c r="Q483" s="99"/>
      <c r="R483" s="99"/>
      <c r="S483" s="15"/>
      <c r="T483" s="15"/>
      <c r="U483" s="15"/>
    </row>
    <row r="484" spans="1:21" s="16" customFormat="1">
      <c r="A484" s="193"/>
      <c r="B484" s="15"/>
      <c r="C484" s="15"/>
      <c r="D484" s="48"/>
      <c r="E484" s="48"/>
      <c r="F484" s="99"/>
      <c r="G484" s="15"/>
      <c r="H484" s="15"/>
      <c r="I484" s="15"/>
      <c r="J484" s="15"/>
      <c r="K484" s="17"/>
      <c r="L484" s="17"/>
      <c r="M484" s="17"/>
      <c r="N484" s="15"/>
      <c r="O484" s="86"/>
      <c r="P484" s="15"/>
      <c r="Q484" s="99"/>
      <c r="R484" s="99"/>
      <c r="S484" s="15"/>
      <c r="T484" s="15"/>
      <c r="U484" s="15"/>
    </row>
    <row r="485" spans="1:21" s="16" customFormat="1">
      <c r="A485" s="193"/>
      <c r="B485" s="15"/>
      <c r="C485" s="15"/>
      <c r="D485" s="48"/>
      <c r="E485" s="48"/>
      <c r="F485" s="99"/>
      <c r="G485" s="15"/>
      <c r="H485" s="15"/>
      <c r="I485" s="15"/>
      <c r="J485" s="15"/>
      <c r="K485" s="17"/>
      <c r="L485" s="17"/>
      <c r="M485" s="17"/>
      <c r="N485" s="15"/>
      <c r="O485" s="86"/>
      <c r="P485" s="15"/>
      <c r="Q485" s="99"/>
      <c r="R485" s="99"/>
      <c r="S485" s="15"/>
      <c r="T485" s="15"/>
      <c r="U485" s="15"/>
    </row>
    <row r="486" spans="1:21" s="16" customFormat="1">
      <c r="A486" s="193"/>
      <c r="B486" s="15"/>
      <c r="C486" s="15"/>
      <c r="D486" s="48"/>
      <c r="E486" s="48"/>
      <c r="F486" s="99"/>
      <c r="G486" s="15"/>
      <c r="H486" s="15"/>
      <c r="I486" s="15"/>
      <c r="J486" s="15"/>
      <c r="K486" s="17"/>
      <c r="L486" s="17"/>
      <c r="M486" s="17"/>
      <c r="N486" s="15"/>
      <c r="O486" s="86"/>
      <c r="P486" s="15"/>
      <c r="Q486" s="99"/>
      <c r="R486" s="99"/>
      <c r="S486" s="15"/>
      <c r="T486" s="15"/>
      <c r="U486" s="15"/>
    </row>
    <row r="487" spans="1:21" s="16" customFormat="1">
      <c r="A487" s="193"/>
      <c r="B487" s="15"/>
      <c r="C487" s="15"/>
      <c r="D487" s="48"/>
      <c r="E487" s="48"/>
      <c r="F487" s="99"/>
      <c r="G487" s="15"/>
      <c r="H487" s="15"/>
      <c r="I487" s="15"/>
      <c r="J487" s="15"/>
      <c r="K487" s="17"/>
      <c r="L487" s="17"/>
      <c r="M487" s="17"/>
      <c r="N487" s="15"/>
      <c r="O487" s="86"/>
      <c r="P487" s="15"/>
      <c r="Q487" s="99"/>
      <c r="R487" s="99"/>
      <c r="S487" s="15"/>
      <c r="T487" s="15"/>
      <c r="U487" s="15"/>
    </row>
    <row r="488" spans="1:21" s="16" customFormat="1">
      <c r="A488" s="193"/>
      <c r="B488" s="15"/>
      <c r="C488" s="15"/>
      <c r="D488" s="48"/>
      <c r="E488" s="48"/>
      <c r="F488" s="99"/>
      <c r="G488" s="15"/>
      <c r="H488" s="15"/>
      <c r="I488" s="15"/>
      <c r="J488" s="15"/>
      <c r="K488" s="17"/>
      <c r="L488" s="17"/>
      <c r="M488" s="17"/>
      <c r="N488" s="15"/>
      <c r="O488" s="86"/>
      <c r="P488" s="15"/>
      <c r="Q488" s="99"/>
      <c r="R488" s="99"/>
      <c r="S488" s="15"/>
      <c r="T488" s="15"/>
      <c r="U488" s="15"/>
    </row>
    <row r="489" spans="1:21" s="16" customFormat="1">
      <c r="A489" s="193"/>
      <c r="B489" s="15"/>
      <c r="C489" s="15"/>
      <c r="D489" s="48"/>
      <c r="E489" s="48"/>
      <c r="F489" s="99"/>
      <c r="G489" s="15"/>
      <c r="H489" s="15"/>
      <c r="I489" s="15"/>
      <c r="J489" s="15"/>
      <c r="K489" s="17"/>
      <c r="L489" s="17"/>
      <c r="M489" s="17"/>
      <c r="N489" s="15"/>
      <c r="O489" s="86"/>
      <c r="P489" s="15"/>
      <c r="Q489" s="99"/>
      <c r="R489" s="99"/>
      <c r="S489" s="15"/>
      <c r="T489" s="15"/>
      <c r="U489" s="15"/>
    </row>
    <row r="490" spans="1:21" s="16" customFormat="1">
      <c r="A490" s="193"/>
      <c r="B490" s="15"/>
      <c r="C490" s="15"/>
      <c r="D490" s="48"/>
      <c r="E490" s="48"/>
      <c r="F490" s="99"/>
      <c r="G490" s="15"/>
      <c r="H490" s="15"/>
      <c r="I490" s="15"/>
      <c r="J490" s="15"/>
      <c r="K490" s="17"/>
      <c r="L490" s="17"/>
      <c r="M490" s="17"/>
      <c r="N490" s="15"/>
      <c r="O490" s="86"/>
      <c r="P490" s="15"/>
      <c r="Q490" s="99"/>
      <c r="R490" s="99"/>
      <c r="S490" s="15"/>
      <c r="T490" s="15"/>
      <c r="U490" s="15"/>
    </row>
    <row r="491" spans="1:21" s="16" customFormat="1">
      <c r="A491" s="193"/>
      <c r="B491" s="15"/>
      <c r="C491" s="15"/>
      <c r="D491" s="48"/>
      <c r="E491" s="48"/>
      <c r="F491" s="99"/>
      <c r="G491" s="15"/>
      <c r="H491" s="15"/>
      <c r="I491" s="15"/>
      <c r="J491" s="15"/>
      <c r="K491" s="17"/>
      <c r="L491" s="17"/>
      <c r="M491" s="17"/>
      <c r="N491" s="15"/>
      <c r="O491" s="86"/>
      <c r="P491" s="15"/>
      <c r="Q491" s="99"/>
      <c r="R491" s="99"/>
      <c r="S491" s="15"/>
      <c r="T491" s="15"/>
      <c r="U491" s="15"/>
    </row>
    <row r="492" spans="1:21" s="16" customFormat="1">
      <c r="A492" s="193"/>
      <c r="B492" s="15"/>
      <c r="C492" s="15"/>
      <c r="D492" s="48"/>
      <c r="E492" s="48"/>
      <c r="F492" s="99"/>
      <c r="G492" s="15"/>
      <c r="H492" s="15"/>
      <c r="I492" s="15"/>
      <c r="J492" s="15"/>
      <c r="K492" s="17"/>
      <c r="L492" s="17"/>
      <c r="M492" s="17"/>
      <c r="N492" s="15"/>
      <c r="O492" s="86"/>
      <c r="P492" s="15"/>
      <c r="Q492" s="99"/>
      <c r="R492" s="99"/>
      <c r="S492" s="15"/>
      <c r="T492" s="15"/>
      <c r="U492" s="15"/>
    </row>
    <row r="493" spans="1:21" s="16" customFormat="1">
      <c r="A493" s="193"/>
      <c r="B493" s="15"/>
      <c r="C493" s="15"/>
      <c r="D493" s="48"/>
      <c r="E493" s="48"/>
      <c r="F493" s="99"/>
      <c r="G493" s="15"/>
      <c r="H493" s="15"/>
      <c r="I493" s="15"/>
      <c r="J493" s="15"/>
      <c r="K493" s="17"/>
      <c r="L493" s="17"/>
      <c r="M493" s="17"/>
      <c r="N493" s="15"/>
      <c r="O493" s="86"/>
      <c r="P493" s="15"/>
      <c r="Q493" s="99"/>
      <c r="R493" s="99"/>
      <c r="S493" s="15"/>
      <c r="T493" s="15"/>
      <c r="U493" s="15"/>
    </row>
    <row r="494" spans="1:21" s="16" customFormat="1">
      <c r="A494" s="193"/>
      <c r="B494" s="15"/>
      <c r="C494" s="15"/>
      <c r="D494" s="48"/>
      <c r="E494" s="48"/>
      <c r="F494" s="99"/>
      <c r="G494" s="15"/>
      <c r="H494" s="15"/>
      <c r="I494" s="15"/>
      <c r="J494" s="15"/>
      <c r="K494" s="17"/>
      <c r="L494" s="17"/>
      <c r="M494" s="17"/>
      <c r="N494" s="15"/>
      <c r="O494" s="86"/>
      <c r="P494" s="15"/>
      <c r="Q494" s="99"/>
      <c r="R494" s="99"/>
      <c r="S494" s="15"/>
      <c r="T494" s="15"/>
      <c r="U494" s="15"/>
    </row>
    <row r="495" spans="1:21" s="16" customFormat="1">
      <c r="A495" s="193"/>
      <c r="B495" s="15"/>
      <c r="C495" s="15"/>
      <c r="D495" s="48"/>
      <c r="E495" s="48"/>
      <c r="F495" s="99"/>
      <c r="G495" s="15"/>
      <c r="H495" s="15"/>
      <c r="I495" s="15"/>
      <c r="J495" s="15"/>
      <c r="K495" s="17"/>
      <c r="L495" s="17"/>
      <c r="M495" s="17"/>
      <c r="N495" s="15"/>
      <c r="O495" s="86"/>
      <c r="P495" s="15"/>
      <c r="Q495" s="99"/>
      <c r="R495" s="99"/>
      <c r="S495" s="15"/>
      <c r="T495" s="15"/>
      <c r="U495" s="15"/>
    </row>
    <row r="496" spans="1:21" s="16" customFormat="1">
      <c r="A496" s="193"/>
      <c r="B496" s="15"/>
      <c r="C496" s="15"/>
      <c r="D496" s="48"/>
      <c r="E496" s="48"/>
      <c r="F496" s="99"/>
      <c r="G496" s="15"/>
      <c r="H496" s="15"/>
      <c r="I496" s="15"/>
      <c r="J496" s="15"/>
      <c r="K496" s="17"/>
      <c r="L496" s="17"/>
      <c r="M496" s="17"/>
      <c r="N496" s="15"/>
      <c r="O496" s="86"/>
      <c r="P496" s="15"/>
      <c r="Q496" s="99"/>
      <c r="R496" s="99"/>
      <c r="S496" s="15"/>
      <c r="T496" s="15"/>
      <c r="U496" s="15"/>
    </row>
    <row r="497" spans="1:21" s="16" customFormat="1">
      <c r="A497" s="193"/>
      <c r="B497" s="15"/>
      <c r="C497" s="15"/>
      <c r="D497" s="48"/>
      <c r="E497" s="48"/>
      <c r="F497" s="99"/>
      <c r="G497" s="15"/>
      <c r="H497" s="15"/>
      <c r="I497" s="15"/>
      <c r="J497" s="15"/>
      <c r="K497" s="17"/>
      <c r="L497" s="17"/>
      <c r="M497" s="17"/>
      <c r="N497" s="15"/>
      <c r="O497" s="86"/>
      <c r="P497" s="15"/>
      <c r="Q497" s="99"/>
      <c r="R497" s="99"/>
      <c r="S497" s="15"/>
      <c r="T497" s="15"/>
      <c r="U497" s="15"/>
    </row>
    <row r="498" spans="1:21" s="16" customFormat="1">
      <c r="A498" s="193"/>
      <c r="B498" s="15"/>
      <c r="C498" s="15"/>
      <c r="D498" s="48"/>
      <c r="E498" s="48"/>
      <c r="F498" s="99"/>
      <c r="G498" s="15"/>
      <c r="H498" s="15"/>
      <c r="I498" s="15"/>
      <c r="J498" s="15"/>
      <c r="K498" s="17"/>
      <c r="L498" s="17"/>
      <c r="M498" s="17"/>
      <c r="N498" s="15"/>
      <c r="O498" s="86"/>
      <c r="P498" s="15"/>
      <c r="Q498" s="99"/>
      <c r="R498" s="99"/>
      <c r="S498" s="15"/>
      <c r="T498" s="15"/>
      <c r="U498" s="15"/>
    </row>
    <row r="499" spans="1:21" s="16" customFormat="1">
      <c r="A499" s="193"/>
      <c r="B499" s="15"/>
      <c r="C499" s="15"/>
      <c r="D499" s="48"/>
      <c r="E499" s="48"/>
      <c r="F499" s="99"/>
      <c r="G499" s="15"/>
      <c r="H499" s="15"/>
      <c r="I499" s="15"/>
      <c r="J499" s="15"/>
      <c r="K499" s="17"/>
      <c r="L499" s="17"/>
      <c r="M499" s="17"/>
      <c r="N499" s="15"/>
      <c r="O499" s="86"/>
      <c r="P499" s="15"/>
      <c r="Q499" s="99"/>
      <c r="R499" s="99"/>
      <c r="S499" s="15"/>
      <c r="T499" s="15"/>
      <c r="U499" s="15"/>
    </row>
    <row r="500" spans="1:21" s="16" customFormat="1">
      <c r="A500" s="193"/>
      <c r="B500" s="15"/>
      <c r="C500" s="15"/>
      <c r="D500" s="48"/>
      <c r="E500" s="48"/>
      <c r="F500" s="99"/>
      <c r="G500" s="15"/>
      <c r="H500" s="15"/>
      <c r="I500" s="15"/>
      <c r="J500" s="15"/>
      <c r="K500" s="17"/>
      <c r="L500" s="17"/>
      <c r="M500" s="17"/>
      <c r="N500" s="15"/>
      <c r="O500" s="86"/>
      <c r="P500" s="15"/>
      <c r="Q500" s="99"/>
      <c r="R500" s="99"/>
      <c r="S500" s="15"/>
      <c r="T500" s="15"/>
      <c r="U500" s="15"/>
    </row>
    <row r="501" spans="1:21" s="16" customFormat="1">
      <c r="A501" s="193"/>
      <c r="B501" s="15"/>
      <c r="C501" s="15"/>
      <c r="D501" s="48"/>
      <c r="E501" s="48"/>
      <c r="F501" s="99"/>
      <c r="G501" s="15"/>
      <c r="H501" s="15"/>
      <c r="I501" s="15"/>
      <c r="J501" s="15"/>
      <c r="K501" s="17"/>
      <c r="L501" s="17"/>
      <c r="M501" s="17"/>
      <c r="N501" s="15"/>
      <c r="O501" s="86"/>
      <c r="P501" s="15"/>
      <c r="Q501" s="99"/>
      <c r="R501" s="99"/>
      <c r="S501" s="15"/>
      <c r="T501" s="15"/>
      <c r="U501" s="15"/>
    </row>
    <row r="502" spans="1:21" s="16" customFormat="1">
      <c r="A502" s="193"/>
      <c r="B502" s="15"/>
      <c r="C502" s="15"/>
      <c r="D502" s="48"/>
      <c r="E502" s="48"/>
      <c r="F502" s="99"/>
      <c r="G502" s="15"/>
      <c r="H502" s="15"/>
      <c r="I502" s="15"/>
      <c r="J502" s="15"/>
      <c r="K502" s="17"/>
      <c r="L502" s="17"/>
      <c r="M502" s="17"/>
      <c r="N502" s="15"/>
      <c r="O502" s="86"/>
      <c r="P502" s="15"/>
      <c r="Q502" s="99"/>
      <c r="R502" s="99"/>
      <c r="S502" s="15"/>
      <c r="T502" s="15"/>
      <c r="U502" s="15"/>
    </row>
    <row r="503" spans="1:21" s="16" customFormat="1">
      <c r="A503" s="193"/>
      <c r="B503" s="15"/>
      <c r="C503" s="15"/>
      <c r="D503" s="48"/>
      <c r="E503" s="48"/>
      <c r="F503" s="99"/>
      <c r="G503" s="15"/>
      <c r="H503" s="15"/>
      <c r="I503" s="15"/>
      <c r="J503" s="15"/>
      <c r="K503" s="17"/>
      <c r="L503" s="17"/>
      <c r="M503" s="17"/>
      <c r="N503" s="15"/>
      <c r="O503" s="86"/>
      <c r="P503" s="15"/>
      <c r="Q503" s="99"/>
      <c r="R503" s="99"/>
      <c r="S503" s="15"/>
      <c r="T503" s="15"/>
      <c r="U503" s="15"/>
    </row>
    <row r="504" spans="1:21" s="16" customFormat="1">
      <c r="A504" s="193"/>
      <c r="B504" s="15"/>
      <c r="C504" s="15"/>
      <c r="D504" s="48"/>
      <c r="E504" s="48"/>
      <c r="F504" s="99"/>
      <c r="G504" s="15"/>
      <c r="H504" s="15"/>
      <c r="I504" s="15"/>
      <c r="J504" s="15"/>
      <c r="K504" s="17"/>
      <c r="L504" s="17"/>
      <c r="M504" s="17"/>
      <c r="N504" s="15"/>
      <c r="O504" s="86"/>
      <c r="P504" s="15"/>
      <c r="Q504" s="99"/>
      <c r="R504" s="99"/>
      <c r="S504" s="15"/>
      <c r="T504" s="15"/>
      <c r="U504" s="15"/>
    </row>
    <row r="505" spans="1:21" s="16" customFormat="1">
      <c r="A505" s="193"/>
      <c r="B505" s="15"/>
      <c r="C505" s="15"/>
      <c r="D505" s="48"/>
      <c r="E505" s="48"/>
      <c r="F505" s="99"/>
      <c r="G505" s="15"/>
      <c r="H505" s="15"/>
      <c r="I505" s="15"/>
      <c r="J505" s="15"/>
      <c r="K505" s="17"/>
      <c r="L505" s="17"/>
      <c r="M505" s="17"/>
      <c r="N505" s="15"/>
      <c r="O505" s="86"/>
      <c r="P505" s="15"/>
      <c r="Q505" s="99"/>
      <c r="R505" s="99"/>
      <c r="S505" s="15"/>
      <c r="T505" s="15"/>
      <c r="U505" s="15"/>
    </row>
    <row r="506" spans="1:21" s="16" customFormat="1">
      <c r="A506" s="193"/>
      <c r="B506" s="15"/>
      <c r="C506" s="15"/>
      <c r="D506" s="48"/>
      <c r="E506" s="48"/>
      <c r="F506" s="99"/>
      <c r="G506" s="15"/>
      <c r="H506" s="15"/>
      <c r="I506" s="15"/>
      <c r="J506" s="15"/>
      <c r="K506" s="17"/>
      <c r="L506" s="17"/>
      <c r="M506" s="17"/>
      <c r="N506" s="15"/>
      <c r="O506" s="86"/>
      <c r="P506" s="15"/>
      <c r="Q506" s="99"/>
      <c r="R506" s="99"/>
      <c r="S506" s="15"/>
      <c r="T506" s="15"/>
      <c r="U506" s="15"/>
    </row>
    <row r="507" spans="1:21" s="16" customFormat="1">
      <c r="A507" s="193"/>
      <c r="B507" s="15"/>
      <c r="C507" s="15"/>
      <c r="D507" s="48"/>
      <c r="E507" s="48"/>
      <c r="F507" s="99"/>
      <c r="G507" s="15"/>
      <c r="H507" s="15"/>
      <c r="I507" s="15"/>
      <c r="J507" s="15"/>
      <c r="K507" s="17"/>
      <c r="L507" s="17"/>
      <c r="M507" s="17"/>
      <c r="N507" s="15"/>
      <c r="O507" s="86"/>
      <c r="P507" s="15"/>
      <c r="Q507" s="99"/>
      <c r="R507" s="99"/>
      <c r="S507" s="15"/>
      <c r="T507" s="15"/>
      <c r="U507" s="15"/>
    </row>
    <row r="508" spans="1:21" s="16" customFormat="1">
      <c r="A508" s="193"/>
      <c r="B508" s="15"/>
      <c r="C508" s="15"/>
      <c r="D508" s="48"/>
      <c r="E508" s="48"/>
      <c r="F508" s="99"/>
      <c r="G508" s="15"/>
      <c r="H508" s="15"/>
      <c r="I508" s="15"/>
      <c r="J508" s="15"/>
      <c r="K508" s="17"/>
      <c r="L508" s="17"/>
      <c r="M508" s="17"/>
      <c r="N508" s="15"/>
      <c r="O508" s="86"/>
      <c r="P508" s="15"/>
      <c r="Q508" s="99"/>
      <c r="R508" s="99"/>
      <c r="S508" s="15"/>
      <c r="T508" s="15"/>
      <c r="U508" s="15"/>
    </row>
    <row r="509" spans="1:21" s="16" customFormat="1">
      <c r="A509" s="193"/>
      <c r="B509" s="15"/>
      <c r="C509" s="15"/>
      <c r="D509" s="48"/>
      <c r="E509" s="48"/>
      <c r="F509" s="99"/>
      <c r="G509" s="15"/>
      <c r="H509" s="15"/>
      <c r="I509" s="15"/>
      <c r="J509" s="15"/>
      <c r="K509" s="17"/>
      <c r="L509" s="17"/>
      <c r="M509" s="17"/>
      <c r="N509" s="15"/>
      <c r="O509" s="86"/>
      <c r="P509" s="15"/>
      <c r="Q509" s="99"/>
      <c r="R509" s="99"/>
      <c r="S509" s="15"/>
      <c r="T509" s="15"/>
      <c r="U509" s="15"/>
    </row>
    <row r="510" spans="1:21" s="16" customFormat="1">
      <c r="A510" s="193"/>
      <c r="B510" s="15"/>
      <c r="C510" s="15"/>
      <c r="D510" s="48"/>
      <c r="E510" s="48"/>
      <c r="F510" s="99"/>
      <c r="G510" s="15"/>
      <c r="H510" s="15"/>
      <c r="I510" s="15"/>
      <c r="J510" s="15"/>
      <c r="K510" s="17"/>
      <c r="L510" s="17"/>
      <c r="M510" s="17"/>
      <c r="N510" s="15"/>
      <c r="O510" s="86"/>
      <c r="P510" s="15"/>
      <c r="Q510" s="99"/>
      <c r="R510" s="99"/>
      <c r="S510" s="15"/>
      <c r="T510" s="15"/>
      <c r="U510" s="15"/>
    </row>
    <row r="511" spans="1:21" s="16" customFormat="1">
      <c r="A511" s="193"/>
      <c r="B511" s="15"/>
      <c r="C511" s="15"/>
      <c r="D511" s="48"/>
      <c r="E511" s="48"/>
      <c r="F511" s="99"/>
      <c r="G511" s="15"/>
      <c r="H511" s="15"/>
      <c r="I511" s="15"/>
      <c r="J511" s="15"/>
      <c r="K511" s="17"/>
      <c r="L511" s="17"/>
      <c r="M511" s="17"/>
      <c r="N511" s="15"/>
      <c r="O511" s="86"/>
      <c r="P511" s="15"/>
      <c r="Q511" s="99"/>
      <c r="R511" s="99"/>
      <c r="S511" s="15"/>
      <c r="T511" s="15"/>
      <c r="U511" s="15"/>
    </row>
    <row r="512" spans="1:21" s="16" customFormat="1">
      <c r="A512" s="193"/>
      <c r="B512" s="15"/>
      <c r="C512" s="15"/>
      <c r="D512" s="48"/>
      <c r="E512" s="48"/>
      <c r="F512" s="99"/>
      <c r="G512" s="15"/>
      <c r="H512" s="15"/>
      <c r="I512" s="15"/>
      <c r="J512" s="15"/>
      <c r="K512" s="17"/>
      <c r="L512" s="17"/>
      <c r="M512" s="17"/>
      <c r="N512" s="15"/>
      <c r="O512" s="86"/>
      <c r="P512" s="15"/>
      <c r="Q512" s="99"/>
      <c r="R512" s="99"/>
      <c r="S512" s="15"/>
      <c r="T512" s="15"/>
      <c r="U512" s="15"/>
    </row>
    <row r="513" spans="1:21" s="16" customFormat="1">
      <c r="A513" s="193"/>
      <c r="B513" s="15"/>
      <c r="C513" s="15"/>
      <c r="D513" s="48"/>
      <c r="E513" s="48"/>
      <c r="F513" s="99"/>
      <c r="G513" s="15"/>
      <c r="H513" s="15"/>
      <c r="I513" s="15"/>
      <c r="J513" s="15"/>
      <c r="K513" s="17"/>
      <c r="L513" s="17"/>
      <c r="M513" s="17"/>
      <c r="N513" s="15"/>
      <c r="O513" s="86"/>
      <c r="P513" s="15"/>
      <c r="Q513" s="99"/>
      <c r="R513" s="99"/>
      <c r="S513" s="15"/>
      <c r="T513" s="15"/>
      <c r="U513" s="15"/>
    </row>
    <row r="514" spans="1:21" s="16" customFormat="1">
      <c r="A514" s="193"/>
      <c r="B514" s="15"/>
      <c r="C514" s="15"/>
      <c r="D514" s="48"/>
      <c r="E514" s="48"/>
      <c r="F514" s="99"/>
      <c r="G514" s="15"/>
      <c r="H514" s="15"/>
      <c r="I514" s="15"/>
      <c r="J514" s="15"/>
      <c r="K514" s="17"/>
      <c r="L514" s="17"/>
      <c r="M514" s="17"/>
      <c r="N514" s="15"/>
      <c r="O514" s="86"/>
      <c r="P514" s="15"/>
      <c r="Q514" s="99"/>
      <c r="R514" s="99"/>
      <c r="S514" s="15"/>
      <c r="T514" s="15"/>
      <c r="U514" s="15"/>
    </row>
    <row r="515" spans="1:21" s="16" customFormat="1">
      <c r="A515" s="193"/>
      <c r="B515" s="15"/>
      <c r="C515" s="15"/>
      <c r="D515" s="48"/>
      <c r="E515" s="48"/>
      <c r="F515" s="99"/>
      <c r="G515" s="15"/>
      <c r="H515" s="15"/>
      <c r="I515" s="15"/>
      <c r="J515" s="15"/>
      <c r="K515" s="17"/>
      <c r="L515" s="17"/>
      <c r="M515" s="17"/>
      <c r="N515" s="15"/>
      <c r="O515" s="86"/>
      <c r="P515" s="15"/>
      <c r="Q515" s="99"/>
      <c r="R515" s="99"/>
      <c r="S515" s="15"/>
      <c r="T515" s="15"/>
      <c r="U515" s="15"/>
    </row>
    <row r="516" spans="1:21" s="16" customFormat="1">
      <c r="A516" s="193"/>
      <c r="B516" s="15"/>
      <c r="C516" s="15"/>
      <c r="D516" s="48"/>
      <c r="E516" s="48"/>
      <c r="F516" s="99"/>
      <c r="G516" s="15"/>
      <c r="H516" s="15"/>
      <c r="I516" s="15"/>
      <c r="J516" s="15"/>
      <c r="K516" s="17"/>
      <c r="L516" s="17"/>
      <c r="M516" s="17"/>
      <c r="N516" s="15"/>
      <c r="O516" s="86"/>
      <c r="P516" s="15"/>
      <c r="Q516" s="99"/>
      <c r="R516" s="99"/>
      <c r="S516" s="15"/>
      <c r="T516" s="15"/>
      <c r="U516" s="15"/>
    </row>
    <row r="517" spans="1:21" s="16" customFormat="1">
      <c r="A517" s="193"/>
      <c r="B517" s="15"/>
      <c r="C517" s="15"/>
      <c r="D517" s="48"/>
      <c r="E517" s="48"/>
      <c r="F517" s="99"/>
      <c r="G517" s="15"/>
      <c r="H517" s="15"/>
      <c r="I517" s="15"/>
      <c r="J517" s="15"/>
      <c r="K517" s="17"/>
      <c r="L517" s="17"/>
      <c r="M517" s="17"/>
      <c r="N517" s="15"/>
      <c r="O517" s="86"/>
      <c r="P517" s="15"/>
      <c r="Q517" s="99"/>
      <c r="R517" s="99"/>
      <c r="S517" s="15"/>
      <c r="T517" s="15"/>
      <c r="U517" s="15"/>
    </row>
    <row r="518" spans="1:21" s="16" customFormat="1">
      <c r="A518" s="193"/>
      <c r="B518" s="15"/>
      <c r="C518" s="15"/>
      <c r="D518" s="48"/>
      <c r="E518" s="48"/>
      <c r="F518" s="99"/>
      <c r="G518" s="15"/>
      <c r="H518" s="15"/>
      <c r="I518" s="15"/>
      <c r="J518" s="15"/>
      <c r="K518" s="17"/>
      <c r="L518" s="17"/>
      <c r="M518" s="17"/>
      <c r="N518" s="15"/>
      <c r="O518" s="86"/>
      <c r="P518" s="15"/>
      <c r="Q518" s="99"/>
      <c r="R518" s="99"/>
      <c r="S518" s="15"/>
      <c r="T518" s="15"/>
      <c r="U518" s="15"/>
    </row>
    <row r="519" spans="1:21" s="16" customFormat="1">
      <c r="A519" s="193"/>
      <c r="B519" s="15"/>
      <c r="C519" s="15"/>
      <c r="D519" s="48"/>
      <c r="E519" s="48"/>
      <c r="F519" s="99"/>
      <c r="G519" s="15"/>
      <c r="H519" s="15"/>
      <c r="I519" s="15"/>
      <c r="J519" s="15"/>
      <c r="K519" s="17"/>
      <c r="L519" s="17"/>
      <c r="M519" s="17"/>
      <c r="N519" s="15"/>
      <c r="O519" s="86"/>
      <c r="P519" s="15"/>
      <c r="Q519" s="99"/>
      <c r="R519" s="99"/>
      <c r="S519" s="15"/>
      <c r="T519" s="15"/>
      <c r="U519" s="15"/>
    </row>
    <row r="520" spans="1:21" s="16" customFormat="1">
      <c r="A520" s="193"/>
      <c r="B520" s="15"/>
      <c r="C520" s="15"/>
      <c r="D520" s="48"/>
      <c r="E520" s="48"/>
      <c r="F520" s="99"/>
      <c r="G520" s="15"/>
      <c r="H520" s="15"/>
      <c r="I520" s="15"/>
      <c r="J520" s="15"/>
      <c r="K520" s="17"/>
      <c r="L520" s="17"/>
      <c r="M520" s="17"/>
      <c r="N520" s="15"/>
      <c r="O520" s="86"/>
      <c r="P520" s="15"/>
      <c r="Q520" s="99"/>
      <c r="R520" s="99"/>
      <c r="S520" s="15"/>
      <c r="T520" s="15"/>
      <c r="U520" s="15"/>
    </row>
    <row r="521" spans="1:21" s="16" customFormat="1">
      <c r="A521" s="193"/>
      <c r="B521" s="15"/>
      <c r="C521" s="15"/>
      <c r="D521" s="48"/>
      <c r="E521" s="48"/>
      <c r="F521" s="99"/>
      <c r="G521" s="15"/>
      <c r="H521" s="15"/>
      <c r="I521" s="15"/>
      <c r="J521" s="15"/>
      <c r="K521" s="17"/>
      <c r="L521" s="17"/>
      <c r="M521" s="17"/>
      <c r="N521" s="15"/>
      <c r="O521" s="86"/>
      <c r="P521" s="15"/>
      <c r="Q521" s="99"/>
      <c r="R521" s="99"/>
      <c r="S521" s="15"/>
      <c r="T521" s="15"/>
      <c r="U521" s="15"/>
    </row>
    <row r="522" spans="1:21" s="16" customFormat="1">
      <c r="A522" s="193"/>
      <c r="B522" s="15"/>
      <c r="C522" s="15"/>
      <c r="D522" s="48"/>
      <c r="E522" s="48"/>
      <c r="F522" s="99"/>
      <c r="G522" s="15"/>
      <c r="H522" s="15"/>
      <c r="I522" s="15"/>
      <c r="J522" s="15"/>
      <c r="K522" s="17"/>
      <c r="L522" s="17"/>
      <c r="M522" s="17"/>
      <c r="N522" s="15"/>
      <c r="O522" s="86"/>
      <c r="P522" s="15"/>
      <c r="Q522" s="99"/>
      <c r="R522" s="99"/>
      <c r="S522" s="15"/>
      <c r="T522" s="15"/>
      <c r="U522" s="15"/>
    </row>
    <row r="523" spans="1:21" s="16" customFormat="1">
      <c r="A523" s="193"/>
      <c r="B523" s="15"/>
      <c r="C523" s="15"/>
      <c r="D523" s="48"/>
      <c r="E523" s="48"/>
      <c r="F523" s="99"/>
      <c r="G523" s="15"/>
      <c r="H523" s="15"/>
      <c r="I523" s="15"/>
      <c r="J523" s="15"/>
      <c r="K523" s="17"/>
      <c r="L523" s="17"/>
      <c r="M523" s="17"/>
      <c r="N523" s="15"/>
      <c r="O523" s="86"/>
      <c r="P523" s="15"/>
      <c r="Q523" s="99"/>
      <c r="R523" s="99"/>
      <c r="S523" s="15"/>
      <c r="T523" s="15"/>
      <c r="U523" s="15"/>
    </row>
    <row r="524" spans="1:21" s="16" customFormat="1">
      <c r="A524" s="193"/>
      <c r="B524" s="15"/>
      <c r="C524" s="15"/>
      <c r="D524" s="48"/>
      <c r="E524" s="48"/>
      <c r="F524" s="99"/>
      <c r="G524" s="15"/>
      <c r="H524" s="15"/>
      <c r="I524" s="15"/>
      <c r="J524" s="15"/>
      <c r="K524" s="17"/>
      <c r="L524" s="17"/>
      <c r="M524" s="17"/>
      <c r="N524" s="15"/>
      <c r="O524" s="86"/>
      <c r="P524" s="15"/>
      <c r="Q524" s="99"/>
      <c r="R524" s="99"/>
      <c r="S524" s="15"/>
      <c r="T524" s="15"/>
      <c r="U524" s="15"/>
    </row>
    <row r="525" spans="1:21" s="16" customFormat="1">
      <c r="A525" s="193"/>
      <c r="B525" s="15"/>
      <c r="C525" s="15"/>
      <c r="D525" s="48"/>
      <c r="E525" s="48"/>
      <c r="F525" s="99"/>
      <c r="G525" s="15"/>
      <c r="H525" s="15"/>
      <c r="I525" s="15"/>
      <c r="J525" s="15"/>
      <c r="K525" s="17"/>
      <c r="L525" s="17"/>
      <c r="M525" s="17"/>
      <c r="N525" s="15"/>
      <c r="O525" s="86"/>
      <c r="P525" s="15"/>
      <c r="Q525" s="99"/>
      <c r="R525" s="99"/>
      <c r="S525" s="15"/>
      <c r="T525" s="15"/>
      <c r="U525" s="15"/>
    </row>
    <row r="526" spans="1:21" s="16" customFormat="1">
      <c r="A526" s="193"/>
      <c r="B526" s="15"/>
      <c r="C526" s="15"/>
      <c r="D526" s="48"/>
      <c r="E526" s="48"/>
      <c r="F526" s="99"/>
      <c r="G526" s="15"/>
      <c r="H526" s="15"/>
      <c r="I526" s="15"/>
      <c r="J526" s="15"/>
      <c r="K526" s="17"/>
      <c r="L526" s="17"/>
      <c r="M526" s="17"/>
      <c r="N526" s="15"/>
      <c r="O526" s="86"/>
      <c r="P526" s="15"/>
      <c r="Q526" s="99"/>
      <c r="R526" s="99"/>
      <c r="S526" s="15"/>
      <c r="T526" s="15"/>
      <c r="U526" s="15"/>
    </row>
    <row r="527" spans="1:21" s="16" customFormat="1">
      <c r="A527" s="193"/>
      <c r="B527" s="15"/>
      <c r="C527" s="15"/>
      <c r="D527" s="48"/>
      <c r="E527" s="48"/>
      <c r="F527" s="99"/>
      <c r="G527" s="15"/>
      <c r="H527" s="15"/>
      <c r="I527" s="15"/>
      <c r="J527" s="15"/>
      <c r="K527" s="17"/>
      <c r="L527" s="17"/>
      <c r="M527" s="17"/>
      <c r="N527" s="15"/>
      <c r="O527" s="86"/>
      <c r="P527" s="15"/>
      <c r="Q527" s="99"/>
      <c r="R527" s="99"/>
      <c r="S527" s="15"/>
      <c r="T527" s="15"/>
      <c r="U527" s="15"/>
    </row>
    <row r="528" spans="1:21" s="16" customFormat="1">
      <c r="A528" s="193"/>
      <c r="B528" s="15"/>
      <c r="C528" s="15"/>
      <c r="D528" s="48"/>
      <c r="E528" s="48"/>
      <c r="F528" s="99"/>
      <c r="G528" s="15"/>
      <c r="H528" s="15"/>
      <c r="I528" s="15"/>
      <c r="J528" s="15"/>
      <c r="K528" s="17"/>
      <c r="L528" s="17"/>
      <c r="M528" s="17"/>
      <c r="N528" s="15"/>
      <c r="O528" s="86"/>
      <c r="P528" s="15"/>
      <c r="Q528" s="99"/>
      <c r="R528" s="99"/>
      <c r="S528" s="15"/>
      <c r="T528" s="15"/>
      <c r="U528" s="15"/>
    </row>
    <row r="529" spans="1:21" s="16" customFormat="1">
      <c r="A529" s="193"/>
      <c r="B529" s="15"/>
      <c r="C529" s="15"/>
      <c r="D529" s="48"/>
      <c r="E529" s="48"/>
      <c r="F529" s="99"/>
      <c r="G529" s="15"/>
      <c r="H529" s="15"/>
      <c r="I529" s="15"/>
      <c r="J529" s="15"/>
      <c r="K529" s="17"/>
      <c r="L529" s="17"/>
      <c r="M529" s="17"/>
      <c r="N529" s="15"/>
      <c r="O529" s="86"/>
      <c r="P529" s="15"/>
      <c r="Q529" s="99"/>
      <c r="R529" s="99"/>
      <c r="S529" s="15"/>
      <c r="T529" s="15"/>
      <c r="U529" s="15"/>
    </row>
    <row r="530" spans="1:21" s="16" customFormat="1">
      <c r="A530" s="193"/>
      <c r="B530" s="15"/>
      <c r="C530" s="15"/>
      <c r="D530" s="48"/>
      <c r="E530" s="48"/>
      <c r="F530" s="99"/>
      <c r="G530" s="15"/>
      <c r="H530" s="15"/>
      <c r="I530" s="15"/>
      <c r="J530" s="15"/>
      <c r="K530" s="17"/>
      <c r="L530" s="17"/>
      <c r="M530" s="17"/>
      <c r="N530" s="15"/>
      <c r="O530" s="86"/>
      <c r="P530" s="15"/>
      <c r="Q530" s="99"/>
      <c r="R530" s="99"/>
      <c r="S530" s="15"/>
      <c r="T530" s="15"/>
      <c r="U530" s="15"/>
    </row>
    <row r="531" spans="1:21" s="16" customFormat="1">
      <c r="A531" s="193"/>
      <c r="B531" s="15"/>
      <c r="C531" s="15"/>
      <c r="D531" s="48"/>
      <c r="E531" s="48"/>
      <c r="F531" s="99"/>
      <c r="G531" s="15"/>
      <c r="H531" s="15"/>
      <c r="I531" s="15"/>
      <c r="J531" s="15"/>
      <c r="K531" s="17"/>
      <c r="L531" s="17"/>
      <c r="M531" s="17"/>
      <c r="N531" s="15"/>
      <c r="O531" s="86"/>
      <c r="P531" s="15"/>
      <c r="Q531" s="99"/>
      <c r="R531" s="99"/>
      <c r="S531" s="15"/>
      <c r="T531" s="15"/>
      <c r="U531" s="15"/>
    </row>
    <row r="532" spans="1:21" s="16" customFormat="1">
      <c r="A532" s="193"/>
      <c r="B532" s="15"/>
      <c r="C532" s="15"/>
      <c r="D532" s="48"/>
      <c r="E532" s="48"/>
      <c r="F532" s="99"/>
      <c r="G532" s="15"/>
      <c r="H532" s="15"/>
      <c r="I532" s="15"/>
      <c r="J532" s="15"/>
      <c r="K532" s="17"/>
      <c r="L532" s="17"/>
      <c r="M532" s="17"/>
      <c r="N532" s="15"/>
      <c r="O532" s="86"/>
      <c r="P532" s="15"/>
      <c r="Q532" s="99"/>
      <c r="R532" s="99"/>
      <c r="S532" s="15"/>
      <c r="T532" s="15"/>
      <c r="U532" s="15"/>
    </row>
    <row r="533" spans="1:21" s="16" customFormat="1">
      <c r="A533" s="193"/>
      <c r="B533" s="15"/>
      <c r="C533" s="15"/>
      <c r="D533" s="48"/>
      <c r="E533" s="48"/>
      <c r="F533" s="99"/>
      <c r="G533" s="15"/>
      <c r="H533" s="15"/>
      <c r="I533" s="15"/>
      <c r="J533" s="15"/>
      <c r="K533" s="17"/>
      <c r="L533" s="17"/>
      <c r="M533" s="17"/>
      <c r="N533" s="15"/>
      <c r="O533" s="86"/>
      <c r="P533" s="15"/>
      <c r="Q533" s="99"/>
      <c r="R533" s="99"/>
      <c r="S533" s="15"/>
      <c r="T533" s="15"/>
      <c r="U533" s="15"/>
    </row>
    <row r="534" spans="1:21" s="16" customFormat="1">
      <c r="A534" s="193"/>
      <c r="B534" s="15"/>
      <c r="C534" s="15"/>
      <c r="D534" s="48"/>
      <c r="E534" s="48"/>
      <c r="F534" s="99"/>
      <c r="G534" s="15"/>
      <c r="H534" s="15"/>
      <c r="I534" s="15"/>
      <c r="J534" s="15"/>
      <c r="K534" s="17"/>
      <c r="L534" s="17"/>
      <c r="M534" s="17"/>
      <c r="N534" s="15"/>
      <c r="O534" s="86"/>
      <c r="P534" s="15"/>
      <c r="Q534" s="99"/>
      <c r="R534" s="99"/>
      <c r="S534" s="15"/>
      <c r="T534" s="15"/>
      <c r="U534" s="15"/>
    </row>
    <row r="535" spans="1:21" s="16" customFormat="1">
      <c r="A535" s="193"/>
      <c r="B535" s="15"/>
      <c r="C535" s="15"/>
      <c r="D535" s="48"/>
      <c r="E535" s="48"/>
      <c r="F535" s="99"/>
      <c r="G535" s="15"/>
      <c r="H535" s="15"/>
      <c r="I535" s="15"/>
      <c r="J535" s="15"/>
      <c r="K535" s="17"/>
      <c r="L535" s="17"/>
      <c r="M535" s="17"/>
      <c r="N535" s="15"/>
      <c r="O535" s="86"/>
      <c r="P535" s="15"/>
      <c r="Q535" s="99"/>
      <c r="R535" s="99"/>
      <c r="S535" s="15"/>
      <c r="T535" s="15"/>
      <c r="U535" s="15"/>
    </row>
    <row r="536" spans="1:21" s="16" customFormat="1">
      <c r="A536" s="193"/>
      <c r="B536" s="15"/>
      <c r="C536" s="15"/>
      <c r="D536" s="48"/>
      <c r="E536" s="48"/>
      <c r="F536" s="99"/>
      <c r="G536" s="15"/>
      <c r="H536" s="15"/>
      <c r="I536" s="15"/>
      <c r="J536" s="15"/>
      <c r="K536" s="17"/>
      <c r="L536" s="17"/>
      <c r="M536" s="17"/>
      <c r="N536" s="15"/>
      <c r="O536" s="86"/>
      <c r="P536" s="15"/>
      <c r="Q536" s="99"/>
      <c r="R536" s="99"/>
      <c r="S536" s="15"/>
      <c r="T536" s="15"/>
      <c r="U536" s="15"/>
    </row>
    <row r="537" spans="1:21" s="16" customFormat="1">
      <c r="A537" s="193"/>
      <c r="B537" s="15"/>
      <c r="C537" s="15"/>
      <c r="D537" s="48"/>
      <c r="E537" s="48"/>
      <c r="F537" s="99"/>
      <c r="G537" s="15"/>
      <c r="H537" s="15"/>
      <c r="I537" s="15"/>
      <c r="J537" s="15"/>
      <c r="K537" s="17"/>
      <c r="L537" s="17"/>
      <c r="M537" s="17"/>
      <c r="N537" s="15"/>
      <c r="O537" s="86"/>
      <c r="P537" s="15"/>
      <c r="Q537" s="99"/>
      <c r="R537" s="99"/>
      <c r="S537" s="15"/>
      <c r="T537" s="15"/>
      <c r="U537" s="15"/>
    </row>
    <row r="538" spans="1:21" s="16" customFormat="1">
      <c r="A538" s="193"/>
      <c r="B538" s="15"/>
      <c r="C538" s="15"/>
      <c r="D538" s="48"/>
      <c r="E538" s="48"/>
      <c r="F538" s="99"/>
      <c r="G538" s="15"/>
      <c r="H538" s="15"/>
      <c r="I538" s="15"/>
      <c r="J538" s="15"/>
      <c r="K538" s="17"/>
      <c r="L538" s="17"/>
      <c r="M538" s="17"/>
      <c r="N538" s="15"/>
      <c r="O538" s="86"/>
      <c r="P538" s="15"/>
      <c r="Q538" s="99"/>
      <c r="R538" s="99"/>
      <c r="S538" s="15"/>
      <c r="T538" s="15"/>
      <c r="U538" s="15"/>
    </row>
    <row r="539" spans="1:21" s="16" customFormat="1">
      <c r="A539" s="193"/>
      <c r="B539" s="15"/>
      <c r="C539" s="15"/>
      <c r="D539" s="48"/>
      <c r="E539" s="48"/>
      <c r="F539" s="99"/>
      <c r="G539" s="15"/>
      <c r="H539" s="15"/>
      <c r="I539" s="15"/>
      <c r="J539" s="15"/>
      <c r="K539" s="17"/>
      <c r="L539" s="17"/>
      <c r="M539" s="17"/>
      <c r="N539" s="15"/>
      <c r="O539" s="86"/>
      <c r="P539" s="15"/>
      <c r="Q539" s="99"/>
      <c r="R539" s="99"/>
      <c r="S539" s="15"/>
      <c r="T539" s="15"/>
      <c r="U539" s="15"/>
    </row>
    <row r="540" spans="1:21" s="16" customFormat="1">
      <c r="A540" s="193"/>
      <c r="B540" s="15"/>
      <c r="C540" s="15"/>
      <c r="D540" s="48"/>
      <c r="E540" s="48"/>
      <c r="F540" s="99"/>
      <c r="G540" s="15"/>
      <c r="H540" s="15"/>
      <c r="I540" s="15"/>
      <c r="J540" s="15"/>
      <c r="K540" s="17"/>
      <c r="L540" s="17"/>
      <c r="M540" s="17"/>
      <c r="N540" s="15"/>
      <c r="O540" s="86"/>
      <c r="P540" s="15"/>
      <c r="Q540" s="99"/>
      <c r="R540" s="99"/>
      <c r="S540" s="15"/>
      <c r="T540" s="15"/>
      <c r="U540" s="15"/>
    </row>
    <row r="541" spans="1:21" s="16" customFormat="1">
      <c r="A541" s="193"/>
      <c r="B541" s="15"/>
      <c r="C541" s="15"/>
      <c r="D541" s="48"/>
      <c r="E541" s="48"/>
      <c r="F541" s="99"/>
      <c r="G541" s="15"/>
      <c r="H541" s="15"/>
      <c r="I541" s="15"/>
      <c r="J541" s="15"/>
      <c r="K541" s="17"/>
      <c r="L541" s="17"/>
      <c r="M541" s="17"/>
      <c r="N541" s="15"/>
      <c r="O541" s="86"/>
      <c r="P541" s="15"/>
      <c r="Q541" s="99"/>
      <c r="R541" s="99"/>
      <c r="S541" s="15"/>
      <c r="T541" s="15"/>
      <c r="U541" s="15"/>
    </row>
    <row r="542" spans="1:21" s="16" customFormat="1">
      <c r="A542" s="193"/>
      <c r="B542" s="15"/>
      <c r="C542" s="15"/>
      <c r="D542" s="48"/>
      <c r="E542" s="48"/>
      <c r="F542" s="99"/>
      <c r="G542" s="15"/>
      <c r="H542" s="15"/>
      <c r="I542" s="15"/>
      <c r="J542" s="15"/>
      <c r="K542" s="17"/>
      <c r="L542" s="17"/>
      <c r="M542" s="17"/>
      <c r="N542" s="15"/>
      <c r="O542" s="86"/>
      <c r="P542" s="15"/>
      <c r="Q542" s="99"/>
      <c r="R542" s="99"/>
      <c r="S542" s="15"/>
      <c r="T542" s="15"/>
      <c r="U542" s="15"/>
    </row>
    <row r="543" spans="1:21" s="16" customFormat="1">
      <c r="A543" s="193"/>
      <c r="B543" s="15"/>
      <c r="C543" s="15"/>
      <c r="D543" s="48"/>
      <c r="E543" s="48"/>
      <c r="F543" s="99"/>
      <c r="G543" s="15"/>
      <c r="H543" s="15"/>
      <c r="I543" s="15"/>
      <c r="J543" s="15"/>
      <c r="K543" s="17"/>
      <c r="L543" s="17"/>
      <c r="M543" s="17"/>
      <c r="N543" s="15"/>
      <c r="O543" s="86"/>
      <c r="P543" s="15"/>
      <c r="Q543" s="99"/>
      <c r="R543" s="99"/>
      <c r="S543" s="15"/>
      <c r="T543" s="15"/>
      <c r="U543" s="15"/>
    </row>
    <row r="544" spans="1:21" s="16" customFormat="1">
      <c r="A544" s="193"/>
      <c r="B544" s="15"/>
      <c r="C544" s="15"/>
      <c r="D544" s="48"/>
      <c r="E544" s="48"/>
      <c r="F544" s="99"/>
      <c r="G544" s="15"/>
      <c r="H544" s="15"/>
      <c r="I544" s="15"/>
      <c r="J544" s="15"/>
      <c r="K544" s="17"/>
      <c r="L544" s="17"/>
      <c r="M544" s="17"/>
      <c r="N544" s="15"/>
      <c r="O544" s="86"/>
      <c r="P544" s="15"/>
      <c r="Q544" s="99"/>
      <c r="R544" s="99"/>
      <c r="S544" s="15"/>
      <c r="T544" s="15"/>
      <c r="U544" s="15"/>
    </row>
    <row r="545" spans="1:21" s="16" customFormat="1">
      <c r="A545" s="193"/>
      <c r="B545" s="15"/>
      <c r="C545" s="15"/>
      <c r="D545" s="48"/>
      <c r="E545" s="48"/>
      <c r="F545" s="99"/>
      <c r="G545" s="15"/>
      <c r="H545" s="15"/>
      <c r="I545" s="15"/>
      <c r="J545" s="15"/>
      <c r="K545" s="17"/>
      <c r="L545" s="17"/>
      <c r="M545" s="17"/>
      <c r="N545" s="15"/>
      <c r="O545" s="86"/>
      <c r="P545" s="15"/>
      <c r="Q545" s="99"/>
      <c r="R545" s="99"/>
      <c r="S545" s="15"/>
      <c r="T545" s="15"/>
      <c r="U545" s="15"/>
    </row>
    <row r="546" spans="1:21" s="16" customFormat="1">
      <c r="A546" s="193"/>
      <c r="B546" s="15"/>
      <c r="C546" s="15"/>
      <c r="D546" s="48"/>
      <c r="E546" s="48"/>
      <c r="F546" s="99"/>
      <c r="G546" s="15"/>
      <c r="H546" s="15"/>
      <c r="I546" s="15"/>
      <c r="J546" s="15"/>
      <c r="K546" s="17"/>
      <c r="L546" s="17"/>
      <c r="M546" s="17"/>
      <c r="N546" s="15"/>
      <c r="O546" s="86"/>
      <c r="P546" s="15"/>
      <c r="Q546" s="99"/>
      <c r="R546" s="99"/>
      <c r="S546" s="15"/>
      <c r="T546" s="15"/>
      <c r="U546" s="15"/>
    </row>
    <row r="547" spans="1:21" s="16" customFormat="1">
      <c r="A547" s="193"/>
      <c r="B547" s="15"/>
      <c r="C547" s="15"/>
      <c r="D547" s="48"/>
      <c r="E547" s="48"/>
      <c r="F547" s="99"/>
      <c r="G547" s="15"/>
      <c r="H547" s="15"/>
      <c r="I547" s="15"/>
      <c r="J547" s="15"/>
      <c r="K547" s="17"/>
      <c r="L547" s="17"/>
      <c r="M547" s="17"/>
      <c r="N547" s="15"/>
      <c r="O547" s="86"/>
      <c r="P547" s="15"/>
      <c r="Q547" s="99"/>
      <c r="R547" s="99"/>
      <c r="S547" s="15"/>
      <c r="T547" s="15"/>
      <c r="U547" s="15"/>
    </row>
    <row r="548" spans="1:21" s="16" customFormat="1">
      <c r="A548" s="193"/>
      <c r="B548" s="15"/>
      <c r="C548" s="15"/>
      <c r="D548" s="48"/>
      <c r="E548" s="48"/>
      <c r="F548" s="99"/>
      <c r="G548" s="15"/>
      <c r="H548" s="15"/>
      <c r="I548" s="15"/>
      <c r="J548" s="15"/>
      <c r="K548" s="17"/>
      <c r="L548" s="17"/>
      <c r="M548" s="17"/>
      <c r="N548" s="15"/>
      <c r="O548" s="86"/>
      <c r="P548" s="15"/>
      <c r="Q548" s="99"/>
      <c r="R548" s="99"/>
      <c r="S548" s="15"/>
      <c r="T548" s="15"/>
      <c r="U548" s="15"/>
    </row>
    <row r="549" spans="1:21" s="16" customFormat="1">
      <c r="A549" s="193"/>
      <c r="B549" s="15"/>
      <c r="C549" s="15"/>
      <c r="D549" s="48"/>
      <c r="E549" s="48"/>
      <c r="F549" s="99"/>
      <c r="G549" s="15"/>
      <c r="H549" s="15"/>
      <c r="I549" s="15"/>
      <c r="J549" s="15"/>
      <c r="K549" s="17"/>
      <c r="L549" s="17"/>
      <c r="M549" s="17"/>
      <c r="N549" s="15"/>
      <c r="O549" s="86"/>
      <c r="P549" s="15"/>
      <c r="Q549" s="99"/>
      <c r="R549" s="99"/>
      <c r="S549" s="15"/>
      <c r="T549" s="15"/>
      <c r="U549" s="15"/>
    </row>
    <row r="550" spans="1:21" s="16" customFormat="1">
      <c r="A550" s="193"/>
      <c r="B550" s="15"/>
      <c r="C550" s="15"/>
      <c r="D550" s="48"/>
      <c r="E550" s="48"/>
      <c r="F550" s="99"/>
      <c r="G550" s="15"/>
      <c r="H550" s="15"/>
      <c r="I550" s="15"/>
      <c r="J550" s="15"/>
      <c r="K550" s="17"/>
      <c r="L550" s="17"/>
      <c r="M550" s="17"/>
      <c r="N550" s="15"/>
      <c r="O550" s="86"/>
      <c r="P550" s="15"/>
      <c r="Q550" s="99"/>
      <c r="R550" s="99"/>
      <c r="S550" s="15"/>
      <c r="T550" s="15"/>
      <c r="U550" s="15"/>
    </row>
    <row r="551" spans="1:21" s="16" customFormat="1">
      <c r="A551" s="193"/>
      <c r="B551" s="15"/>
      <c r="C551" s="15"/>
      <c r="D551" s="48"/>
      <c r="E551" s="48"/>
      <c r="F551" s="99"/>
      <c r="G551" s="15"/>
      <c r="H551" s="15"/>
      <c r="I551" s="15"/>
      <c r="J551" s="15"/>
      <c r="K551" s="17"/>
      <c r="L551" s="17"/>
      <c r="M551" s="17"/>
      <c r="N551" s="15"/>
      <c r="O551" s="86"/>
      <c r="P551" s="15"/>
      <c r="Q551" s="99"/>
      <c r="R551" s="99"/>
      <c r="S551" s="15"/>
      <c r="T551" s="15"/>
      <c r="U551" s="15"/>
    </row>
    <row r="552" spans="1:21" s="16" customFormat="1">
      <c r="A552" s="193"/>
      <c r="B552" s="15"/>
      <c r="C552" s="15"/>
      <c r="D552" s="48"/>
      <c r="E552" s="48"/>
      <c r="F552" s="99"/>
      <c r="G552" s="15"/>
      <c r="H552" s="15"/>
      <c r="I552" s="15"/>
      <c r="J552" s="15"/>
      <c r="K552" s="17"/>
      <c r="L552" s="17"/>
      <c r="M552" s="17"/>
      <c r="N552" s="15"/>
      <c r="O552" s="86"/>
      <c r="P552" s="15"/>
      <c r="Q552" s="99"/>
      <c r="R552" s="99"/>
      <c r="S552" s="15"/>
      <c r="T552" s="15"/>
      <c r="U552" s="15"/>
    </row>
    <row r="553" spans="1:21" s="16" customFormat="1">
      <c r="A553" s="193"/>
      <c r="B553" s="15"/>
      <c r="C553" s="15"/>
      <c r="D553" s="48"/>
      <c r="E553" s="48"/>
      <c r="F553" s="99"/>
      <c r="G553" s="15"/>
      <c r="H553" s="15"/>
      <c r="I553" s="15"/>
      <c r="J553" s="15"/>
      <c r="K553" s="17"/>
      <c r="L553" s="17"/>
      <c r="M553" s="17"/>
      <c r="N553" s="15"/>
      <c r="O553" s="86"/>
      <c r="P553" s="15"/>
      <c r="Q553" s="99"/>
      <c r="R553" s="99"/>
      <c r="S553" s="15"/>
      <c r="T553" s="15"/>
      <c r="U553" s="15"/>
    </row>
    <row r="554" spans="1:21" s="16" customFormat="1">
      <c r="A554" s="193"/>
      <c r="B554" s="15"/>
      <c r="C554" s="15"/>
      <c r="D554" s="48"/>
      <c r="E554" s="48"/>
      <c r="F554" s="99"/>
      <c r="G554" s="15"/>
      <c r="H554" s="15"/>
      <c r="I554" s="15"/>
      <c r="J554" s="15"/>
      <c r="K554" s="17"/>
      <c r="L554" s="17"/>
      <c r="M554" s="17"/>
      <c r="N554" s="15"/>
      <c r="O554" s="86"/>
      <c r="P554" s="15"/>
      <c r="Q554" s="99"/>
      <c r="R554" s="99"/>
      <c r="S554" s="15"/>
      <c r="T554" s="15"/>
      <c r="U554" s="15"/>
    </row>
    <row r="555" spans="1:21" s="16" customFormat="1">
      <c r="A555" s="193"/>
      <c r="B555" s="15"/>
      <c r="C555" s="15"/>
      <c r="D555" s="48"/>
      <c r="E555" s="48"/>
      <c r="F555" s="99"/>
      <c r="G555" s="15"/>
      <c r="H555" s="15"/>
      <c r="I555" s="15"/>
      <c r="J555" s="15"/>
      <c r="K555" s="17"/>
      <c r="L555" s="17"/>
      <c r="M555" s="17"/>
      <c r="N555" s="15"/>
      <c r="O555" s="86"/>
      <c r="P555" s="15"/>
      <c r="Q555" s="99"/>
      <c r="R555" s="99"/>
      <c r="S555" s="15"/>
      <c r="T555" s="15"/>
      <c r="U555" s="15"/>
    </row>
    <row r="556" spans="1:21" s="16" customFormat="1">
      <c r="A556" s="193"/>
      <c r="B556" s="15"/>
      <c r="C556" s="15"/>
      <c r="D556" s="48"/>
      <c r="E556" s="48"/>
      <c r="F556" s="99"/>
      <c r="G556" s="15"/>
      <c r="H556" s="15"/>
      <c r="I556" s="15"/>
      <c r="J556" s="15"/>
      <c r="K556" s="17"/>
      <c r="L556" s="17"/>
      <c r="M556" s="17"/>
      <c r="N556" s="15"/>
      <c r="O556" s="86"/>
      <c r="P556" s="15"/>
      <c r="Q556" s="99"/>
      <c r="R556" s="99"/>
      <c r="S556" s="15"/>
      <c r="T556" s="15"/>
      <c r="U556" s="15"/>
    </row>
    <row r="557" spans="1:21" s="16" customFormat="1">
      <c r="A557" s="193"/>
      <c r="B557" s="15"/>
      <c r="C557" s="15"/>
      <c r="D557" s="48"/>
      <c r="E557" s="48"/>
      <c r="F557" s="99"/>
      <c r="G557" s="15"/>
      <c r="H557" s="15"/>
      <c r="I557" s="15"/>
      <c r="J557" s="15"/>
      <c r="K557" s="17"/>
      <c r="L557" s="17"/>
      <c r="M557" s="17"/>
      <c r="N557" s="15"/>
      <c r="O557" s="86"/>
      <c r="P557" s="15"/>
      <c r="Q557" s="99"/>
      <c r="R557" s="99"/>
      <c r="S557" s="15"/>
      <c r="T557" s="15"/>
      <c r="U557" s="15"/>
    </row>
    <row r="558" spans="1:21" s="16" customFormat="1">
      <c r="A558" s="193"/>
      <c r="B558" s="15"/>
      <c r="C558" s="15"/>
      <c r="D558" s="48"/>
      <c r="E558" s="48"/>
      <c r="F558" s="99"/>
      <c r="G558" s="15"/>
      <c r="H558" s="15"/>
      <c r="I558" s="15"/>
      <c r="J558" s="15"/>
      <c r="K558" s="17"/>
      <c r="L558" s="17"/>
      <c r="M558" s="17"/>
      <c r="N558" s="15"/>
      <c r="O558" s="86"/>
      <c r="P558" s="15"/>
      <c r="Q558" s="99"/>
      <c r="R558" s="99"/>
      <c r="S558" s="15"/>
      <c r="T558" s="15"/>
      <c r="U558" s="15"/>
    </row>
    <row r="559" spans="1:21" s="16" customFormat="1">
      <c r="A559" s="193"/>
      <c r="B559" s="15"/>
      <c r="C559" s="15"/>
      <c r="D559" s="48"/>
      <c r="E559" s="48"/>
      <c r="F559" s="99"/>
      <c r="G559" s="15"/>
      <c r="H559" s="15"/>
      <c r="I559" s="15"/>
      <c r="J559" s="15"/>
      <c r="K559" s="17"/>
      <c r="L559" s="17"/>
      <c r="M559" s="17"/>
      <c r="N559" s="15"/>
      <c r="O559" s="86"/>
      <c r="P559" s="15"/>
      <c r="Q559" s="99"/>
      <c r="R559" s="99"/>
      <c r="S559" s="15"/>
      <c r="T559" s="15"/>
      <c r="U559" s="15"/>
    </row>
    <row r="560" spans="1:21" s="16" customFormat="1">
      <c r="A560" s="193"/>
      <c r="B560" s="15"/>
      <c r="C560" s="15"/>
      <c r="D560" s="48"/>
      <c r="E560" s="48"/>
      <c r="F560" s="99"/>
      <c r="G560" s="15"/>
      <c r="H560" s="15"/>
      <c r="I560" s="15"/>
      <c r="J560" s="15"/>
      <c r="K560" s="17"/>
      <c r="L560" s="17"/>
      <c r="M560" s="17"/>
      <c r="N560" s="15"/>
      <c r="O560" s="86"/>
      <c r="P560" s="15"/>
      <c r="Q560" s="99"/>
      <c r="R560" s="99"/>
      <c r="S560" s="15"/>
      <c r="T560" s="15"/>
      <c r="U560" s="15"/>
    </row>
    <row r="561" spans="1:21" s="16" customFormat="1">
      <c r="A561" s="193"/>
      <c r="B561" s="15"/>
      <c r="C561" s="15"/>
      <c r="D561" s="48"/>
      <c r="E561" s="48"/>
      <c r="F561" s="99"/>
      <c r="G561" s="15"/>
      <c r="H561" s="15"/>
      <c r="I561" s="15"/>
      <c r="J561" s="15"/>
      <c r="K561" s="17"/>
      <c r="L561" s="17"/>
      <c r="M561" s="17"/>
      <c r="N561" s="15"/>
      <c r="O561" s="86"/>
      <c r="P561" s="15"/>
      <c r="Q561" s="99"/>
      <c r="R561" s="99"/>
      <c r="S561" s="15"/>
      <c r="T561" s="15"/>
      <c r="U561" s="15"/>
    </row>
    <row r="562" spans="1:21" s="16" customFormat="1">
      <c r="A562" s="193"/>
      <c r="B562" s="15"/>
      <c r="C562" s="15"/>
      <c r="D562" s="48"/>
      <c r="E562" s="48"/>
      <c r="F562" s="99"/>
      <c r="G562" s="15"/>
      <c r="H562" s="15"/>
      <c r="I562" s="15"/>
      <c r="J562" s="15"/>
      <c r="K562" s="17"/>
      <c r="L562" s="17"/>
      <c r="M562" s="17"/>
      <c r="N562" s="15"/>
      <c r="O562" s="86"/>
      <c r="P562" s="15"/>
      <c r="Q562" s="99"/>
      <c r="R562" s="99"/>
      <c r="S562" s="15"/>
      <c r="T562" s="15"/>
      <c r="U562" s="15"/>
    </row>
    <row r="563" spans="1:21" s="16" customFormat="1">
      <c r="A563" s="193"/>
      <c r="B563" s="15"/>
      <c r="C563" s="15"/>
      <c r="D563" s="48"/>
      <c r="E563" s="48"/>
      <c r="F563" s="99"/>
      <c r="G563" s="15"/>
      <c r="H563" s="15"/>
      <c r="I563" s="15"/>
      <c r="J563" s="15"/>
      <c r="K563" s="17"/>
      <c r="L563" s="17"/>
      <c r="M563" s="17"/>
      <c r="N563" s="15"/>
      <c r="O563" s="86"/>
      <c r="P563" s="15"/>
      <c r="Q563" s="99"/>
      <c r="R563" s="99"/>
      <c r="S563" s="15"/>
      <c r="T563" s="15"/>
      <c r="U563" s="15"/>
    </row>
    <row r="564" spans="1:21" s="16" customFormat="1">
      <c r="A564" s="193"/>
      <c r="B564" s="15"/>
      <c r="C564" s="15"/>
      <c r="D564" s="48"/>
      <c r="E564" s="48"/>
      <c r="F564" s="99"/>
      <c r="G564" s="15"/>
      <c r="H564" s="15"/>
      <c r="I564" s="15"/>
      <c r="J564" s="15"/>
      <c r="K564" s="17"/>
      <c r="L564" s="17"/>
      <c r="M564" s="17"/>
      <c r="N564" s="15"/>
      <c r="O564" s="86"/>
      <c r="P564" s="15"/>
      <c r="Q564" s="99"/>
      <c r="R564" s="99"/>
      <c r="S564" s="15"/>
      <c r="T564" s="15"/>
      <c r="U564" s="15"/>
    </row>
    <row r="565" spans="1:21" s="16" customFormat="1">
      <c r="A565" s="193"/>
      <c r="B565" s="15"/>
      <c r="C565" s="15"/>
      <c r="D565" s="48"/>
      <c r="E565" s="48"/>
      <c r="F565" s="99"/>
      <c r="G565" s="15"/>
      <c r="H565" s="15"/>
      <c r="I565" s="15"/>
      <c r="J565" s="15"/>
      <c r="K565" s="17"/>
      <c r="L565" s="17"/>
      <c r="M565" s="17"/>
      <c r="N565" s="15"/>
      <c r="O565" s="86"/>
      <c r="P565" s="15"/>
      <c r="Q565" s="99"/>
      <c r="R565" s="99"/>
      <c r="S565" s="15"/>
      <c r="T565" s="15"/>
      <c r="U565" s="15"/>
    </row>
    <row r="566" spans="1:21" s="16" customFormat="1">
      <c r="A566" s="193"/>
      <c r="B566" s="15"/>
      <c r="C566" s="15"/>
      <c r="D566" s="48"/>
      <c r="E566" s="48"/>
      <c r="F566" s="99"/>
      <c r="G566" s="15"/>
      <c r="H566" s="15"/>
      <c r="I566" s="15"/>
      <c r="J566" s="15"/>
      <c r="K566" s="17"/>
      <c r="L566" s="17"/>
      <c r="M566" s="17"/>
      <c r="N566" s="15"/>
      <c r="O566" s="86"/>
      <c r="P566" s="15"/>
      <c r="Q566" s="99"/>
      <c r="R566" s="99"/>
      <c r="S566" s="15"/>
      <c r="T566" s="15"/>
      <c r="U566" s="15"/>
    </row>
    <row r="567" spans="1:21" s="16" customFormat="1">
      <c r="A567" s="193"/>
      <c r="B567" s="15"/>
      <c r="C567" s="15"/>
      <c r="D567" s="48"/>
      <c r="E567" s="48"/>
      <c r="F567" s="99"/>
      <c r="G567" s="15"/>
      <c r="H567" s="15"/>
      <c r="I567" s="15"/>
      <c r="J567" s="15"/>
      <c r="K567" s="17"/>
      <c r="L567" s="17"/>
      <c r="M567" s="17"/>
      <c r="N567" s="15"/>
      <c r="O567" s="86"/>
      <c r="P567" s="15"/>
      <c r="Q567" s="99"/>
      <c r="R567" s="99"/>
      <c r="S567" s="15"/>
      <c r="T567" s="15"/>
      <c r="U567" s="15"/>
    </row>
    <row r="568" spans="1:21" s="16" customFormat="1">
      <c r="A568" s="193"/>
      <c r="B568" s="15"/>
      <c r="C568" s="15"/>
      <c r="D568" s="48"/>
      <c r="E568" s="48"/>
      <c r="F568" s="99"/>
      <c r="G568" s="15"/>
      <c r="H568" s="15"/>
      <c r="I568" s="15"/>
      <c r="J568" s="15"/>
      <c r="K568" s="17"/>
      <c r="L568" s="17"/>
      <c r="M568" s="17"/>
      <c r="N568" s="15"/>
      <c r="O568" s="86"/>
      <c r="P568" s="15"/>
      <c r="Q568" s="99"/>
      <c r="R568" s="99"/>
      <c r="S568" s="15"/>
      <c r="T568" s="15"/>
      <c r="U568" s="15"/>
    </row>
    <row r="569" spans="1:21" s="16" customFormat="1">
      <c r="A569" s="193"/>
      <c r="B569" s="15"/>
      <c r="C569" s="15"/>
      <c r="D569" s="48"/>
      <c r="E569" s="48"/>
      <c r="F569" s="99"/>
      <c r="G569" s="15"/>
      <c r="H569" s="15"/>
      <c r="I569" s="15"/>
      <c r="J569" s="15"/>
      <c r="K569" s="17"/>
      <c r="L569" s="17"/>
      <c r="M569" s="17"/>
      <c r="N569" s="15"/>
      <c r="O569" s="86"/>
      <c r="P569" s="15"/>
      <c r="Q569" s="99"/>
      <c r="R569" s="99"/>
      <c r="S569" s="15"/>
      <c r="T569" s="15"/>
      <c r="U569" s="15"/>
    </row>
    <row r="570" spans="1:21" s="16" customFormat="1">
      <c r="A570" s="193"/>
      <c r="B570" s="15"/>
      <c r="C570" s="15"/>
      <c r="D570" s="48"/>
      <c r="E570" s="48"/>
      <c r="F570" s="99"/>
      <c r="G570" s="15"/>
      <c r="H570" s="15"/>
      <c r="I570" s="15"/>
      <c r="J570" s="15"/>
      <c r="K570" s="17"/>
      <c r="L570" s="17"/>
      <c r="M570" s="17"/>
      <c r="N570" s="15"/>
      <c r="O570" s="86"/>
      <c r="P570" s="15"/>
      <c r="Q570" s="99"/>
      <c r="R570" s="99"/>
      <c r="S570" s="15"/>
      <c r="T570" s="15"/>
      <c r="U570" s="15"/>
    </row>
    <row r="571" spans="1:21" s="16" customFormat="1">
      <c r="A571" s="193"/>
      <c r="B571" s="15"/>
      <c r="C571" s="15"/>
      <c r="D571" s="48"/>
      <c r="E571" s="48"/>
      <c r="F571" s="99"/>
      <c r="G571" s="15"/>
      <c r="H571" s="15"/>
      <c r="I571" s="15"/>
      <c r="J571" s="15"/>
      <c r="K571" s="17"/>
      <c r="L571" s="17"/>
      <c r="M571" s="17"/>
      <c r="N571" s="15"/>
      <c r="O571" s="86"/>
      <c r="P571" s="15"/>
      <c r="Q571" s="99"/>
      <c r="R571" s="99"/>
      <c r="S571" s="15"/>
      <c r="T571" s="15"/>
      <c r="U571" s="15"/>
    </row>
    <row r="572" spans="1:21" s="16" customFormat="1">
      <c r="A572" s="193"/>
      <c r="B572" s="15"/>
      <c r="C572" s="15"/>
      <c r="D572" s="48"/>
      <c r="E572" s="48"/>
      <c r="F572" s="99"/>
      <c r="G572" s="15"/>
      <c r="H572" s="15"/>
      <c r="I572" s="15"/>
      <c r="J572" s="15"/>
      <c r="K572" s="17"/>
      <c r="L572" s="17"/>
      <c r="M572" s="17"/>
      <c r="N572" s="15"/>
      <c r="O572" s="86"/>
      <c r="P572" s="15"/>
      <c r="Q572" s="99"/>
      <c r="R572" s="99"/>
      <c r="S572" s="15"/>
      <c r="T572" s="15"/>
      <c r="U572" s="15"/>
    </row>
    <row r="573" spans="1:21" s="16" customFormat="1">
      <c r="A573" s="193"/>
      <c r="B573" s="15"/>
      <c r="C573" s="15"/>
      <c r="D573" s="48"/>
      <c r="E573" s="48"/>
      <c r="F573" s="99"/>
      <c r="G573" s="15"/>
      <c r="H573" s="15"/>
      <c r="I573" s="15"/>
      <c r="J573" s="15"/>
      <c r="K573" s="17"/>
      <c r="L573" s="17"/>
      <c r="M573" s="17"/>
      <c r="N573" s="15"/>
      <c r="O573" s="86"/>
      <c r="P573" s="15"/>
      <c r="Q573" s="99"/>
      <c r="R573" s="99"/>
      <c r="S573" s="15"/>
      <c r="T573" s="15"/>
      <c r="U573" s="15"/>
    </row>
    <row r="574" spans="1:21" s="16" customFormat="1">
      <c r="A574" s="193"/>
      <c r="B574" s="15"/>
      <c r="C574" s="15"/>
      <c r="D574" s="48"/>
      <c r="E574" s="48"/>
      <c r="F574" s="99"/>
      <c r="G574" s="15"/>
      <c r="H574" s="15"/>
      <c r="I574" s="15"/>
      <c r="J574" s="15"/>
      <c r="K574" s="17"/>
      <c r="L574" s="17"/>
      <c r="M574" s="17"/>
      <c r="N574" s="15"/>
      <c r="O574" s="86"/>
      <c r="P574" s="15"/>
      <c r="Q574" s="99"/>
      <c r="R574" s="99"/>
      <c r="S574" s="15"/>
      <c r="T574" s="15"/>
      <c r="U574" s="15"/>
    </row>
    <row r="575" spans="1:21" s="16" customFormat="1">
      <c r="A575" s="193"/>
      <c r="B575" s="15"/>
      <c r="C575" s="15"/>
      <c r="D575" s="48"/>
      <c r="E575" s="48"/>
      <c r="F575" s="99"/>
      <c r="G575" s="15"/>
      <c r="H575" s="15"/>
      <c r="I575" s="15"/>
      <c r="J575" s="15"/>
      <c r="K575" s="17"/>
      <c r="L575" s="17"/>
      <c r="M575" s="17"/>
      <c r="N575" s="15"/>
      <c r="O575" s="86"/>
      <c r="P575" s="15"/>
      <c r="Q575" s="99"/>
      <c r="R575" s="99"/>
      <c r="S575" s="15"/>
      <c r="T575" s="15"/>
      <c r="U575" s="15"/>
    </row>
    <row r="576" spans="1:21" s="16" customFormat="1">
      <c r="A576" s="193"/>
      <c r="B576" s="15"/>
      <c r="C576" s="15"/>
      <c r="D576" s="48"/>
      <c r="E576" s="48"/>
      <c r="F576" s="99"/>
      <c r="G576" s="15"/>
      <c r="H576" s="15"/>
      <c r="I576" s="15"/>
      <c r="J576" s="15"/>
      <c r="K576" s="17"/>
      <c r="L576" s="17"/>
      <c r="M576" s="17"/>
      <c r="N576" s="15"/>
      <c r="O576" s="86"/>
      <c r="P576" s="15"/>
      <c r="Q576" s="99"/>
      <c r="R576" s="99"/>
      <c r="S576" s="15"/>
      <c r="T576" s="15"/>
      <c r="U576" s="15"/>
    </row>
    <row r="577" spans="1:21" s="16" customFormat="1">
      <c r="A577" s="193"/>
      <c r="B577" s="15"/>
      <c r="C577" s="15"/>
      <c r="D577" s="48"/>
      <c r="E577" s="48"/>
      <c r="F577" s="99"/>
      <c r="G577" s="15"/>
      <c r="H577" s="15"/>
      <c r="I577" s="15"/>
      <c r="J577" s="15"/>
      <c r="K577" s="17"/>
      <c r="L577" s="17"/>
      <c r="M577" s="17"/>
      <c r="N577" s="15"/>
      <c r="O577" s="86"/>
      <c r="P577" s="15"/>
      <c r="Q577" s="99"/>
      <c r="R577" s="99"/>
      <c r="S577" s="15"/>
      <c r="T577" s="15"/>
      <c r="U577" s="15"/>
    </row>
    <row r="578" spans="1:21" s="16" customFormat="1">
      <c r="A578" s="193"/>
      <c r="B578" s="15"/>
      <c r="C578" s="15"/>
      <c r="D578" s="48"/>
      <c r="E578" s="48"/>
      <c r="F578" s="99"/>
      <c r="G578" s="15"/>
      <c r="H578" s="15"/>
      <c r="I578" s="15"/>
      <c r="J578" s="15"/>
      <c r="K578" s="17"/>
      <c r="L578" s="17"/>
      <c r="M578" s="17"/>
      <c r="N578" s="15"/>
      <c r="O578" s="86"/>
      <c r="P578" s="15"/>
      <c r="Q578" s="99"/>
      <c r="R578" s="99"/>
      <c r="S578" s="15"/>
      <c r="T578" s="15"/>
      <c r="U578" s="15"/>
    </row>
    <row r="579" spans="1:21" s="16" customFormat="1">
      <c r="A579" s="193"/>
      <c r="B579" s="15"/>
      <c r="C579" s="15"/>
      <c r="D579" s="48"/>
      <c r="E579" s="48"/>
      <c r="F579" s="99"/>
      <c r="G579" s="15"/>
      <c r="H579" s="15"/>
      <c r="I579" s="15"/>
      <c r="J579" s="15"/>
      <c r="K579" s="17"/>
      <c r="L579" s="17"/>
      <c r="M579" s="17"/>
      <c r="N579" s="15"/>
      <c r="O579" s="86"/>
      <c r="P579" s="15"/>
      <c r="Q579" s="99"/>
      <c r="R579" s="99"/>
      <c r="S579" s="15"/>
      <c r="T579" s="15"/>
      <c r="U579" s="15"/>
    </row>
    <row r="580" spans="1:21" s="16" customFormat="1">
      <c r="A580" s="193"/>
      <c r="B580" s="15"/>
      <c r="C580" s="15"/>
      <c r="D580" s="48"/>
      <c r="E580" s="48"/>
      <c r="F580" s="99"/>
      <c r="G580" s="15"/>
      <c r="H580" s="15"/>
      <c r="I580" s="15"/>
      <c r="J580" s="15"/>
      <c r="K580" s="17"/>
      <c r="L580" s="17"/>
      <c r="M580" s="17"/>
      <c r="N580" s="15"/>
      <c r="O580" s="86"/>
      <c r="P580" s="15"/>
      <c r="Q580" s="99"/>
      <c r="R580" s="99"/>
      <c r="S580" s="15"/>
      <c r="T580" s="15"/>
      <c r="U580" s="15"/>
    </row>
    <row r="581" spans="1:21" s="16" customFormat="1">
      <c r="A581" s="193"/>
      <c r="B581" s="15"/>
      <c r="C581" s="15"/>
      <c r="D581" s="48"/>
      <c r="E581" s="48"/>
      <c r="F581" s="99"/>
      <c r="G581" s="15"/>
      <c r="H581" s="15"/>
      <c r="I581" s="15"/>
      <c r="J581" s="15"/>
      <c r="K581" s="17"/>
      <c r="L581" s="17"/>
      <c r="M581" s="17"/>
      <c r="N581" s="15"/>
      <c r="O581" s="86"/>
      <c r="P581" s="15"/>
      <c r="Q581" s="99"/>
      <c r="R581" s="99"/>
      <c r="S581" s="15"/>
      <c r="T581" s="15"/>
      <c r="U581" s="15"/>
    </row>
    <row r="582" spans="1:21" s="16" customFormat="1">
      <c r="A582" s="193"/>
      <c r="B582" s="15"/>
      <c r="C582" s="15"/>
      <c r="D582" s="48"/>
      <c r="E582" s="48"/>
      <c r="F582" s="99"/>
      <c r="G582" s="15"/>
      <c r="H582" s="15"/>
      <c r="I582" s="15"/>
      <c r="J582" s="15"/>
      <c r="K582" s="17"/>
      <c r="L582" s="17"/>
      <c r="M582" s="17"/>
      <c r="N582" s="15"/>
      <c r="O582" s="86"/>
      <c r="P582" s="15"/>
      <c r="Q582" s="99"/>
      <c r="R582" s="99"/>
      <c r="S582" s="15"/>
      <c r="T582" s="15"/>
      <c r="U582" s="15"/>
    </row>
    <row r="583" spans="1:21" s="16" customFormat="1">
      <c r="A583" s="193"/>
      <c r="B583" s="15"/>
      <c r="C583" s="15"/>
      <c r="D583" s="48"/>
      <c r="E583" s="48"/>
      <c r="F583" s="99"/>
      <c r="G583" s="15"/>
      <c r="H583" s="15"/>
      <c r="I583" s="15"/>
      <c r="J583" s="15"/>
      <c r="K583" s="17"/>
      <c r="L583" s="17"/>
      <c r="M583" s="17"/>
      <c r="N583" s="15"/>
      <c r="O583" s="86"/>
      <c r="P583" s="15"/>
      <c r="Q583" s="99"/>
      <c r="R583" s="99"/>
      <c r="S583" s="15"/>
      <c r="T583" s="15"/>
      <c r="U583" s="15"/>
    </row>
    <row r="584" spans="1:21" s="16" customFormat="1">
      <c r="A584" s="193"/>
      <c r="B584" s="15"/>
      <c r="C584" s="15"/>
      <c r="D584" s="48"/>
      <c r="E584" s="48"/>
      <c r="F584" s="99"/>
      <c r="G584" s="15"/>
      <c r="H584" s="15"/>
      <c r="I584" s="15"/>
      <c r="J584" s="15"/>
      <c r="K584" s="17"/>
      <c r="L584" s="17"/>
      <c r="M584" s="17"/>
      <c r="N584" s="15"/>
      <c r="O584" s="86"/>
      <c r="P584" s="15"/>
      <c r="Q584" s="99"/>
      <c r="R584" s="99"/>
      <c r="S584" s="15"/>
      <c r="T584" s="15"/>
      <c r="U584" s="15"/>
    </row>
    <row r="585" spans="1:21" s="16" customFormat="1">
      <c r="A585" s="193"/>
      <c r="B585" s="15"/>
      <c r="C585" s="15"/>
      <c r="D585" s="48"/>
      <c r="E585" s="48"/>
      <c r="F585" s="99"/>
      <c r="G585" s="15"/>
      <c r="H585" s="15"/>
      <c r="I585" s="15"/>
      <c r="J585" s="15"/>
      <c r="K585" s="17"/>
      <c r="L585" s="17"/>
      <c r="M585" s="17"/>
      <c r="N585" s="15"/>
      <c r="O585" s="86"/>
      <c r="P585" s="15"/>
      <c r="Q585" s="99"/>
      <c r="R585" s="99"/>
      <c r="S585" s="15"/>
      <c r="T585" s="15"/>
      <c r="U585" s="15"/>
    </row>
    <row r="586" spans="1:21" s="16" customFormat="1">
      <c r="A586" s="193"/>
      <c r="B586" s="15"/>
      <c r="C586" s="15"/>
      <c r="D586" s="48"/>
      <c r="E586" s="48"/>
      <c r="F586" s="99"/>
      <c r="G586" s="15"/>
      <c r="H586" s="15"/>
      <c r="I586" s="15"/>
      <c r="J586" s="15"/>
      <c r="K586" s="17"/>
      <c r="L586" s="17"/>
      <c r="M586" s="17"/>
      <c r="N586" s="15"/>
      <c r="O586" s="86"/>
      <c r="P586" s="15"/>
      <c r="Q586" s="99"/>
      <c r="R586" s="99"/>
      <c r="S586" s="15"/>
      <c r="T586" s="15"/>
      <c r="U586" s="15"/>
    </row>
    <row r="587" spans="1:21" s="16" customFormat="1">
      <c r="A587" s="193"/>
      <c r="B587" s="15"/>
      <c r="C587" s="15"/>
      <c r="D587" s="48"/>
      <c r="E587" s="48"/>
      <c r="F587" s="99"/>
      <c r="G587" s="15"/>
      <c r="H587" s="15"/>
      <c r="I587" s="15"/>
      <c r="J587" s="15"/>
      <c r="K587" s="17"/>
      <c r="L587" s="17"/>
      <c r="M587" s="17"/>
      <c r="N587" s="15"/>
      <c r="O587" s="86"/>
      <c r="P587" s="15"/>
      <c r="Q587" s="99"/>
      <c r="R587" s="99"/>
      <c r="S587" s="15"/>
      <c r="T587" s="15"/>
      <c r="U587" s="15"/>
    </row>
    <row r="588" spans="1:21" s="16" customFormat="1">
      <c r="A588" s="193"/>
      <c r="B588" s="15"/>
      <c r="C588" s="15"/>
      <c r="D588" s="48"/>
      <c r="E588" s="48"/>
      <c r="F588" s="99"/>
      <c r="G588" s="15"/>
      <c r="H588" s="15"/>
      <c r="I588" s="15"/>
      <c r="J588" s="15"/>
      <c r="K588" s="17"/>
      <c r="L588" s="17"/>
      <c r="M588" s="17"/>
      <c r="N588" s="15"/>
      <c r="O588" s="86"/>
      <c r="P588" s="15"/>
      <c r="Q588" s="99"/>
      <c r="R588" s="99"/>
      <c r="S588" s="15"/>
      <c r="T588" s="15"/>
      <c r="U588" s="15"/>
    </row>
    <row r="589" spans="1:21" s="16" customFormat="1">
      <c r="A589" s="193"/>
      <c r="B589" s="15"/>
      <c r="C589" s="15"/>
      <c r="D589" s="48"/>
      <c r="E589" s="48"/>
      <c r="F589" s="99"/>
      <c r="G589" s="15"/>
      <c r="H589" s="15"/>
      <c r="I589" s="15"/>
      <c r="J589" s="15"/>
      <c r="K589" s="17"/>
      <c r="L589" s="17"/>
      <c r="M589" s="17"/>
      <c r="N589" s="15"/>
      <c r="O589" s="86"/>
      <c r="P589" s="15"/>
      <c r="Q589" s="99"/>
      <c r="R589" s="99"/>
      <c r="S589" s="15"/>
      <c r="T589" s="15"/>
      <c r="U589" s="15"/>
    </row>
    <row r="590" spans="1:21" s="16" customFormat="1">
      <c r="A590" s="193"/>
      <c r="B590" s="15"/>
      <c r="C590" s="15"/>
      <c r="D590" s="48"/>
      <c r="E590" s="48"/>
      <c r="F590" s="99"/>
      <c r="G590" s="15"/>
      <c r="H590" s="15"/>
      <c r="I590" s="15"/>
      <c r="J590" s="15"/>
      <c r="K590" s="17"/>
      <c r="L590" s="17"/>
      <c r="M590" s="17"/>
      <c r="N590" s="15"/>
      <c r="O590" s="86"/>
      <c r="P590" s="15"/>
      <c r="Q590" s="99"/>
      <c r="R590" s="99"/>
      <c r="S590" s="15"/>
      <c r="T590" s="15"/>
      <c r="U590" s="15"/>
    </row>
    <row r="591" spans="1:21" s="16" customFormat="1">
      <c r="A591" s="193"/>
      <c r="B591" s="15"/>
      <c r="C591" s="15"/>
      <c r="D591" s="48"/>
      <c r="E591" s="48"/>
      <c r="F591" s="99"/>
      <c r="G591" s="15"/>
      <c r="H591" s="15"/>
      <c r="I591" s="15"/>
      <c r="J591" s="15"/>
      <c r="K591" s="17"/>
      <c r="L591" s="17"/>
      <c r="M591" s="17"/>
      <c r="N591" s="15"/>
      <c r="O591" s="86"/>
      <c r="P591" s="15"/>
      <c r="Q591" s="99"/>
      <c r="R591" s="99"/>
      <c r="S591" s="15"/>
      <c r="T591" s="15"/>
      <c r="U591" s="15"/>
    </row>
    <row r="592" spans="1:21" s="16" customFormat="1">
      <c r="A592" s="193"/>
      <c r="B592" s="15"/>
      <c r="C592" s="15"/>
      <c r="D592" s="48"/>
      <c r="E592" s="48"/>
      <c r="F592" s="99"/>
      <c r="G592" s="15"/>
      <c r="H592" s="15"/>
      <c r="I592" s="15"/>
      <c r="J592" s="15"/>
      <c r="K592" s="17"/>
      <c r="L592" s="17"/>
      <c r="M592" s="17"/>
      <c r="N592" s="15"/>
      <c r="O592" s="86"/>
      <c r="P592" s="15"/>
      <c r="Q592" s="99"/>
      <c r="R592" s="99"/>
      <c r="S592" s="15"/>
      <c r="T592" s="15"/>
      <c r="U592" s="15"/>
    </row>
    <row r="593" spans="1:21" s="16" customFormat="1">
      <c r="A593" s="193"/>
      <c r="B593" s="15"/>
      <c r="C593" s="15"/>
      <c r="D593" s="48"/>
      <c r="E593" s="48"/>
      <c r="F593" s="99"/>
      <c r="G593" s="15"/>
      <c r="H593" s="15"/>
      <c r="I593" s="15"/>
      <c r="J593" s="15"/>
      <c r="K593" s="17"/>
      <c r="L593" s="17"/>
      <c r="M593" s="17"/>
      <c r="N593" s="15"/>
      <c r="O593" s="86"/>
      <c r="P593" s="15"/>
      <c r="Q593" s="99"/>
      <c r="R593" s="99"/>
      <c r="S593" s="15"/>
      <c r="T593" s="15"/>
      <c r="U593" s="15"/>
    </row>
    <row r="594" spans="1:21" s="16" customFormat="1">
      <c r="A594" s="193"/>
      <c r="B594" s="15"/>
      <c r="C594" s="15"/>
      <c r="D594" s="48"/>
      <c r="E594" s="48"/>
      <c r="F594" s="99"/>
      <c r="G594" s="15"/>
      <c r="H594" s="15"/>
      <c r="I594" s="15"/>
      <c r="J594" s="15"/>
      <c r="K594" s="17"/>
      <c r="L594" s="17"/>
      <c r="M594" s="17"/>
      <c r="N594" s="15"/>
      <c r="O594" s="86"/>
      <c r="P594" s="15"/>
      <c r="Q594" s="99"/>
      <c r="R594" s="99"/>
      <c r="S594" s="15"/>
      <c r="T594" s="15"/>
      <c r="U594" s="15"/>
    </row>
    <row r="595" spans="1:21" s="16" customFormat="1">
      <c r="A595" s="193"/>
      <c r="B595" s="15"/>
      <c r="C595" s="15"/>
      <c r="D595" s="48"/>
      <c r="E595" s="48"/>
      <c r="F595" s="99"/>
      <c r="G595" s="15"/>
      <c r="H595" s="15"/>
      <c r="I595" s="15"/>
      <c r="J595" s="15"/>
      <c r="K595" s="17"/>
      <c r="L595" s="17"/>
      <c r="M595" s="17"/>
      <c r="N595" s="15"/>
      <c r="O595" s="86"/>
      <c r="P595" s="15"/>
      <c r="Q595" s="99"/>
      <c r="R595" s="99"/>
      <c r="S595" s="15"/>
      <c r="T595" s="15"/>
      <c r="U595" s="15"/>
    </row>
    <row r="596" spans="1:21" s="16" customFormat="1">
      <c r="A596" s="193"/>
      <c r="B596" s="15"/>
      <c r="C596" s="15"/>
      <c r="D596" s="48"/>
      <c r="E596" s="48"/>
      <c r="F596" s="99"/>
      <c r="G596" s="15"/>
      <c r="H596" s="15"/>
      <c r="I596" s="15"/>
      <c r="J596" s="15"/>
      <c r="K596" s="17"/>
      <c r="L596" s="17"/>
      <c r="M596" s="17"/>
      <c r="N596" s="15"/>
      <c r="O596" s="86"/>
      <c r="P596" s="15"/>
      <c r="Q596" s="99"/>
      <c r="R596" s="99"/>
      <c r="S596" s="15"/>
      <c r="T596" s="15"/>
      <c r="U596" s="15"/>
    </row>
    <row r="597" spans="1:21" s="16" customFormat="1">
      <c r="A597" s="193"/>
      <c r="B597" s="15"/>
      <c r="C597" s="15"/>
      <c r="D597" s="48"/>
      <c r="E597" s="48"/>
      <c r="F597" s="99"/>
      <c r="G597" s="15"/>
      <c r="H597" s="15"/>
      <c r="I597" s="15"/>
      <c r="J597" s="15"/>
      <c r="K597" s="17"/>
      <c r="L597" s="17"/>
      <c r="M597" s="17"/>
      <c r="N597" s="15"/>
      <c r="O597" s="86"/>
      <c r="P597" s="15"/>
      <c r="Q597" s="99"/>
      <c r="R597" s="99"/>
      <c r="S597" s="15"/>
      <c r="T597" s="15"/>
      <c r="U597" s="15"/>
    </row>
    <row r="598" spans="1:21" s="16" customFormat="1">
      <c r="A598" s="193"/>
      <c r="B598" s="15"/>
      <c r="C598" s="15"/>
      <c r="D598" s="48"/>
      <c r="E598" s="48"/>
      <c r="F598" s="99"/>
      <c r="G598" s="15"/>
      <c r="H598" s="15"/>
      <c r="I598" s="15"/>
      <c r="J598" s="15"/>
      <c r="K598" s="17"/>
      <c r="L598" s="17"/>
      <c r="M598" s="17"/>
      <c r="N598" s="15"/>
      <c r="O598" s="86"/>
      <c r="P598" s="15"/>
      <c r="Q598" s="99"/>
      <c r="R598" s="99"/>
      <c r="S598" s="15"/>
      <c r="T598" s="15"/>
      <c r="U598" s="15"/>
    </row>
    <row r="599" spans="1:21" s="16" customFormat="1">
      <c r="A599" s="193"/>
      <c r="B599" s="15"/>
      <c r="C599" s="15"/>
      <c r="D599" s="48"/>
      <c r="E599" s="48"/>
      <c r="F599" s="99"/>
      <c r="G599" s="15"/>
      <c r="H599" s="15"/>
      <c r="I599" s="15"/>
      <c r="J599" s="15"/>
      <c r="K599" s="17"/>
      <c r="L599" s="17"/>
      <c r="M599" s="17"/>
      <c r="N599" s="15"/>
      <c r="O599" s="86"/>
      <c r="P599" s="15"/>
      <c r="Q599" s="99"/>
      <c r="R599" s="99"/>
      <c r="S599" s="15"/>
      <c r="T599" s="15"/>
      <c r="U599" s="15"/>
    </row>
    <row r="600" spans="1:21" s="16" customFormat="1">
      <c r="A600" s="193"/>
      <c r="B600" s="15"/>
      <c r="C600" s="15"/>
      <c r="D600" s="48"/>
      <c r="E600" s="48"/>
      <c r="F600" s="99"/>
      <c r="G600" s="15"/>
      <c r="H600" s="15"/>
      <c r="I600" s="15"/>
      <c r="J600" s="15"/>
      <c r="K600" s="17"/>
      <c r="L600" s="17"/>
      <c r="M600" s="17"/>
      <c r="N600" s="15"/>
      <c r="O600" s="86"/>
      <c r="P600" s="15"/>
      <c r="Q600" s="99"/>
      <c r="R600" s="99"/>
      <c r="S600" s="15"/>
      <c r="T600" s="15"/>
      <c r="U600" s="15"/>
    </row>
    <row r="601" spans="1:21" s="16" customFormat="1">
      <c r="A601" s="193"/>
      <c r="B601" s="15"/>
      <c r="C601" s="15"/>
      <c r="D601" s="48"/>
      <c r="E601" s="48"/>
      <c r="F601" s="99"/>
      <c r="G601" s="15"/>
      <c r="H601" s="15"/>
      <c r="I601" s="15"/>
      <c r="J601" s="15"/>
      <c r="K601" s="17"/>
      <c r="L601" s="17"/>
      <c r="M601" s="17"/>
      <c r="N601" s="15"/>
      <c r="O601" s="86"/>
      <c r="P601" s="15"/>
      <c r="Q601" s="99"/>
      <c r="R601" s="99"/>
      <c r="S601" s="15"/>
      <c r="T601" s="15"/>
      <c r="U601" s="15"/>
    </row>
    <row r="602" spans="1:21" s="16" customFormat="1">
      <c r="A602" s="193"/>
      <c r="B602" s="15"/>
      <c r="C602" s="15"/>
      <c r="D602" s="48"/>
      <c r="E602" s="48"/>
      <c r="F602" s="99"/>
      <c r="G602" s="15"/>
      <c r="H602" s="15"/>
      <c r="I602" s="15"/>
      <c r="J602" s="15"/>
      <c r="K602" s="17"/>
      <c r="L602" s="17"/>
      <c r="M602" s="17"/>
      <c r="N602" s="15"/>
      <c r="O602" s="86"/>
      <c r="P602" s="15"/>
      <c r="Q602" s="99"/>
      <c r="R602" s="99"/>
      <c r="S602" s="15"/>
      <c r="T602" s="15"/>
      <c r="U602" s="15"/>
    </row>
    <row r="603" spans="1:21" s="16" customFormat="1">
      <c r="A603" s="193"/>
      <c r="B603" s="15"/>
      <c r="C603" s="15"/>
      <c r="D603" s="48"/>
      <c r="E603" s="48"/>
      <c r="F603" s="99"/>
      <c r="G603" s="15"/>
      <c r="H603" s="15"/>
      <c r="I603" s="15"/>
      <c r="J603" s="15"/>
      <c r="K603" s="17"/>
      <c r="L603" s="17"/>
      <c r="M603" s="17"/>
      <c r="N603" s="15"/>
      <c r="O603" s="86"/>
      <c r="P603" s="15"/>
      <c r="Q603" s="99"/>
      <c r="R603" s="99"/>
      <c r="S603" s="15"/>
      <c r="T603" s="15"/>
      <c r="U603" s="15"/>
    </row>
    <row r="604" spans="1:21" s="16" customFormat="1">
      <c r="A604" s="193"/>
      <c r="B604" s="15"/>
      <c r="C604" s="15"/>
      <c r="D604" s="48"/>
      <c r="E604" s="48"/>
      <c r="F604" s="99"/>
      <c r="G604" s="15"/>
      <c r="H604" s="15"/>
      <c r="I604" s="15"/>
      <c r="J604" s="15"/>
      <c r="K604" s="17"/>
      <c r="L604" s="17"/>
      <c r="M604" s="17"/>
      <c r="N604" s="15"/>
      <c r="O604" s="86"/>
      <c r="P604" s="15"/>
      <c r="Q604" s="99"/>
      <c r="R604" s="99"/>
      <c r="S604" s="15"/>
      <c r="T604" s="15"/>
      <c r="U604" s="15"/>
    </row>
    <row r="605" spans="1:21" s="16" customFormat="1">
      <c r="A605" s="193"/>
      <c r="B605" s="15"/>
      <c r="C605" s="15"/>
      <c r="D605" s="48"/>
      <c r="E605" s="48"/>
      <c r="F605" s="99"/>
      <c r="G605" s="15"/>
      <c r="H605" s="15"/>
      <c r="I605" s="15"/>
      <c r="J605" s="15"/>
      <c r="K605" s="17"/>
      <c r="L605" s="17"/>
      <c r="M605" s="17"/>
      <c r="N605" s="15"/>
      <c r="O605" s="86"/>
      <c r="P605" s="15"/>
      <c r="Q605" s="99"/>
      <c r="R605" s="99"/>
      <c r="S605" s="15"/>
      <c r="T605" s="15"/>
      <c r="U605" s="15"/>
    </row>
    <row r="606" spans="1:21" s="16" customFormat="1">
      <c r="A606" s="193"/>
      <c r="B606" s="15"/>
      <c r="C606" s="15"/>
      <c r="D606" s="48"/>
      <c r="E606" s="48"/>
      <c r="F606" s="99"/>
      <c r="G606" s="15"/>
      <c r="H606" s="15"/>
      <c r="I606" s="15"/>
      <c r="J606" s="15"/>
      <c r="K606" s="17"/>
      <c r="L606" s="17"/>
      <c r="M606" s="17"/>
      <c r="N606" s="15"/>
      <c r="O606" s="86"/>
      <c r="P606" s="15"/>
      <c r="Q606" s="99"/>
      <c r="R606" s="99"/>
      <c r="S606" s="15"/>
      <c r="T606" s="15"/>
      <c r="U606" s="15"/>
    </row>
    <row r="607" spans="1:21" s="16" customFormat="1">
      <c r="A607" s="193"/>
      <c r="B607" s="15"/>
      <c r="C607" s="15"/>
      <c r="D607" s="48"/>
      <c r="E607" s="48"/>
      <c r="F607" s="99"/>
      <c r="G607" s="15"/>
      <c r="H607" s="15"/>
      <c r="I607" s="15"/>
      <c r="J607" s="15"/>
      <c r="K607" s="17"/>
      <c r="L607" s="17"/>
      <c r="M607" s="17"/>
      <c r="N607" s="15"/>
      <c r="O607" s="86"/>
      <c r="P607" s="15"/>
      <c r="Q607" s="99"/>
      <c r="R607" s="99"/>
      <c r="S607" s="15"/>
      <c r="T607" s="15"/>
      <c r="U607" s="15"/>
    </row>
    <row r="608" spans="1:21" s="16" customFormat="1">
      <c r="A608" s="193"/>
      <c r="B608" s="15"/>
      <c r="C608" s="15"/>
      <c r="D608" s="48"/>
      <c r="E608" s="48"/>
      <c r="F608" s="99"/>
      <c r="G608" s="15"/>
      <c r="H608" s="15"/>
      <c r="I608" s="15"/>
      <c r="J608" s="15"/>
      <c r="K608" s="17"/>
      <c r="L608" s="17"/>
      <c r="M608" s="17"/>
      <c r="N608" s="15"/>
      <c r="O608" s="86"/>
      <c r="P608" s="15"/>
      <c r="Q608" s="99"/>
      <c r="R608" s="99"/>
      <c r="S608" s="15"/>
      <c r="T608" s="15"/>
      <c r="U608" s="15"/>
    </row>
    <row r="609" spans="1:21" s="16" customFormat="1">
      <c r="A609" s="193"/>
      <c r="B609" s="15"/>
      <c r="C609" s="15"/>
      <c r="D609" s="48"/>
      <c r="E609" s="48"/>
      <c r="F609" s="99"/>
      <c r="G609" s="15"/>
      <c r="H609" s="15"/>
      <c r="I609" s="15"/>
      <c r="J609" s="15"/>
      <c r="K609" s="17"/>
      <c r="L609" s="17"/>
      <c r="M609" s="17"/>
      <c r="N609" s="15"/>
      <c r="O609" s="86"/>
      <c r="P609" s="15"/>
      <c r="Q609" s="99"/>
      <c r="R609" s="99"/>
      <c r="S609" s="15"/>
      <c r="T609" s="15"/>
      <c r="U609" s="15"/>
    </row>
    <row r="610" spans="1:21" s="16" customFormat="1">
      <c r="A610" s="193"/>
      <c r="B610" s="15"/>
      <c r="C610" s="15"/>
      <c r="D610" s="48"/>
      <c r="E610" s="48"/>
      <c r="F610" s="99"/>
      <c r="G610" s="15"/>
      <c r="H610" s="15"/>
      <c r="I610" s="15"/>
      <c r="J610" s="15"/>
      <c r="K610" s="17"/>
      <c r="L610" s="17"/>
      <c r="M610" s="17"/>
      <c r="N610" s="15"/>
      <c r="O610" s="86"/>
      <c r="P610" s="15"/>
      <c r="Q610" s="99"/>
      <c r="R610" s="99"/>
      <c r="S610" s="15"/>
      <c r="T610" s="15"/>
      <c r="U610" s="15"/>
    </row>
    <row r="611" spans="1:21" s="16" customFormat="1">
      <c r="A611" s="193"/>
      <c r="B611" s="15"/>
      <c r="C611" s="15"/>
      <c r="D611" s="48"/>
      <c r="E611" s="48"/>
      <c r="F611" s="99"/>
      <c r="G611" s="15"/>
      <c r="H611" s="15"/>
      <c r="I611" s="15"/>
      <c r="J611" s="15"/>
      <c r="K611" s="17"/>
      <c r="L611" s="17"/>
      <c r="M611" s="17"/>
      <c r="N611" s="15"/>
      <c r="O611" s="86"/>
      <c r="P611" s="15"/>
      <c r="Q611" s="99"/>
      <c r="R611" s="99"/>
      <c r="S611" s="15"/>
      <c r="T611" s="15"/>
      <c r="U611" s="15"/>
    </row>
    <row r="612" spans="1:21" s="16" customFormat="1">
      <c r="A612" s="193"/>
      <c r="B612" s="15"/>
      <c r="C612" s="15"/>
      <c r="D612" s="48"/>
      <c r="E612" s="48"/>
      <c r="F612" s="99"/>
      <c r="G612" s="15"/>
      <c r="H612" s="15"/>
      <c r="I612" s="15"/>
      <c r="J612" s="15"/>
      <c r="K612" s="17"/>
      <c r="L612" s="17"/>
      <c r="M612" s="17"/>
      <c r="N612" s="15"/>
      <c r="O612" s="86"/>
      <c r="P612" s="15"/>
      <c r="Q612" s="99"/>
      <c r="R612" s="99"/>
      <c r="S612" s="15"/>
      <c r="T612" s="15"/>
      <c r="U612" s="15"/>
    </row>
    <row r="613" spans="1:21" s="16" customFormat="1">
      <c r="A613" s="193"/>
      <c r="B613" s="15"/>
      <c r="C613" s="15"/>
      <c r="D613" s="48"/>
      <c r="E613" s="48"/>
      <c r="F613" s="99"/>
      <c r="G613" s="15"/>
      <c r="H613" s="15"/>
      <c r="I613" s="15"/>
      <c r="J613" s="15"/>
      <c r="K613" s="17"/>
      <c r="L613" s="17"/>
      <c r="M613" s="17"/>
      <c r="N613" s="15"/>
      <c r="O613" s="86"/>
      <c r="P613" s="15"/>
      <c r="Q613" s="99"/>
      <c r="R613" s="99"/>
      <c r="S613" s="15"/>
      <c r="T613" s="15"/>
      <c r="U613" s="15"/>
    </row>
    <row r="614" spans="1:21" s="16" customFormat="1">
      <c r="A614" s="193"/>
      <c r="B614" s="15"/>
      <c r="C614" s="15"/>
      <c r="D614" s="48"/>
      <c r="E614" s="48"/>
      <c r="F614" s="99"/>
      <c r="G614" s="15"/>
      <c r="H614" s="15"/>
      <c r="I614" s="15"/>
      <c r="J614" s="15"/>
      <c r="K614" s="17"/>
      <c r="L614" s="17"/>
      <c r="M614" s="17"/>
      <c r="N614" s="15"/>
      <c r="O614" s="86"/>
      <c r="P614" s="15"/>
      <c r="Q614" s="99"/>
      <c r="R614" s="99"/>
      <c r="S614" s="15"/>
      <c r="T614" s="15"/>
      <c r="U614" s="15"/>
    </row>
    <row r="615" spans="1:21" s="16" customFormat="1">
      <c r="A615" s="193"/>
      <c r="B615" s="15"/>
      <c r="C615" s="15"/>
      <c r="D615" s="48"/>
      <c r="E615" s="48"/>
      <c r="F615" s="99"/>
      <c r="G615" s="15"/>
      <c r="H615" s="15"/>
      <c r="I615" s="15"/>
      <c r="J615" s="15"/>
      <c r="K615" s="17"/>
      <c r="L615" s="17"/>
      <c r="M615" s="17"/>
      <c r="N615" s="15"/>
      <c r="O615" s="86"/>
      <c r="P615" s="15"/>
      <c r="Q615" s="99"/>
      <c r="R615" s="99"/>
      <c r="S615" s="15"/>
      <c r="T615" s="15"/>
      <c r="U615" s="15"/>
    </row>
    <row r="616" spans="1:21" s="16" customFormat="1">
      <c r="A616" s="193"/>
      <c r="B616" s="15"/>
      <c r="C616" s="15"/>
      <c r="D616" s="48"/>
      <c r="E616" s="48"/>
      <c r="F616" s="99"/>
      <c r="G616" s="15"/>
      <c r="H616" s="15"/>
      <c r="I616" s="15"/>
      <c r="J616" s="15"/>
      <c r="K616" s="17"/>
      <c r="L616" s="17"/>
      <c r="M616" s="17"/>
      <c r="N616" s="15"/>
      <c r="O616" s="86"/>
      <c r="P616" s="15"/>
      <c r="Q616" s="99"/>
      <c r="R616" s="99"/>
      <c r="S616" s="15"/>
      <c r="T616" s="15"/>
      <c r="U616" s="15"/>
    </row>
    <row r="617" spans="1:21" s="16" customFormat="1">
      <c r="A617" s="193"/>
      <c r="B617" s="15"/>
      <c r="C617" s="15"/>
      <c r="D617" s="48"/>
      <c r="E617" s="48"/>
      <c r="F617" s="99"/>
      <c r="G617" s="15"/>
      <c r="H617" s="15"/>
      <c r="I617" s="15"/>
      <c r="J617" s="15"/>
      <c r="K617" s="17"/>
      <c r="L617" s="17"/>
      <c r="M617" s="17"/>
      <c r="N617" s="15"/>
      <c r="O617" s="86"/>
      <c r="P617" s="15"/>
      <c r="Q617" s="99"/>
      <c r="R617" s="99"/>
      <c r="S617" s="15"/>
      <c r="T617" s="15"/>
      <c r="U617" s="15"/>
    </row>
    <row r="618" spans="1:21" s="16" customFormat="1">
      <c r="A618" s="193"/>
      <c r="B618" s="15"/>
      <c r="C618" s="15"/>
      <c r="D618" s="48"/>
      <c r="E618" s="48"/>
      <c r="F618" s="99"/>
      <c r="G618" s="15"/>
      <c r="H618" s="15"/>
      <c r="I618" s="15"/>
      <c r="J618" s="15"/>
      <c r="K618" s="17"/>
      <c r="L618" s="17"/>
      <c r="M618" s="17"/>
      <c r="N618" s="15"/>
      <c r="O618" s="86"/>
      <c r="P618" s="15"/>
      <c r="Q618" s="99"/>
      <c r="R618" s="99"/>
      <c r="S618" s="15"/>
      <c r="T618" s="15"/>
      <c r="U618" s="15"/>
    </row>
    <row r="619" spans="1:21" s="16" customFormat="1">
      <c r="A619" s="193"/>
      <c r="B619" s="15"/>
      <c r="C619" s="15"/>
      <c r="D619" s="48"/>
      <c r="E619" s="48"/>
      <c r="F619" s="99"/>
      <c r="G619" s="15"/>
      <c r="H619" s="15"/>
      <c r="I619" s="15"/>
      <c r="J619" s="15"/>
      <c r="K619" s="17"/>
      <c r="L619" s="17"/>
      <c r="M619" s="17"/>
      <c r="N619" s="15"/>
      <c r="O619" s="86"/>
      <c r="P619" s="15"/>
      <c r="Q619" s="99"/>
      <c r="R619" s="99"/>
      <c r="S619" s="15"/>
      <c r="T619" s="15"/>
      <c r="U619" s="15"/>
    </row>
    <row r="620" spans="1:21" s="16" customFormat="1">
      <c r="A620" s="193"/>
      <c r="B620" s="15"/>
      <c r="C620" s="15"/>
      <c r="D620" s="48"/>
      <c r="E620" s="48"/>
      <c r="F620" s="99"/>
      <c r="G620" s="15"/>
      <c r="H620" s="15"/>
      <c r="I620" s="15"/>
      <c r="J620" s="15"/>
      <c r="K620" s="17"/>
      <c r="L620" s="17"/>
      <c r="M620" s="17"/>
      <c r="N620" s="15"/>
      <c r="O620" s="86"/>
      <c r="P620" s="15"/>
      <c r="Q620" s="99"/>
      <c r="R620" s="99"/>
      <c r="S620" s="15"/>
      <c r="T620" s="15"/>
      <c r="U620" s="15"/>
    </row>
    <row r="621" spans="1:21" s="16" customFormat="1">
      <c r="A621" s="193"/>
      <c r="B621" s="15"/>
      <c r="C621" s="15"/>
      <c r="D621" s="48"/>
      <c r="E621" s="48"/>
      <c r="F621" s="99"/>
      <c r="G621" s="15"/>
      <c r="H621" s="15"/>
      <c r="I621" s="15"/>
      <c r="J621" s="15"/>
      <c r="K621" s="17"/>
      <c r="L621" s="17"/>
      <c r="M621" s="17"/>
      <c r="N621" s="15"/>
      <c r="O621" s="86"/>
      <c r="P621" s="15"/>
      <c r="Q621" s="99"/>
      <c r="R621" s="99"/>
      <c r="S621" s="15"/>
      <c r="T621" s="15"/>
      <c r="U621" s="15"/>
    </row>
    <row r="622" spans="1:21" s="16" customFormat="1">
      <c r="A622" s="193"/>
      <c r="B622" s="15"/>
      <c r="C622" s="15"/>
      <c r="D622" s="48"/>
      <c r="E622" s="48"/>
      <c r="F622" s="99"/>
      <c r="G622" s="15"/>
      <c r="H622" s="15"/>
      <c r="I622" s="15"/>
      <c r="J622" s="15"/>
      <c r="K622" s="17"/>
      <c r="L622" s="17"/>
      <c r="M622" s="17"/>
      <c r="N622" s="15"/>
      <c r="O622" s="86"/>
      <c r="P622" s="15"/>
      <c r="Q622" s="99"/>
      <c r="R622" s="99"/>
      <c r="S622" s="15"/>
      <c r="T622" s="15"/>
      <c r="U622" s="15"/>
    </row>
    <row r="623" spans="1:21" s="16" customFormat="1">
      <c r="A623" s="193"/>
      <c r="B623" s="15"/>
      <c r="C623" s="15"/>
      <c r="D623" s="48"/>
      <c r="E623" s="48"/>
      <c r="F623" s="99"/>
      <c r="G623" s="15"/>
      <c r="H623" s="15"/>
      <c r="I623" s="15"/>
      <c r="J623" s="15"/>
      <c r="K623" s="17"/>
      <c r="L623" s="17"/>
      <c r="M623" s="17"/>
      <c r="N623" s="15"/>
      <c r="O623" s="86"/>
      <c r="P623" s="15"/>
      <c r="Q623" s="99"/>
      <c r="R623" s="99"/>
      <c r="S623" s="15"/>
      <c r="T623" s="15"/>
      <c r="U623" s="15"/>
    </row>
    <row r="624" spans="1:21" s="16" customFormat="1">
      <c r="A624" s="193"/>
      <c r="B624" s="15"/>
      <c r="C624" s="15"/>
      <c r="D624" s="48"/>
      <c r="E624" s="48"/>
      <c r="F624" s="99"/>
      <c r="G624" s="15"/>
      <c r="H624" s="15"/>
      <c r="I624" s="15"/>
      <c r="J624" s="15"/>
      <c r="K624" s="17"/>
      <c r="L624" s="17"/>
      <c r="M624" s="17"/>
      <c r="N624" s="15"/>
      <c r="O624" s="86"/>
      <c r="P624" s="15"/>
      <c r="Q624" s="99"/>
      <c r="R624" s="99"/>
      <c r="S624" s="15"/>
      <c r="T624" s="15"/>
      <c r="U624" s="15"/>
    </row>
    <row r="625" spans="1:21" s="16" customFormat="1">
      <c r="A625" s="193"/>
      <c r="B625" s="15"/>
      <c r="C625" s="15"/>
      <c r="D625" s="48"/>
      <c r="E625" s="48"/>
      <c r="F625" s="99"/>
      <c r="G625" s="15"/>
      <c r="H625" s="15"/>
      <c r="I625" s="15"/>
      <c r="J625" s="15"/>
      <c r="K625" s="17"/>
      <c r="L625" s="17"/>
      <c r="M625" s="17"/>
      <c r="N625" s="15"/>
      <c r="O625" s="86"/>
      <c r="P625" s="15"/>
      <c r="Q625" s="99"/>
      <c r="R625" s="99"/>
      <c r="S625" s="15"/>
      <c r="T625" s="15"/>
      <c r="U625" s="15"/>
    </row>
    <row r="626" spans="1:21" s="16" customFormat="1">
      <c r="A626" s="193"/>
      <c r="B626" s="15"/>
      <c r="C626" s="15"/>
      <c r="D626" s="48"/>
      <c r="E626" s="48"/>
      <c r="F626" s="99"/>
      <c r="G626" s="15"/>
      <c r="H626" s="15"/>
      <c r="I626" s="15"/>
      <c r="J626" s="15"/>
      <c r="K626" s="17"/>
      <c r="L626" s="17"/>
      <c r="M626" s="17"/>
      <c r="N626" s="15"/>
      <c r="O626" s="86"/>
      <c r="P626" s="15"/>
      <c r="Q626" s="99"/>
      <c r="R626" s="99"/>
      <c r="S626" s="15"/>
      <c r="T626" s="15"/>
      <c r="U626" s="15"/>
    </row>
    <row r="627" spans="1:21" s="16" customFormat="1">
      <c r="A627" s="193"/>
      <c r="B627" s="15"/>
      <c r="C627" s="15"/>
      <c r="D627" s="48"/>
      <c r="E627" s="48"/>
      <c r="F627" s="99"/>
      <c r="G627" s="15"/>
      <c r="H627" s="15"/>
      <c r="I627" s="15"/>
      <c r="J627" s="15"/>
      <c r="K627" s="17"/>
      <c r="L627" s="17"/>
      <c r="M627" s="17"/>
      <c r="N627" s="15"/>
      <c r="O627" s="86"/>
      <c r="P627" s="15"/>
      <c r="Q627" s="99"/>
      <c r="R627" s="99"/>
      <c r="S627" s="15"/>
      <c r="T627" s="15"/>
      <c r="U627" s="15"/>
    </row>
    <row r="628" spans="1:21" s="16" customFormat="1">
      <c r="A628" s="193"/>
      <c r="B628" s="15"/>
      <c r="C628" s="15"/>
      <c r="D628" s="48"/>
      <c r="E628" s="48"/>
      <c r="F628" s="99"/>
      <c r="G628" s="15"/>
      <c r="H628" s="15"/>
      <c r="I628" s="15"/>
      <c r="J628" s="15"/>
      <c r="K628" s="17"/>
      <c r="L628" s="17"/>
      <c r="M628" s="17"/>
      <c r="N628" s="15"/>
      <c r="O628" s="86"/>
      <c r="P628" s="15"/>
      <c r="Q628" s="99"/>
      <c r="R628" s="99"/>
      <c r="S628" s="15"/>
      <c r="T628" s="15"/>
      <c r="U628" s="15"/>
    </row>
    <row r="629" spans="1:21" s="16" customFormat="1">
      <c r="A629" s="193"/>
      <c r="B629" s="15"/>
      <c r="C629" s="15"/>
      <c r="D629" s="48"/>
      <c r="E629" s="48"/>
      <c r="F629" s="99"/>
      <c r="G629" s="15"/>
      <c r="H629" s="15"/>
      <c r="I629" s="15"/>
      <c r="J629" s="15"/>
      <c r="K629" s="17"/>
      <c r="L629" s="17"/>
      <c r="M629" s="17"/>
      <c r="N629" s="15"/>
      <c r="O629" s="86"/>
      <c r="P629" s="15"/>
      <c r="Q629" s="99"/>
      <c r="R629" s="99"/>
      <c r="S629" s="15"/>
      <c r="T629" s="15"/>
      <c r="U629" s="15"/>
    </row>
    <row r="630" spans="1:21" s="16" customFormat="1">
      <c r="A630" s="193"/>
      <c r="B630" s="15"/>
      <c r="C630" s="15"/>
      <c r="D630" s="48"/>
      <c r="E630" s="48"/>
      <c r="F630" s="99"/>
      <c r="G630" s="15"/>
      <c r="H630" s="15"/>
      <c r="I630" s="15"/>
      <c r="J630" s="15"/>
      <c r="K630" s="17"/>
      <c r="L630" s="17"/>
      <c r="M630" s="17"/>
      <c r="N630" s="15"/>
      <c r="O630" s="86"/>
      <c r="P630" s="15"/>
      <c r="Q630" s="99"/>
      <c r="R630" s="99"/>
      <c r="S630" s="15"/>
      <c r="T630" s="15"/>
      <c r="U630" s="15"/>
    </row>
    <row r="631" spans="1:21" s="16" customFormat="1">
      <c r="A631" s="193"/>
      <c r="B631" s="15"/>
      <c r="C631" s="15"/>
      <c r="D631" s="48"/>
      <c r="E631" s="48"/>
      <c r="F631" s="99"/>
      <c r="G631" s="15"/>
      <c r="H631" s="15"/>
      <c r="I631" s="15"/>
      <c r="J631" s="15"/>
      <c r="K631" s="17"/>
      <c r="L631" s="17"/>
      <c r="M631" s="17"/>
      <c r="N631" s="15"/>
      <c r="O631" s="86"/>
      <c r="P631" s="15"/>
      <c r="Q631" s="99"/>
      <c r="R631" s="99"/>
      <c r="S631" s="15"/>
      <c r="T631" s="15"/>
      <c r="U631" s="15"/>
    </row>
    <row r="632" spans="1:21" s="16" customFormat="1">
      <c r="A632" s="193"/>
      <c r="B632" s="15"/>
      <c r="C632" s="15"/>
      <c r="D632" s="48"/>
      <c r="E632" s="48"/>
      <c r="F632" s="99"/>
      <c r="G632" s="15"/>
      <c r="H632" s="15"/>
      <c r="I632" s="15"/>
      <c r="J632" s="15"/>
      <c r="K632" s="17"/>
      <c r="L632" s="17"/>
      <c r="M632" s="17"/>
      <c r="N632" s="15"/>
      <c r="O632" s="86"/>
      <c r="P632" s="15"/>
      <c r="Q632" s="99"/>
      <c r="R632" s="99"/>
      <c r="S632" s="15"/>
      <c r="T632" s="15"/>
      <c r="U632" s="15"/>
    </row>
    <row r="633" spans="1:21" s="16" customFormat="1">
      <c r="A633" s="193"/>
      <c r="B633" s="15"/>
      <c r="C633" s="15"/>
      <c r="D633" s="48"/>
      <c r="E633" s="48"/>
      <c r="F633" s="99"/>
      <c r="G633" s="15"/>
      <c r="H633" s="15"/>
      <c r="I633" s="15"/>
      <c r="J633" s="15"/>
      <c r="K633" s="17"/>
      <c r="L633" s="17"/>
      <c r="M633" s="17"/>
      <c r="N633" s="15"/>
      <c r="O633" s="86"/>
      <c r="P633" s="15"/>
      <c r="Q633" s="99"/>
      <c r="R633" s="99"/>
      <c r="S633" s="15"/>
      <c r="T633" s="15"/>
      <c r="U633" s="15"/>
    </row>
    <row r="634" spans="1:21" s="16" customFormat="1">
      <c r="A634" s="193"/>
      <c r="B634" s="15"/>
      <c r="C634" s="15"/>
      <c r="D634" s="48"/>
      <c r="E634" s="48"/>
      <c r="F634" s="99"/>
      <c r="G634" s="15"/>
      <c r="H634" s="15"/>
      <c r="I634" s="15"/>
      <c r="J634" s="15"/>
      <c r="K634" s="17"/>
      <c r="L634" s="17"/>
      <c r="M634" s="17"/>
      <c r="N634" s="15"/>
      <c r="O634" s="86"/>
      <c r="P634" s="15"/>
      <c r="Q634" s="99"/>
      <c r="R634" s="99"/>
      <c r="S634" s="15"/>
      <c r="T634" s="15"/>
      <c r="U634" s="15"/>
    </row>
    <row r="635" spans="1:21" s="16" customFormat="1">
      <c r="A635" s="193"/>
      <c r="B635" s="15"/>
      <c r="C635" s="15"/>
      <c r="D635" s="48"/>
      <c r="E635" s="48"/>
      <c r="F635" s="99"/>
      <c r="G635" s="15"/>
      <c r="H635" s="15"/>
      <c r="I635" s="15"/>
      <c r="J635" s="15"/>
      <c r="K635" s="17"/>
      <c r="L635" s="17"/>
      <c r="M635" s="17"/>
      <c r="N635" s="15"/>
      <c r="O635" s="86"/>
      <c r="P635" s="15"/>
      <c r="Q635" s="99"/>
      <c r="R635" s="99"/>
      <c r="S635" s="15"/>
      <c r="T635" s="15"/>
      <c r="U635" s="15"/>
    </row>
    <row r="636" spans="1:21" s="16" customFormat="1">
      <c r="A636" s="193"/>
      <c r="B636" s="15"/>
      <c r="C636" s="15"/>
      <c r="D636" s="48"/>
      <c r="E636" s="48"/>
      <c r="F636" s="99"/>
      <c r="G636" s="15"/>
      <c r="H636" s="15"/>
      <c r="I636" s="15"/>
      <c r="J636" s="15"/>
      <c r="K636" s="17"/>
      <c r="L636" s="17"/>
      <c r="M636" s="17"/>
      <c r="N636" s="15"/>
      <c r="O636" s="86"/>
      <c r="P636" s="15"/>
      <c r="Q636" s="99"/>
      <c r="R636" s="99"/>
      <c r="S636" s="15"/>
      <c r="T636" s="15"/>
      <c r="U636" s="15"/>
    </row>
    <row r="637" spans="1:21" s="16" customFormat="1">
      <c r="A637" s="193"/>
      <c r="B637" s="15"/>
      <c r="C637" s="15"/>
      <c r="D637" s="48"/>
      <c r="E637" s="48"/>
      <c r="F637" s="99"/>
      <c r="G637" s="15"/>
      <c r="H637" s="15"/>
      <c r="I637" s="15"/>
      <c r="J637" s="15"/>
      <c r="K637" s="17"/>
      <c r="L637" s="17"/>
      <c r="M637" s="17"/>
      <c r="N637" s="15"/>
      <c r="O637" s="86"/>
      <c r="P637" s="15"/>
      <c r="Q637" s="99"/>
      <c r="R637" s="99"/>
      <c r="S637" s="15"/>
      <c r="T637" s="15"/>
      <c r="U637" s="15"/>
    </row>
    <row r="638" spans="1:21" s="16" customFormat="1">
      <c r="A638" s="193"/>
      <c r="B638" s="15"/>
      <c r="C638" s="15"/>
      <c r="D638" s="48"/>
      <c r="E638" s="48"/>
      <c r="F638" s="99"/>
      <c r="G638" s="15"/>
      <c r="H638" s="15"/>
      <c r="I638" s="15"/>
      <c r="J638" s="15"/>
      <c r="K638" s="17"/>
      <c r="L638" s="17"/>
      <c r="M638" s="17"/>
      <c r="N638" s="15"/>
      <c r="O638" s="86"/>
      <c r="P638" s="15"/>
      <c r="Q638" s="99"/>
      <c r="R638" s="99"/>
      <c r="S638" s="15"/>
      <c r="T638" s="15"/>
      <c r="U638" s="15"/>
    </row>
    <row r="639" spans="1:21" s="16" customFormat="1">
      <c r="A639" s="193"/>
      <c r="B639" s="15"/>
      <c r="C639" s="15"/>
      <c r="D639" s="48"/>
      <c r="E639" s="48"/>
      <c r="F639" s="99"/>
      <c r="G639" s="15"/>
      <c r="H639" s="15"/>
      <c r="I639" s="15"/>
      <c r="J639" s="15"/>
      <c r="K639" s="17"/>
      <c r="L639" s="17"/>
      <c r="M639" s="17"/>
      <c r="N639" s="15"/>
      <c r="O639" s="86"/>
      <c r="P639" s="15"/>
      <c r="Q639" s="99"/>
      <c r="R639" s="99"/>
      <c r="S639" s="15"/>
      <c r="T639" s="15"/>
      <c r="U639" s="15"/>
    </row>
    <row r="640" spans="1:21" s="16" customFormat="1">
      <c r="A640" s="193"/>
      <c r="B640" s="15"/>
      <c r="C640" s="15"/>
      <c r="D640" s="48"/>
      <c r="E640" s="48"/>
      <c r="F640" s="99"/>
      <c r="G640" s="15"/>
      <c r="H640" s="15"/>
      <c r="I640" s="15"/>
      <c r="J640" s="15"/>
      <c r="K640" s="17"/>
      <c r="L640" s="17"/>
      <c r="M640" s="17"/>
      <c r="N640" s="15"/>
      <c r="O640" s="86"/>
      <c r="P640" s="15"/>
      <c r="Q640" s="99"/>
      <c r="R640" s="99"/>
      <c r="S640" s="15"/>
      <c r="T640" s="15"/>
      <c r="U640" s="15"/>
    </row>
    <row r="641" spans="1:21" s="16" customFormat="1">
      <c r="A641" s="193"/>
      <c r="B641" s="15"/>
      <c r="C641" s="15"/>
      <c r="D641" s="48"/>
      <c r="E641" s="48"/>
      <c r="F641" s="99"/>
      <c r="G641" s="15"/>
      <c r="H641" s="15"/>
      <c r="I641" s="15"/>
      <c r="J641" s="15"/>
      <c r="K641" s="17"/>
      <c r="L641" s="17"/>
      <c r="M641" s="17"/>
      <c r="N641" s="15"/>
      <c r="O641" s="86"/>
      <c r="P641" s="15"/>
      <c r="Q641" s="99"/>
      <c r="R641" s="99"/>
      <c r="S641" s="15"/>
      <c r="T641" s="15"/>
      <c r="U641" s="15"/>
    </row>
    <row r="642" spans="1:21" s="16" customFormat="1">
      <c r="A642" s="193"/>
      <c r="B642" s="15"/>
      <c r="C642" s="15"/>
      <c r="D642" s="48"/>
      <c r="E642" s="48"/>
      <c r="F642" s="99"/>
      <c r="G642" s="15"/>
      <c r="H642" s="15"/>
      <c r="I642" s="15"/>
      <c r="J642" s="15"/>
      <c r="K642" s="17"/>
      <c r="L642" s="17"/>
      <c r="M642" s="17"/>
      <c r="N642" s="15"/>
      <c r="O642" s="86"/>
      <c r="P642" s="15"/>
      <c r="Q642" s="99"/>
      <c r="R642" s="99"/>
      <c r="S642" s="15"/>
      <c r="T642" s="15"/>
      <c r="U642" s="15"/>
    </row>
    <row r="643" spans="1:21" s="16" customFormat="1">
      <c r="A643" s="193"/>
      <c r="B643" s="15"/>
      <c r="C643" s="15"/>
      <c r="D643" s="48"/>
      <c r="E643" s="48"/>
      <c r="F643" s="99"/>
      <c r="G643" s="15"/>
      <c r="H643" s="15"/>
      <c r="I643" s="15"/>
      <c r="J643" s="15"/>
      <c r="K643" s="17"/>
      <c r="L643" s="17"/>
      <c r="M643" s="17"/>
      <c r="N643" s="15"/>
      <c r="O643" s="86"/>
      <c r="P643" s="15"/>
      <c r="Q643" s="99"/>
      <c r="R643" s="99"/>
      <c r="S643" s="15"/>
      <c r="T643" s="15"/>
      <c r="U643" s="15"/>
    </row>
    <row r="644" spans="1:21" s="16" customFormat="1">
      <c r="A644" s="193"/>
      <c r="B644" s="15"/>
      <c r="C644" s="15"/>
      <c r="D644" s="48"/>
      <c r="E644" s="48"/>
      <c r="F644" s="99"/>
      <c r="G644" s="15"/>
      <c r="H644" s="15"/>
      <c r="I644" s="15"/>
      <c r="J644" s="15"/>
      <c r="K644" s="17"/>
      <c r="L644" s="17"/>
      <c r="M644" s="17"/>
      <c r="N644" s="15"/>
      <c r="O644" s="86"/>
      <c r="P644" s="15"/>
      <c r="Q644" s="99"/>
      <c r="R644" s="99"/>
      <c r="S644" s="15"/>
      <c r="T644" s="15"/>
      <c r="U644" s="15"/>
    </row>
    <row r="645" spans="1:21" s="16" customFormat="1">
      <c r="A645" s="193"/>
      <c r="B645" s="15"/>
      <c r="C645" s="15"/>
      <c r="D645" s="48"/>
      <c r="E645" s="48"/>
      <c r="F645" s="99"/>
      <c r="G645" s="15"/>
      <c r="H645" s="15"/>
      <c r="I645" s="15"/>
      <c r="J645" s="15"/>
      <c r="K645" s="17"/>
      <c r="L645" s="17"/>
      <c r="M645" s="17"/>
      <c r="N645" s="15"/>
      <c r="O645" s="86"/>
      <c r="P645" s="15"/>
      <c r="Q645" s="99"/>
      <c r="R645" s="99"/>
      <c r="S645" s="15"/>
      <c r="T645" s="15"/>
      <c r="U645" s="15"/>
    </row>
    <row r="646" spans="1:21" s="16" customFormat="1">
      <c r="A646" s="193"/>
      <c r="B646" s="15"/>
      <c r="C646" s="15"/>
      <c r="D646" s="48"/>
      <c r="E646" s="48"/>
      <c r="F646" s="99"/>
      <c r="G646" s="15"/>
      <c r="H646" s="15"/>
      <c r="I646" s="15"/>
      <c r="J646" s="15"/>
      <c r="K646" s="17"/>
      <c r="L646" s="17"/>
      <c r="M646" s="17"/>
      <c r="N646" s="15"/>
      <c r="O646" s="86"/>
      <c r="P646" s="15"/>
      <c r="Q646" s="99"/>
      <c r="R646" s="99"/>
      <c r="S646" s="15"/>
      <c r="T646" s="15"/>
      <c r="U646" s="15"/>
    </row>
    <row r="647" spans="1:21" s="16" customFormat="1">
      <c r="A647" s="193"/>
      <c r="B647" s="15"/>
      <c r="C647" s="15"/>
      <c r="D647" s="48"/>
      <c r="E647" s="48"/>
      <c r="F647" s="99"/>
      <c r="G647" s="15"/>
      <c r="H647" s="15"/>
      <c r="I647" s="15"/>
      <c r="J647" s="15"/>
      <c r="K647" s="17"/>
      <c r="L647" s="17"/>
      <c r="M647" s="17"/>
      <c r="N647" s="15"/>
      <c r="O647" s="86"/>
      <c r="P647" s="15"/>
      <c r="Q647" s="99"/>
      <c r="R647" s="99"/>
      <c r="S647" s="15"/>
      <c r="T647" s="15"/>
      <c r="U647" s="15"/>
    </row>
    <row r="648" spans="1:21" s="16" customFormat="1">
      <c r="A648" s="193"/>
      <c r="B648" s="15"/>
      <c r="C648" s="15"/>
      <c r="D648" s="48"/>
      <c r="E648" s="48"/>
      <c r="F648" s="99"/>
      <c r="G648" s="15"/>
      <c r="H648" s="15"/>
      <c r="I648" s="15"/>
      <c r="J648" s="15"/>
      <c r="K648" s="17"/>
      <c r="L648" s="17"/>
      <c r="M648" s="17"/>
      <c r="N648" s="15"/>
      <c r="O648" s="86"/>
      <c r="P648" s="15"/>
      <c r="Q648" s="99"/>
      <c r="R648" s="99"/>
      <c r="S648" s="15"/>
      <c r="T648" s="15"/>
      <c r="U648" s="15"/>
    </row>
    <row r="649" spans="1:21" s="16" customFormat="1">
      <c r="A649" s="193"/>
      <c r="B649" s="15"/>
      <c r="C649" s="15"/>
      <c r="D649" s="48"/>
      <c r="E649" s="48"/>
      <c r="F649" s="99"/>
      <c r="G649" s="15"/>
      <c r="H649" s="15"/>
      <c r="I649" s="15"/>
      <c r="J649" s="15"/>
      <c r="K649" s="17"/>
      <c r="L649" s="17"/>
      <c r="M649" s="17"/>
      <c r="N649" s="15"/>
      <c r="O649" s="86"/>
      <c r="P649" s="15"/>
      <c r="Q649" s="99"/>
      <c r="R649" s="99"/>
      <c r="S649" s="15"/>
      <c r="T649" s="15"/>
      <c r="U649" s="15"/>
    </row>
    <row r="650" spans="1:21" s="16" customFormat="1">
      <c r="A650" s="193"/>
      <c r="B650" s="15"/>
      <c r="C650" s="15"/>
      <c r="D650" s="48"/>
      <c r="E650" s="48"/>
      <c r="F650" s="99"/>
      <c r="G650" s="15"/>
      <c r="H650" s="15"/>
      <c r="I650" s="15"/>
      <c r="J650" s="15"/>
      <c r="K650" s="17"/>
      <c r="L650" s="17"/>
      <c r="M650" s="17"/>
      <c r="N650" s="15"/>
      <c r="O650" s="86"/>
      <c r="P650" s="15"/>
      <c r="Q650" s="99"/>
      <c r="R650" s="99"/>
      <c r="S650" s="15"/>
      <c r="T650" s="15"/>
      <c r="U650" s="15"/>
    </row>
    <row r="651" spans="1:21" s="16" customFormat="1">
      <c r="A651" s="193"/>
      <c r="B651" s="15"/>
      <c r="C651" s="15"/>
      <c r="D651" s="48"/>
      <c r="E651" s="48"/>
      <c r="F651" s="99"/>
      <c r="G651" s="15"/>
      <c r="H651" s="15"/>
      <c r="I651" s="15"/>
      <c r="J651" s="15"/>
      <c r="K651" s="17"/>
      <c r="L651" s="17"/>
      <c r="M651" s="17"/>
      <c r="N651" s="15"/>
      <c r="O651" s="86"/>
      <c r="P651" s="15"/>
      <c r="Q651" s="99"/>
      <c r="R651" s="99"/>
      <c r="S651" s="15"/>
      <c r="T651" s="15"/>
      <c r="U651" s="15"/>
    </row>
    <row r="652" spans="1:21" s="16" customFormat="1">
      <c r="A652" s="193"/>
      <c r="B652" s="15"/>
      <c r="C652" s="15"/>
      <c r="D652" s="48"/>
      <c r="E652" s="48"/>
      <c r="F652" s="99"/>
      <c r="G652" s="15"/>
      <c r="H652" s="15"/>
      <c r="I652" s="15"/>
      <c r="J652" s="15"/>
      <c r="K652" s="17"/>
      <c r="L652" s="17"/>
      <c r="M652" s="17"/>
      <c r="N652" s="15"/>
      <c r="O652" s="86"/>
      <c r="P652" s="15"/>
      <c r="Q652" s="99"/>
      <c r="R652" s="99"/>
      <c r="S652" s="15"/>
      <c r="T652" s="15"/>
      <c r="U652" s="15"/>
    </row>
    <row r="653" spans="1:21" s="16" customFormat="1">
      <c r="A653" s="193"/>
      <c r="B653" s="15"/>
      <c r="C653" s="15"/>
      <c r="D653" s="48"/>
      <c r="E653" s="48"/>
      <c r="F653" s="99"/>
      <c r="G653" s="15"/>
      <c r="H653" s="15"/>
      <c r="I653" s="15"/>
      <c r="J653" s="15"/>
      <c r="K653" s="17"/>
      <c r="L653" s="17"/>
      <c r="M653" s="17"/>
      <c r="N653" s="15"/>
      <c r="O653" s="86"/>
      <c r="P653" s="15"/>
      <c r="Q653" s="99"/>
      <c r="R653" s="99"/>
      <c r="S653" s="15"/>
      <c r="T653" s="15"/>
      <c r="U653" s="15"/>
    </row>
    <row r="654" spans="1:21" s="16" customFormat="1">
      <c r="A654" s="193"/>
      <c r="B654" s="15"/>
      <c r="C654" s="15"/>
      <c r="D654" s="48"/>
      <c r="E654" s="48"/>
      <c r="F654" s="99"/>
      <c r="G654" s="15"/>
      <c r="H654" s="15"/>
      <c r="I654" s="15"/>
      <c r="J654" s="15"/>
      <c r="K654" s="17"/>
      <c r="L654" s="17"/>
      <c r="M654" s="17"/>
      <c r="N654" s="15"/>
      <c r="O654" s="86"/>
      <c r="P654" s="15"/>
      <c r="Q654" s="99"/>
      <c r="R654" s="99"/>
      <c r="S654" s="15"/>
      <c r="T654" s="15"/>
      <c r="U654" s="15"/>
    </row>
    <row r="655" spans="1:21" s="16" customFormat="1">
      <c r="A655" s="193"/>
      <c r="B655" s="15"/>
      <c r="C655" s="15"/>
      <c r="D655" s="48"/>
      <c r="E655" s="48"/>
      <c r="F655" s="99"/>
      <c r="G655" s="15"/>
      <c r="H655" s="15"/>
      <c r="I655" s="15"/>
      <c r="J655" s="15"/>
      <c r="K655" s="17"/>
      <c r="L655" s="17"/>
      <c r="M655" s="17"/>
      <c r="N655" s="15"/>
      <c r="O655" s="86"/>
      <c r="P655" s="15"/>
      <c r="Q655" s="99"/>
      <c r="R655" s="99"/>
      <c r="S655" s="15"/>
      <c r="T655" s="15"/>
      <c r="U655" s="15"/>
    </row>
    <row r="656" spans="1:21" s="16" customFormat="1">
      <c r="A656" s="193"/>
      <c r="B656" s="15"/>
      <c r="C656" s="15"/>
      <c r="D656" s="48"/>
      <c r="E656" s="48"/>
      <c r="F656" s="99"/>
      <c r="G656" s="15"/>
      <c r="H656" s="15"/>
      <c r="I656" s="15"/>
      <c r="J656" s="15"/>
      <c r="K656" s="17"/>
      <c r="L656" s="17"/>
      <c r="M656" s="17"/>
      <c r="N656" s="15"/>
      <c r="O656" s="86"/>
      <c r="P656" s="15"/>
      <c r="Q656" s="99"/>
      <c r="R656" s="99"/>
      <c r="S656" s="15"/>
      <c r="T656" s="15"/>
      <c r="U656" s="15"/>
    </row>
    <row r="657" spans="1:21" s="16" customFormat="1">
      <c r="A657" s="193"/>
      <c r="B657" s="15"/>
      <c r="C657" s="15"/>
      <c r="D657" s="48"/>
      <c r="E657" s="48"/>
      <c r="F657" s="99"/>
      <c r="G657" s="15"/>
      <c r="H657" s="15"/>
      <c r="I657" s="15"/>
      <c r="J657" s="15"/>
      <c r="K657" s="17"/>
      <c r="L657" s="17"/>
      <c r="M657" s="17"/>
      <c r="N657" s="15"/>
      <c r="O657" s="86"/>
      <c r="P657" s="15"/>
      <c r="Q657" s="99"/>
      <c r="R657" s="99"/>
      <c r="S657" s="15"/>
      <c r="T657" s="15"/>
      <c r="U657" s="15"/>
    </row>
    <row r="658" spans="1:21" s="16" customFormat="1">
      <c r="A658" s="193"/>
      <c r="B658" s="15"/>
      <c r="C658" s="15"/>
      <c r="D658" s="48"/>
      <c r="E658" s="48"/>
      <c r="F658" s="99"/>
      <c r="G658" s="15"/>
      <c r="H658" s="15"/>
      <c r="I658" s="15"/>
      <c r="J658" s="15"/>
      <c r="K658" s="17"/>
      <c r="L658" s="17"/>
      <c r="M658" s="17"/>
      <c r="N658" s="15"/>
      <c r="O658" s="86"/>
      <c r="P658" s="15"/>
      <c r="Q658" s="99"/>
      <c r="R658" s="99"/>
      <c r="S658" s="15"/>
      <c r="T658" s="15"/>
      <c r="U658" s="15"/>
    </row>
    <row r="659" spans="1:21" s="16" customFormat="1">
      <c r="A659" s="193"/>
      <c r="B659" s="15"/>
      <c r="C659" s="15"/>
      <c r="D659" s="48"/>
      <c r="E659" s="48"/>
      <c r="F659" s="99"/>
      <c r="G659" s="15"/>
      <c r="H659" s="15"/>
      <c r="I659" s="15"/>
      <c r="J659" s="15"/>
      <c r="K659" s="17"/>
      <c r="L659" s="17"/>
      <c r="M659" s="17"/>
      <c r="N659" s="15"/>
      <c r="O659" s="86"/>
      <c r="P659" s="15"/>
      <c r="Q659" s="99"/>
      <c r="R659" s="99"/>
      <c r="S659" s="15"/>
      <c r="T659" s="15"/>
      <c r="U659" s="15"/>
    </row>
    <row r="660" spans="1:21" s="16" customFormat="1">
      <c r="A660" s="193"/>
      <c r="B660" s="15"/>
      <c r="C660" s="15"/>
      <c r="D660" s="48"/>
      <c r="E660" s="48"/>
      <c r="F660" s="99"/>
      <c r="G660" s="15"/>
      <c r="H660" s="15"/>
      <c r="I660" s="15"/>
      <c r="J660" s="15"/>
      <c r="K660" s="17"/>
      <c r="L660" s="17"/>
      <c r="M660" s="17"/>
      <c r="N660" s="15"/>
      <c r="O660" s="86"/>
      <c r="P660" s="15"/>
      <c r="Q660" s="99"/>
      <c r="R660" s="99"/>
      <c r="S660" s="15"/>
      <c r="T660" s="15"/>
      <c r="U660" s="15"/>
    </row>
    <row r="661" spans="1:21" s="16" customFormat="1">
      <c r="A661" s="193"/>
      <c r="B661" s="15"/>
      <c r="C661" s="15"/>
      <c r="D661" s="48"/>
      <c r="E661" s="48"/>
      <c r="F661" s="99"/>
      <c r="G661" s="15"/>
      <c r="H661" s="15"/>
      <c r="I661" s="15"/>
      <c r="J661" s="15"/>
      <c r="K661" s="17"/>
      <c r="L661" s="17"/>
      <c r="M661" s="17"/>
      <c r="N661" s="15"/>
      <c r="O661" s="86"/>
      <c r="P661" s="15"/>
      <c r="Q661" s="99"/>
      <c r="R661" s="99"/>
      <c r="S661" s="15"/>
      <c r="T661" s="15"/>
      <c r="U661" s="15"/>
    </row>
    <row r="662" spans="1:21" s="16" customFormat="1">
      <c r="A662" s="193"/>
      <c r="B662" s="15"/>
      <c r="C662" s="15"/>
      <c r="D662" s="48"/>
      <c r="E662" s="48"/>
      <c r="F662" s="99"/>
      <c r="G662" s="15"/>
      <c r="H662" s="15"/>
      <c r="I662" s="15"/>
      <c r="J662" s="15"/>
      <c r="K662" s="17"/>
      <c r="L662" s="17"/>
      <c r="M662" s="17"/>
      <c r="N662" s="15"/>
      <c r="O662" s="86"/>
      <c r="P662" s="15"/>
      <c r="Q662" s="99"/>
      <c r="R662" s="99"/>
      <c r="S662" s="15"/>
      <c r="T662" s="15"/>
      <c r="U662" s="15"/>
    </row>
    <row r="663" spans="1:21" s="16" customFormat="1">
      <c r="A663" s="193"/>
      <c r="B663" s="15"/>
      <c r="C663" s="15"/>
      <c r="D663" s="48"/>
      <c r="E663" s="48"/>
      <c r="F663" s="99"/>
      <c r="G663" s="15"/>
      <c r="H663" s="15"/>
      <c r="I663" s="15"/>
      <c r="J663" s="15"/>
      <c r="K663" s="17"/>
      <c r="L663" s="17"/>
      <c r="M663" s="17"/>
      <c r="N663" s="15"/>
      <c r="O663" s="86"/>
      <c r="P663" s="15"/>
      <c r="Q663" s="99"/>
      <c r="R663" s="99"/>
      <c r="S663" s="15"/>
      <c r="T663" s="15"/>
      <c r="U663" s="15"/>
    </row>
    <row r="664" spans="1:21" s="16" customFormat="1">
      <c r="A664" s="193"/>
      <c r="B664" s="15"/>
      <c r="C664" s="15"/>
      <c r="D664" s="48"/>
      <c r="E664" s="48"/>
      <c r="F664" s="99"/>
      <c r="G664" s="15"/>
      <c r="H664" s="15"/>
      <c r="I664" s="15"/>
      <c r="J664" s="15"/>
      <c r="K664" s="17"/>
      <c r="L664" s="17"/>
      <c r="M664" s="17"/>
      <c r="N664" s="15"/>
      <c r="O664" s="86"/>
      <c r="P664" s="15"/>
      <c r="Q664" s="99"/>
      <c r="R664" s="99"/>
      <c r="S664" s="15"/>
      <c r="T664" s="15"/>
      <c r="U664" s="15"/>
    </row>
    <row r="665" spans="1:21" s="16" customFormat="1">
      <c r="A665" s="193"/>
      <c r="B665" s="15"/>
      <c r="C665" s="15"/>
      <c r="D665" s="48"/>
      <c r="E665" s="48"/>
      <c r="F665" s="99"/>
      <c r="G665" s="15"/>
      <c r="H665" s="15"/>
      <c r="I665" s="15"/>
      <c r="J665" s="15"/>
      <c r="K665" s="17"/>
      <c r="L665" s="17"/>
      <c r="M665" s="17"/>
      <c r="N665" s="15"/>
      <c r="O665" s="86"/>
      <c r="P665" s="15"/>
      <c r="Q665" s="99"/>
      <c r="R665" s="99"/>
      <c r="S665" s="15"/>
      <c r="T665" s="15"/>
      <c r="U665" s="15"/>
    </row>
    <row r="666" spans="1:21" s="16" customFormat="1">
      <c r="A666" s="193"/>
      <c r="B666" s="15"/>
      <c r="C666" s="15"/>
      <c r="D666" s="48"/>
      <c r="E666" s="48"/>
      <c r="F666" s="99"/>
      <c r="G666" s="15"/>
      <c r="H666" s="15"/>
      <c r="I666" s="15"/>
      <c r="J666" s="15"/>
      <c r="K666" s="17"/>
      <c r="L666" s="17"/>
      <c r="M666" s="17"/>
      <c r="N666" s="15"/>
      <c r="O666" s="86"/>
      <c r="P666" s="15"/>
      <c r="Q666" s="99"/>
      <c r="R666" s="99"/>
      <c r="S666" s="15"/>
      <c r="T666" s="15"/>
      <c r="U666" s="15"/>
    </row>
    <row r="667" spans="1:21" s="16" customFormat="1">
      <c r="A667" s="193"/>
      <c r="B667" s="15"/>
      <c r="C667" s="15"/>
      <c r="D667" s="48"/>
      <c r="E667" s="48"/>
      <c r="F667" s="99"/>
      <c r="G667" s="15"/>
      <c r="H667" s="15"/>
      <c r="I667" s="15"/>
      <c r="J667" s="15"/>
      <c r="K667" s="17"/>
      <c r="L667" s="17"/>
      <c r="M667" s="17"/>
      <c r="N667" s="15"/>
      <c r="O667" s="86"/>
      <c r="P667" s="15"/>
      <c r="Q667" s="99"/>
      <c r="R667" s="99"/>
      <c r="S667" s="15"/>
      <c r="T667" s="15"/>
      <c r="U667" s="15"/>
    </row>
    <row r="668" spans="1:21" s="16" customFormat="1">
      <c r="A668" s="193"/>
      <c r="B668" s="15"/>
      <c r="C668" s="15"/>
      <c r="D668" s="48"/>
      <c r="E668" s="48"/>
      <c r="F668" s="99"/>
      <c r="G668" s="15"/>
      <c r="H668" s="15"/>
      <c r="I668" s="15"/>
      <c r="J668" s="15"/>
      <c r="K668" s="17"/>
      <c r="L668" s="17"/>
      <c r="M668" s="17"/>
      <c r="N668" s="15"/>
      <c r="O668" s="86"/>
      <c r="P668" s="15"/>
      <c r="Q668" s="99"/>
      <c r="R668" s="99"/>
      <c r="S668" s="15"/>
      <c r="T668" s="15"/>
      <c r="U668" s="15"/>
    </row>
    <row r="669" spans="1:21" s="16" customFormat="1">
      <c r="A669" s="193"/>
      <c r="B669" s="15"/>
      <c r="C669" s="15"/>
      <c r="D669" s="48"/>
      <c r="E669" s="48"/>
      <c r="F669" s="99"/>
      <c r="G669" s="15"/>
      <c r="H669" s="15"/>
      <c r="I669" s="15"/>
      <c r="J669" s="15"/>
      <c r="K669" s="17"/>
      <c r="L669" s="17"/>
      <c r="M669" s="17"/>
      <c r="N669" s="15"/>
      <c r="O669" s="86"/>
      <c r="P669" s="15"/>
      <c r="Q669" s="99"/>
      <c r="R669" s="99"/>
      <c r="S669" s="15"/>
      <c r="T669" s="15"/>
      <c r="U669" s="15"/>
    </row>
    <row r="670" spans="1:21" s="16" customFormat="1">
      <c r="A670" s="193"/>
      <c r="B670" s="15"/>
      <c r="C670" s="15"/>
      <c r="D670" s="48"/>
      <c r="E670" s="48"/>
      <c r="F670" s="99"/>
      <c r="G670" s="15"/>
      <c r="H670" s="15"/>
      <c r="I670" s="15"/>
      <c r="J670" s="15"/>
      <c r="K670" s="17"/>
      <c r="L670" s="17"/>
      <c r="M670" s="17"/>
      <c r="N670" s="15"/>
      <c r="O670" s="86"/>
      <c r="P670" s="15"/>
      <c r="Q670" s="99"/>
      <c r="R670" s="99"/>
      <c r="S670" s="15"/>
      <c r="T670" s="15"/>
      <c r="U670" s="15"/>
    </row>
    <row r="671" spans="1:21" s="16" customFormat="1">
      <c r="A671" s="193"/>
      <c r="B671" s="15"/>
      <c r="C671" s="15"/>
      <c r="D671" s="48"/>
      <c r="E671" s="48"/>
      <c r="F671" s="99"/>
      <c r="G671" s="15"/>
      <c r="H671" s="15"/>
      <c r="I671" s="15"/>
      <c r="J671" s="15"/>
      <c r="K671" s="17"/>
      <c r="L671" s="17"/>
      <c r="M671" s="17"/>
      <c r="N671" s="15"/>
      <c r="O671" s="86"/>
      <c r="P671" s="15"/>
      <c r="Q671" s="99"/>
      <c r="R671" s="99"/>
      <c r="S671" s="15"/>
      <c r="T671" s="15"/>
      <c r="U671" s="15"/>
    </row>
    <row r="672" spans="1:21" s="16" customFormat="1">
      <c r="A672" s="193"/>
      <c r="B672" s="15"/>
      <c r="C672" s="15"/>
      <c r="D672" s="48"/>
      <c r="E672" s="48"/>
      <c r="F672" s="99"/>
      <c r="G672" s="15"/>
      <c r="H672" s="15"/>
      <c r="I672" s="15"/>
      <c r="J672" s="15"/>
      <c r="K672" s="17"/>
      <c r="L672" s="17"/>
      <c r="M672" s="17"/>
      <c r="N672" s="15"/>
      <c r="O672" s="86"/>
      <c r="P672" s="15"/>
      <c r="Q672" s="99"/>
      <c r="R672" s="99"/>
      <c r="S672" s="15"/>
      <c r="T672" s="15"/>
      <c r="U672" s="15"/>
    </row>
    <row r="673" spans="1:21" s="16" customFormat="1">
      <c r="A673" s="193"/>
      <c r="B673" s="15"/>
      <c r="C673" s="15"/>
      <c r="D673" s="48"/>
      <c r="E673" s="48"/>
      <c r="F673" s="99"/>
      <c r="G673" s="15"/>
      <c r="H673" s="15"/>
      <c r="I673" s="15"/>
      <c r="J673" s="15"/>
      <c r="K673" s="17"/>
      <c r="L673" s="17"/>
      <c r="M673" s="17"/>
      <c r="N673" s="15"/>
      <c r="O673" s="86"/>
      <c r="P673" s="15"/>
      <c r="Q673" s="99"/>
      <c r="R673" s="99"/>
      <c r="S673" s="15"/>
      <c r="T673" s="15"/>
      <c r="U673" s="15"/>
    </row>
    <row r="674" spans="1:21" s="16" customFormat="1">
      <c r="A674" s="193"/>
      <c r="B674" s="15"/>
      <c r="C674" s="15"/>
      <c r="D674" s="48"/>
      <c r="E674" s="48"/>
      <c r="F674" s="99"/>
      <c r="G674" s="15"/>
      <c r="H674" s="15"/>
      <c r="I674" s="15"/>
      <c r="J674" s="15"/>
      <c r="K674" s="17"/>
      <c r="L674" s="17"/>
      <c r="M674" s="17"/>
      <c r="N674" s="15"/>
      <c r="O674" s="86"/>
      <c r="P674" s="15"/>
      <c r="Q674" s="99"/>
      <c r="R674" s="99"/>
      <c r="S674" s="15"/>
      <c r="T674" s="15"/>
      <c r="U674" s="15"/>
    </row>
    <row r="675" spans="1:21" s="16" customFormat="1">
      <c r="A675" s="193"/>
      <c r="B675" s="15"/>
      <c r="C675" s="15"/>
      <c r="D675" s="48"/>
      <c r="E675" s="48"/>
      <c r="F675" s="99"/>
      <c r="G675" s="15"/>
      <c r="H675" s="15"/>
      <c r="I675" s="15"/>
      <c r="J675" s="15"/>
      <c r="K675" s="17"/>
      <c r="L675" s="17"/>
      <c r="M675" s="17"/>
      <c r="N675" s="15"/>
      <c r="O675" s="86"/>
      <c r="P675" s="15"/>
      <c r="Q675" s="99"/>
      <c r="R675" s="99"/>
      <c r="S675" s="15"/>
      <c r="T675" s="15"/>
      <c r="U675" s="15"/>
    </row>
    <row r="676" spans="1:21" s="16" customFormat="1">
      <c r="A676" s="193"/>
      <c r="B676" s="15"/>
      <c r="C676" s="15"/>
      <c r="D676" s="48"/>
      <c r="E676" s="48"/>
      <c r="F676" s="99"/>
      <c r="G676" s="15"/>
      <c r="H676" s="15"/>
      <c r="I676" s="15"/>
      <c r="J676" s="15"/>
      <c r="K676" s="17"/>
      <c r="L676" s="17"/>
      <c r="M676" s="17"/>
      <c r="N676" s="15"/>
      <c r="O676" s="86"/>
      <c r="P676" s="15"/>
      <c r="Q676" s="99"/>
      <c r="R676" s="99"/>
      <c r="S676" s="15"/>
      <c r="T676" s="15"/>
      <c r="U676" s="15"/>
    </row>
    <row r="677" spans="1:21" s="16" customFormat="1">
      <c r="A677" s="193"/>
      <c r="B677" s="15"/>
      <c r="C677" s="15"/>
      <c r="D677" s="48"/>
      <c r="E677" s="48"/>
      <c r="F677" s="99"/>
      <c r="G677" s="15"/>
      <c r="H677" s="15"/>
      <c r="I677" s="15"/>
      <c r="J677" s="15"/>
      <c r="K677" s="17"/>
      <c r="L677" s="17"/>
      <c r="M677" s="17"/>
      <c r="N677" s="15"/>
      <c r="O677" s="86"/>
      <c r="P677" s="15"/>
      <c r="Q677" s="99"/>
      <c r="R677" s="99"/>
      <c r="S677" s="15"/>
      <c r="T677" s="15"/>
      <c r="U677" s="15"/>
    </row>
    <row r="678" spans="1:21" s="16" customFormat="1">
      <c r="A678" s="193"/>
      <c r="B678" s="15"/>
      <c r="C678" s="15"/>
      <c r="D678" s="48"/>
      <c r="E678" s="48"/>
      <c r="F678" s="99"/>
      <c r="G678" s="15"/>
      <c r="H678" s="15"/>
      <c r="I678" s="15"/>
      <c r="J678" s="15"/>
      <c r="K678" s="17"/>
      <c r="L678" s="17"/>
      <c r="M678" s="17"/>
      <c r="N678" s="15"/>
      <c r="O678" s="86"/>
      <c r="P678" s="15"/>
      <c r="Q678" s="99"/>
      <c r="R678" s="99"/>
      <c r="S678" s="15"/>
      <c r="T678" s="15"/>
      <c r="U678" s="15"/>
    </row>
    <row r="679" spans="1:21" s="16" customFormat="1">
      <c r="A679" s="193"/>
      <c r="B679" s="15"/>
      <c r="C679" s="15"/>
      <c r="D679" s="48"/>
      <c r="E679" s="48"/>
      <c r="F679" s="99"/>
      <c r="G679" s="15"/>
      <c r="H679" s="15"/>
      <c r="I679" s="15"/>
      <c r="J679" s="15"/>
      <c r="K679" s="17"/>
      <c r="L679" s="17"/>
      <c r="M679" s="17"/>
      <c r="N679" s="15"/>
      <c r="O679" s="86"/>
      <c r="P679" s="15"/>
      <c r="Q679" s="99"/>
      <c r="R679" s="99"/>
      <c r="S679" s="15"/>
      <c r="T679" s="15"/>
      <c r="U679" s="15"/>
    </row>
    <row r="680" spans="1:21" s="16" customFormat="1">
      <c r="A680" s="193"/>
      <c r="B680" s="15"/>
      <c r="C680" s="15"/>
      <c r="D680" s="48"/>
      <c r="E680" s="48"/>
      <c r="F680" s="99"/>
      <c r="G680" s="15"/>
      <c r="H680" s="15"/>
      <c r="I680" s="15"/>
      <c r="J680" s="15"/>
      <c r="K680" s="17"/>
      <c r="L680" s="17"/>
      <c r="M680" s="17"/>
      <c r="N680" s="15"/>
      <c r="O680" s="86"/>
      <c r="P680" s="15"/>
      <c r="Q680" s="99"/>
      <c r="R680" s="99"/>
      <c r="S680" s="15"/>
      <c r="T680" s="15"/>
      <c r="U680" s="15"/>
    </row>
    <row r="681" spans="1:21" s="16" customFormat="1">
      <c r="A681" s="193"/>
      <c r="B681" s="15"/>
      <c r="C681" s="15"/>
      <c r="D681" s="48"/>
      <c r="E681" s="48"/>
      <c r="F681" s="99"/>
      <c r="G681" s="15"/>
      <c r="H681" s="15"/>
      <c r="I681" s="15"/>
      <c r="J681" s="15"/>
      <c r="K681" s="17"/>
      <c r="L681" s="17"/>
      <c r="M681" s="17"/>
      <c r="N681" s="15"/>
      <c r="O681" s="86"/>
      <c r="P681" s="15"/>
      <c r="Q681" s="99"/>
      <c r="R681" s="99"/>
      <c r="S681" s="15"/>
      <c r="T681" s="15"/>
      <c r="U681" s="15"/>
    </row>
    <row r="682" spans="1:21" s="16" customFormat="1">
      <c r="A682" s="193"/>
      <c r="B682" s="15"/>
      <c r="C682" s="15"/>
      <c r="D682" s="48"/>
      <c r="E682" s="48"/>
      <c r="F682" s="99"/>
      <c r="G682" s="15"/>
      <c r="H682" s="15"/>
      <c r="I682" s="15"/>
      <c r="J682" s="15"/>
      <c r="K682" s="17"/>
      <c r="L682" s="17"/>
      <c r="M682" s="17"/>
      <c r="N682" s="15"/>
      <c r="O682" s="86"/>
      <c r="P682" s="15"/>
      <c r="Q682" s="99"/>
      <c r="R682" s="99"/>
      <c r="S682" s="15"/>
      <c r="T682" s="15"/>
      <c r="U682" s="15"/>
    </row>
    <row r="683" spans="1:21" s="16" customFormat="1">
      <c r="A683" s="193"/>
      <c r="B683" s="15"/>
      <c r="C683" s="15"/>
      <c r="D683" s="48"/>
      <c r="E683" s="48"/>
      <c r="F683" s="99"/>
      <c r="G683" s="15"/>
      <c r="H683" s="15"/>
      <c r="I683" s="15"/>
      <c r="J683" s="15"/>
      <c r="K683" s="17"/>
      <c r="L683" s="17"/>
      <c r="M683" s="17"/>
      <c r="N683" s="15"/>
      <c r="O683" s="86"/>
      <c r="P683" s="15"/>
      <c r="Q683" s="99"/>
      <c r="R683" s="99"/>
      <c r="S683" s="15"/>
      <c r="T683" s="15"/>
      <c r="U683" s="15"/>
    </row>
    <row r="684" spans="1:21" s="16" customFormat="1">
      <c r="A684" s="193"/>
      <c r="B684" s="15"/>
      <c r="C684" s="15"/>
      <c r="D684" s="48"/>
      <c r="E684" s="48"/>
      <c r="F684" s="99"/>
      <c r="G684" s="15"/>
      <c r="H684" s="15"/>
      <c r="I684" s="15"/>
      <c r="J684" s="15"/>
      <c r="K684" s="17"/>
      <c r="L684" s="17"/>
      <c r="M684" s="17"/>
      <c r="N684" s="15"/>
      <c r="O684" s="86"/>
      <c r="P684" s="15"/>
      <c r="Q684" s="99"/>
      <c r="R684" s="99"/>
      <c r="S684" s="15"/>
      <c r="T684" s="15"/>
      <c r="U684" s="15"/>
    </row>
    <row r="685" spans="1:21" s="16" customFormat="1">
      <c r="A685" s="193"/>
      <c r="B685" s="15"/>
      <c r="C685" s="15"/>
      <c r="D685" s="48"/>
      <c r="E685" s="48"/>
      <c r="F685" s="99"/>
      <c r="G685" s="15"/>
      <c r="H685" s="15"/>
      <c r="I685" s="15"/>
      <c r="J685" s="15"/>
      <c r="K685" s="17"/>
      <c r="L685" s="17"/>
      <c r="M685" s="17"/>
      <c r="N685" s="15"/>
      <c r="O685" s="86"/>
      <c r="P685" s="15"/>
      <c r="Q685" s="99"/>
      <c r="R685" s="99"/>
      <c r="S685" s="15"/>
      <c r="T685" s="15"/>
      <c r="U685" s="15"/>
    </row>
    <row r="686" spans="1:21" s="16" customFormat="1">
      <c r="A686" s="193"/>
      <c r="B686" s="15"/>
      <c r="C686" s="15"/>
      <c r="D686" s="48"/>
      <c r="E686" s="48"/>
      <c r="F686" s="99"/>
      <c r="G686" s="15"/>
      <c r="H686" s="15"/>
      <c r="I686" s="15"/>
      <c r="J686" s="15"/>
      <c r="K686" s="17"/>
      <c r="L686" s="17"/>
      <c r="M686" s="17"/>
      <c r="N686" s="15"/>
      <c r="O686" s="86"/>
      <c r="P686" s="15"/>
      <c r="Q686" s="99"/>
      <c r="R686" s="99"/>
      <c r="S686" s="15"/>
      <c r="T686" s="15"/>
      <c r="U686" s="15"/>
    </row>
    <row r="687" spans="1:21" s="16" customFormat="1">
      <c r="A687" s="193"/>
      <c r="B687" s="15"/>
      <c r="C687" s="15"/>
      <c r="D687" s="48"/>
      <c r="E687" s="48"/>
      <c r="F687" s="99"/>
      <c r="G687" s="15"/>
      <c r="H687" s="15"/>
      <c r="I687" s="15"/>
      <c r="J687" s="15"/>
      <c r="K687" s="17"/>
      <c r="L687" s="17"/>
      <c r="M687" s="17"/>
      <c r="N687" s="15"/>
      <c r="O687" s="86"/>
      <c r="P687" s="15"/>
      <c r="Q687" s="99"/>
      <c r="R687" s="99"/>
      <c r="S687" s="15"/>
      <c r="T687" s="15"/>
      <c r="U687" s="15"/>
    </row>
    <row r="688" spans="1:21" s="16" customFormat="1">
      <c r="A688" s="193"/>
      <c r="B688" s="15"/>
      <c r="C688" s="15"/>
      <c r="D688" s="48"/>
      <c r="E688" s="48"/>
      <c r="F688" s="99"/>
      <c r="G688" s="15"/>
      <c r="H688" s="15"/>
      <c r="I688" s="15"/>
      <c r="J688" s="15"/>
      <c r="K688" s="17"/>
      <c r="L688" s="17"/>
      <c r="M688" s="17"/>
      <c r="N688" s="15"/>
      <c r="O688" s="86"/>
      <c r="P688" s="15"/>
      <c r="Q688" s="99"/>
      <c r="R688" s="99"/>
      <c r="S688" s="15"/>
      <c r="T688" s="15"/>
      <c r="U688" s="15"/>
    </row>
    <row r="689" spans="1:21" s="16" customFormat="1">
      <c r="A689" s="193"/>
      <c r="B689" s="15"/>
      <c r="C689" s="15"/>
      <c r="D689" s="48"/>
      <c r="E689" s="48"/>
      <c r="F689" s="99"/>
      <c r="G689" s="15"/>
      <c r="H689" s="15"/>
      <c r="I689" s="15"/>
      <c r="J689" s="15"/>
      <c r="K689" s="17"/>
      <c r="L689" s="17"/>
      <c r="M689" s="17"/>
      <c r="N689" s="15"/>
      <c r="O689" s="86"/>
      <c r="P689" s="15"/>
      <c r="Q689" s="99"/>
      <c r="R689" s="99"/>
      <c r="S689" s="15"/>
      <c r="T689" s="15"/>
      <c r="U689" s="15"/>
    </row>
    <row r="690" spans="1:21" s="16" customFormat="1">
      <c r="A690" s="193"/>
      <c r="B690" s="15"/>
      <c r="C690" s="15"/>
      <c r="D690" s="48"/>
      <c r="E690" s="48"/>
      <c r="F690" s="99"/>
      <c r="G690" s="15"/>
      <c r="H690" s="15"/>
      <c r="I690" s="15"/>
      <c r="J690" s="15"/>
      <c r="K690" s="17"/>
      <c r="L690" s="17"/>
      <c r="M690" s="17"/>
      <c r="N690" s="15"/>
      <c r="O690" s="86"/>
      <c r="P690" s="15"/>
      <c r="Q690" s="99"/>
      <c r="R690" s="99"/>
      <c r="S690" s="15"/>
      <c r="T690" s="15"/>
      <c r="U690" s="15"/>
    </row>
    <row r="691" spans="1:21" s="16" customFormat="1">
      <c r="A691" s="193"/>
      <c r="B691" s="15"/>
      <c r="C691" s="15"/>
      <c r="D691" s="48"/>
      <c r="E691" s="48"/>
      <c r="F691" s="99"/>
      <c r="G691" s="15"/>
      <c r="H691" s="15"/>
      <c r="I691" s="15"/>
      <c r="J691" s="15"/>
      <c r="K691" s="17"/>
      <c r="L691" s="17"/>
      <c r="M691" s="17"/>
      <c r="N691" s="15"/>
      <c r="O691" s="86"/>
      <c r="P691" s="15"/>
      <c r="Q691" s="99"/>
      <c r="R691" s="99"/>
      <c r="S691" s="15"/>
      <c r="T691" s="15"/>
      <c r="U691" s="15"/>
    </row>
    <row r="692" spans="1:21" s="16" customFormat="1">
      <c r="A692" s="193"/>
      <c r="B692" s="15"/>
      <c r="C692" s="15"/>
      <c r="D692" s="48"/>
      <c r="E692" s="48"/>
      <c r="F692" s="99"/>
      <c r="G692" s="15"/>
      <c r="H692" s="15"/>
      <c r="I692" s="15"/>
      <c r="J692" s="15"/>
      <c r="K692" s="17"/>
      <c r="L692" s="17"/>
      <c r="M692" s="17"/>
      <c r="N692" s="15"/>
      <c r="O692" s="86"/>
      <c r="P692" s="15"/>
      <c r="Q692" s="99"/>
      <c r="R692" s="99"/>
      <c r="S692" s="15"/>
      <c r="T692" s="15"/>
      <c r="U692" s="15"/>
    </row>
    <row r="693" spans="1:21" s="16" customFormat="1">
      <c r="A693" s="193"/>
      <c r="B693" s="15"/>
      <c r="C693" s="15"/>
      <c r="D693" s="48"/>
      <c r="E693" s="48"/>
      <c r="F693" s="99"/>
      <c r="G693" s="15"/>
      <c r="H693" s="15"/>
      <c r="I693" s="15"/>
      <c r="J693" s="15"/>
      <c r="K693" s="17"/>
      <c r="L693" s="17"/>
      <c r="M693" s="17"/>
      <c r="N693" s="15"/>
      <c r="O693" s="86"/>
      <c r="P693" s="15"/>
      <c r="Q693" s="99"/>
      <c r="R693" s="99"/>
      <c r="S693" s="15"/>
      <c r="T693" s="15"/>
      <c r="U693" s="15"/>
    </row>
    <row r="694" spans="1:21" s="16" customFormat="1">
      <c r="A694" s="193"/>
      <c r="B694" s="15"/>
      <c r="C694" s="15"/>
      <c r="D694" s="48"/>
      <c r="E694" s="48"/>
      <c r="F694" s="99"/>
      <c r="G694" s="15"/>
      <c r="H694" s="15"/>
      <c r="I694" s="15"/>
      <c r="J694" s="15"/>
      <c r="K694" s="17"/>
      <c r="L694" s="17"/>
      <c r="M694" s="17"/>
      <c r="N694" s="15"/>
      <c r="O694" s="86"/>
      <c r="P694" s="15"/>
      <c r="Q694" s="99"/>
      <c r="R694" s="99"/>
      <c r="S694" s="15"/>
      <c r="T694" s="15"/>
      <c r="U694" s="15"/>
    </row>
    <row r="695" spans="1:21" s="16" customFormat="1">
      <c r="A695" s="193"/>
      <c r="B695" s="15"/>
      <c r="C695" s="15"/>
      <c r="D695" s="48"/>
      <c r="E695" s="48"/>
      <c r="F695" s="99"/>
      <c r="G695" s="15"/>
      <c r="H695" s="15"/>
      <c r="I695" s="15"/>
      <c r="J695" s="15"/>
      <c r="K695" s="17"/>
      <c r="L695" s="17"/>
      <c r="M695" s="17"/>
      <c r="N695" s="15"/>
      <c r="O695" s="86"/>
      <c r="P695" s="15"/>
      <c r="Q695" s="99"/>
      <c r="R695" s="99"/>
      <c r="S695" s="15"/>
      <c r="T695" s="15"/>
      <c r="U695" s="15"/>
    </row>
    <row r="696" spans="1:21" s="16" customFormat="1">
      <c r="A696" s="193"/>
      <c r="B696" s="15"/>
      <c r="C696" s="15"/>
      <c r="D696" s="48"/>
      <c r="E696" s="48"/>
      <c r="F696" s="99"/>
      <c r="G696" s="15"/>
      <c r="H696" s="15"/>
      <c r="I696" s="15"/>
      <c r="J696" s="15"/>
      <c r="K696" s="17"/>
      <c r="L696" s="17"/>
      <c r="M696" s="17"/>
      <c r="N696" s="15"/>
      <c r="O696" s="86"/>
      <c r="P696" s="15"/>
      <c r="Q696" s="99"/>
      <c r="R696" s="99"/>
      <c r="S696" s="15"/>
      <c r="T696" s="15"/>
      <c r="U696" s="15"/>
    </row>
    <row r="697" spans="1:21" s="16" customFormat="1">
      <c r="A697" s="193"/>
      <c r="B697" s="15"/>
      <c r="C697" s="15"/>
      <c r="D697" s="48"/>
      <c r="E697" s="48"/>
      <c r="F697" s="99"/>
      <c r="G697" s="15"/>
      <c r="H697" s="15"/>
      <c r="I697" s="15"/>
      <c r="J697" s="15"/>
      <c r="K697" s="17"/>
      <c r="L697" s="17"/>
      <c r="M697" s="17"/>
      <c r="N697" s="15"/>
      <c r="O697" s="86"/>
      <c r="P697" s="15"/>
      <c r="Q697" s="99"/>
      <c r="R697" s="99"/>
      <c r="S697" s="15"/>
      <c r="T697" s="15"/>
      <c r="U697" s="15"/>
    </row>
    <row r="698" spans="1:21" s="16" customFormat="1">
      <c r="A698" s="193"/>
      <c r="B698" s="15"/>
      <c r="C698" s="15"/>
      <c r="D698" s="48"/>
      <c r="E698" s="48"/>
      <c r="F698" s="99"/>
      <c r="G698" s="15"/>
      <c r="H698" s="15"/>
      <c r="I698" s="15"/>
      <c r="J698" s="15"/>
      <c r="K698" s="17"/>
      <c r="L698" s="17"/>
      <c r="M698" s="17"/>
      <c r="N698" s="15"/>
      <c r="O698" s="86"/>
      <c r="P698" s="15"/>
      <c r="Q698" s="99"/>
      <c r="R698" s="99"/>
      <c r="S698" s="15"/>
      <c r="T698" s="15"/>
      <c r="U698" s="15"/>
    </row>
    <row r="699" spans="1:21" s="16" customFormat="1">
      <c r="A699" s="193"/>
      <c r="B699" s="15"/>
      <c r="C699" s="15"/>
      <c r="D699" s="48"/>
      <c r="E699" s="48"/>
      <c r="F699" s="99"/>
      <c r="G699" s="15"/>
      <c r="H699" s="15"/>
      <c r="I699" s="15"/>
      <c r="J699" s="15"/>
      <c r="K699" s="17"/>
      <c r="L699" s="17"/>
      <c r="M699" s="17"/>
      <c r="N699" s="15"/>
      <c r="O699" s="86"/>
      <c r="P699" s="15"/>
      <c r="Q699" s="99"/>
      <c r="R699" s="99"/>
      <c r="S699" s="15"/>
      <c r="T699" s="15"/>
      <c r="U699" s="15"/>
    </row>
    <row r="700" spans="1:21" s="16" customFormat="1">
      <c r="A700" s="193"/>
      <c r="B700" s="15"/>
      <c r="C700" s="15"/>
      <c r="D700" s="48"/>
      <c r="E700" s="48"/>
      <c r="F700" s="99"/>
      <c r="G700" s="15"/>
      <c r="H700" s="15"/>
      <c r="I700" s="15"/>
      <c r="J700" s="15"/>
      <c r="K700" s="17"/>
      <c r="L700" s="17"/>
      <c r="M700" s="17"/>
      <c r="N700" s="15"/>
      <c r="O700" s="86"/>
      <c r="P700" s="15"/>
      <c r="Q700" s="99"/>
      <c r="R700" s="99"/>
      <c r="S700" s="15"/>
      <c r="T700" s="15"/>
      <c r="U700" s="15"/>
    </row>
    <row r="701" spans="1:21" s="16" customFormat="1">
      <c r="A701" s="193"/>
      <c r="B701" s="15"/>
      <c r="C701" s="15"/>
      <c r="D701" s="48"/>
      <c r="E701" s="48"/>
      <c r="F701" s="99"/>
      <c r="G701" s="15"/>
      <c r="H701" s="15"/>
      <c r="I701" s="15"/>
      <c r="J701" s="15"/>
      <c r="K701" s="17"/>
      <c r="L701" s="17"/>
      <c r="M701" s="17"/>
      <c r="N701" s="15"/>
      <c r="O701" s="86"/>
      <c r="P701" s="15"/>
      <c r="Q701" s="99"/>
      <c r="R701" s="99"/>
      <c r="S701" s="15"/>
      <c r="T701" s="15"/>
      <c r="U701" s="15"/>
    </row>
    <row r="702" spans="1:21" s="16" customFormat="1">
      <c r="A702" s="193"/>
      <c r="B702" s="15"/>
      <c r="C702" s="15"/>
      <c r="D702" s="48"/>
      <c r="E702" s="48"/>
      <c r="F702" s="99"/>
      <c r="G702" s="15"/>
      <c r="H702" s="15"/>
      <c r="I702" s="15"/>
      <c r="J702" s="15"/>
      <c r="K702" s="17"/>
      <c r="L702" s="17"/>
      <c r="M702" s="17"/>
      <c r="N702" s="15"/>
      <c r="O702" s="86"/>
      <c r="P702" s="15"/>
      <c r="Q702" s="99"/>
      <c r="R702" s="99"/>
      <c r="S702" s="15"/>
      <c r="T702" s="15"/>
      <c r="U702" s="15"/>
    </row>
    <row r="703" spans="1:21" s="16" customFormat="1">
      <c r="A703" s="193"/>
      <c r="B703" s="15"/>
      <c r="C703" s="15"/>
      <c r="D703" s="48"/>
      <c r="E703" s="48"/>
      <c r="F703" s="99"/>
      <c r="G703" s="15"/>
      <c r="H703" s="15"/>
      <c r="I703" s="15"/>
      <c r="J703" s="15"/>
      <c r="K703" s="17"/>
      <c r="L703" s="17"/>
      <c r="M703" s="17"/>
      <c r="N703" s="15"/>
      <c r="O703" s="86"/>
      <c r="P703" s="15"/>
      <c r="Q703" s="99"/>
      <c r="R703" s="99"/>
      <c r="S703" s="15"/>
      <c r="T703" s="15"/>
      <c r="U703" s="15"/>
    </row>
    <row r="704" spans="1:21" s="16" customFormat="1">
      <c r="A704" s="193"/>
      <c r="B704" s="15"/>
      <c r="C704" s="15"/>
      <c r="D704" s="48"/>
      <c r="E704" s="48"/>
      <c r="F704" s="99"/>
      <c r="G704" s="15"/>
      <c r="H704" s="15"/>
      <c r="I704" s="15"/>
      <c r="J704" s="15"/>
      <c r="K704" s="17"/>
      <c r="L704" s="17"/>
      <c r="M704" s="17"/>
      <c r="N704" s="15"/>
      <c r="O704" s="86"/>
      <c r="P704" s="15"/>
      <c r="Q704" s="99"/>
      <c r="R704" s="99"/>
      <c r="S704" s="15"/>
      <c r="T704" s="15"/>
      <c r="U704" s="15"/>
    </row>
    <row r="705" spans="1:21" s="16" customFormat="1">
      <c r="A705" s="193"/>
      <c r="B705" s="15"/>
      <c r="C705" s="15"/>
      <c r="D705" s="48"/>
      <c r="E705" s="48"/>
      <c r="F705" s="99"/>
      <c r="G705" s="15"/>
      <c r="H705" s="15"/>
      <c r="I705" s="15"/>
      <c r="J705" s="15"/>
      <c r="K705" s="17"/>
      <c r="L705" s="17"/>
      <c r="M705" s="17"/>
      <c r="N705" s="15"/>
      <c r="O705" s="86"/>
      <c r="P705" s="15"/>
      <c r="Q705" s="99"/>
      <c r="R705" s="99"/>
      <c r="S705" s="15"/>
      <c r="T705" s="15"/>
      <c r="U705" s="15"/>
    </row>
    <row r="706" spans="1:21" s="16" customFormat="1">
      <c r="A706" s="193"/>
      <c r="B706" s="15"/>
      <c r="C706" s="15"/>
      <c r="D706" s="48"/>
      <c r="E706" s="48"/>
      <c r="F706" s="99"/>
      <c r="G706" s="15"/>
      <c r="H706" s="15"/>
      <c r="I706" s="15"/>
      <c r="J706" s="15"/>
      <c r="K706" s="17"/>
      <c r="L706" s="17"/>
      <c r="M706" s="17"/>
      <c r="N706" s="15"/>
      <c r="O706" s="86"/>
      <c r="P706" s="15"/>
      <c r="Q706" s="99"/>
      <c r="R706" s="99"/>
      <c r="S706" s="15"/>
      <c r="T706" s="15"/>
      <c r="U706" s="15"/>
    </row>
    <row r="707" spans="1:21" s="16" customFormat="1">
      <c r="A707" s="193"/>
      <c r="B707" s="15"/>
      <c r="C707" s="15"/>
      <c r="D707" s="48"/>
      <c r="E707" s="48"/>
      <c r="F707" s="99"/>
      <c r="G707" s="15"/>
      <c r="H707" s="15"/>
      <c r="I707" s="15"/>
      <c r="J707" s="15"/>
      <c r="K707" s="17"/>
      <c r="L707" s="17"/>
      <c r="M707" s="17"/>
      <c r="N707" s="15"/>
      <c r="O707" s="86"/>
      <c r="P707" s="15"/>
      <c r="Q707" s="99"/>
      <c r="R707" s="99"/>
      <c r="S707" s="15"/>
      <c r="T707" s="15"/>
      <c r="U707" s="15"/>
    </row>
    <row r="708" spans="1:21" s="16" customFormat="1">
      <c r="A708" s="193"/>
      <c r="B708" s="15"/>
      <c r="C708" s="15"/>
      <c r="D708" s="48"/>
      <c r="E708" s="48"/>
      <c r="F708" s="99"/>
      <c r="G708" s="15"/>
      <c r="H708" s="15"/>
      <c r="I708" s="15"/>
      <c r="J708" s="15"/>
      <c r="K708" s="17"/>
      <c r="L708" s="17"/>
      <c r="M708" s="17"/>
      <c r="N708" s="15"/>
      <c r="O708" s="86"/>
      <c r="P708" s="15"/>
      <c r="Q708" s="99"/>
      <c r="R708" s="99"/>
      <c r="S708" s="15"/>
      <c r="T708" s="15"/>
      <c r="U708" s="15"/>
    </row>
    <row r="709" spans="1:21" s="16" customFormat="1">
      <c r="A709" s="193"/>
      <c r="B709" s="15"/>
      <c r="C709" s="15"/>
      <c r="D709" s="48"/>
      <c r="E709" s="48"/>
      <c r="F709" s="99"/>
      <c r="G709" s="15"/>
      <c r="H709" s="15"/>
      <c r="I709" s="15"/>
      <c r="J709" s="15"/>
      <c r="K709" s="17"/>
      <c r="L709" s="17"/>
      <c r="M709" s="17"/>
      <c r="N709" s="15"/>
      <c r="O709" s="86"/>
      <c r="P709" s="15"/>
      <c r="Q709" s="99"/>
      <c r="R709" s="99"/>
      <c r="S709" s="15"/>
      <c r="T709" s="15"/>
      <c r="U709" s="15"/>
    </row>
    <row r="710" spans="1:21" s="16" customFormat="1">
      <c r="A710" s="193"/>
      <c r="B710" s="15"/>
      <c r="C710" s="15"/>
      <c r="D710" s="48"/>
      <c r="E710" s="48"/>
      <c r="F710" s="99"/>
      <c r="G710" s="15"/>
      <c r="H710" s="15"/>
      <c r="I710" s="15"/>
      <c r="J710" s="15"/>
      <c r="K710" s="17"/>
      <c r="L710" s="17"/>
      <c r="M710" s="17"/>
      <c r="N710" s="15"/>
      <c r="O710" s="86"/>
      <c r="P710" s="15"/>
      <c r="Q710" s="99"/>
      <c r="R710" s="99"/>
      <c r="S710" s="15"/>
      <c r="T710" s="15"/>
      <c r="U710" s="15"/>
    </row>
    <row r="711" spans="1:21" s="16" customFormat="1">
      <c r="A711" s="193"/>
      <c r="B711" s="15"/>
      <c r="C711" s="15"/>
      <c r="D711" s="48"/>
      <c r="E711" s="48"/>
      <c r="F711" s="99"/>
      <c r="G711" s="15"/>
      <c r="H711" s="15"/>
      <c r="I711" s="15"/>
      <c r="J711" s="15"/>
      <c r="K711" s="17"/>
      <c r="L711" s="17"/>
      <c r="M711" s="17"/>
      <c r="N711" s="15"/>
      <c r="O711" s="86"/>
      <c r="P711" s="15"/>
      <c r="Q711" s="99"/>
      <c r="R711" s="99"/>
      <c r="S711" s="15"/>
      <c r="T711" s="15"/>
      <c r="U711" s="15"/>
    </row>
    <row r="712" spans="1:21" s="16" customFormat="1">
      <c r="A712" s="193"/>
      <c r="B712" s="15"/>
      <c r="C712" s="15"/>
      <c r="D712" s="48"/>
      <c r="E712" s="48"/>
      <c r="F712" s="99"/>
      <c r="G712" s="15"/>
      <c r="H712" s="15"/>
      <c r="I712" s="15"/>
      <c r="J712" s="15"/>
      <c r="K712" s="17"/>
      <c r="L712" s="17"/>
      <c r="M712" s="17"/>
      <c r="N712" s="15"/>
      <c r="O712" s="86"/>
      <c r="P712" s="15"/>
      <c r="Q712" s="99"/>
      <c r="R712" s="99"/>
      <c r="S712" s="15"/>
      <c r="T712" s="15"/>
      <c r="U712" s="15"/>
    </row>
    <row r="713" spans="1:21" s="16" customFormat="1">
      <c r="A713" s="193"/>
      <c r="B713" s="15"/>
      <c r="C713" s="15"/>
      <c r="D713" s="48"/>
      <c r="E713" s="48"/>
      <c r="F713" s="99"/>
      <c r="G713" s="15"/>
      <c r="H713" s="15"/>
      <c r="I713" s="15"/>
      <c r="J713" s="15"/>
      <c r="K713" s="17"/>
      <c r="L713" s="17"/>
      <c r="M713" s="17"/>
      <c r="N713" s="15"/>
      <c r="O713" s="86"/>
      <c r="P713" s="15"/>
      <c r="Q713" s="99"/>
      <c r="R713" s="99"/>
      <c r="S713" s="15"/>
      <c r="T713" s="15"/>
      <c r="U713" s="15"/>
    </row>
    <row r="714" spans="1:21" s="16" customFormat="1">
      <c r="A714" s="193"/>
      <c r="B714" s="15"/>
      <c r="C714" s="15"/>
      <c r="D714" s="48"/>
      <c r="E714" s="48"/>
      <c r="F714" s="99"/>
      <c r="G714" s="15"/>
      <c r="H714" s="15"/>
      <c r="I714" s="15"/>
      <c r="J714" s="15"/>
      <c r="K714" s="17"/>
      <c r="L714" s="17"/>
      <c r="M714" s="17"/>
      <c r="N714" s="15"/>
      <c r="O714" s="86"/>
      <c r="P714" s="15"/>
      <c r="Q714" s="99"/>
      <c r="R714" s="99"/>
      <c r="S714" s="15"/>
      <c r="T714" s="15"/>
      <c r="U714" s="15"/>
    </row>
    <row r="715" spans="1:21" s="16" customFormat="1">
      <c r="A715" s="193"/>
      <c r="B715" s="15"/>
      <c r="C715" s="15"/>
      <c r="D715" s="48"/>
      <c r="E715" s="48"/>
      <c r="F715" s="99"/>
      <c r="G715" s="15"/>
      <c r="H715" s="15"/>
      <c r="I715" s="15"/>
      <c r="J715" s="15"/>
      <c r="K715" s="17"/>
      <c r="L715" s="17"/>
      <c r="M715" s="17"/>
      <c r="N715" s="15"/>
      <c r="O715" s="86"/>
      <c r="P715" s="15"/>
      <c r="Q715" s="99"/>
      <c r="R715" s="99"/>
      <c r="S715" s="15"/>
      <c r="T715" s="15"/>
      <c r="U715" s="15"/>
    </row>
    <row r="716" spans="1:21" s="16" customFormat="1">
      <c r="A716" s="193"/>
      <c r="B716" s="15"/>
      <c r="C716" s="15"/>
      <c r="D716" s="48"/>
      <c r="E716" s="48"/>
      <c r="F716" s="99"/>
      <c r="G716" s="15"/>
      <c r="H716" s="15"/>
      <c r="I716" s="15"/>
      <c r="J716" s="15"/>
      <c r="K716" s="17"/>
      <c r="L716" s="17"/>
      <c r="M716" s="17"/>
      <c r="N716" s="15"/>
      <c r="O716" s="86"/>
      <c r="P716" s="15"/>
      <c r="Q716" s="99"/>
      <c r="R716" s="99"/>
      <c r="S716" s="15"/>
      <c r="T716" s="15"/>
      <c r="U716" s="15"/>
    </row>
    <row r="717" spans="1:21" s="16" customFormat="1">
      <c r="A717" s="193"/>
      <c r="B717" s="15"/>
      <c r="C717" s="15"/>
      <c r="D717" s="48"/>
      <c r="E717" s="48"/>
      <c r="F717" s="99"/>
      <c r="G717" s="15"/>
      <c r="H717" s="15"/>
      <c r="I717" s="15"/>
      <c r="J717" s="15"/>
      <c r="K717" s="17"/>
      <c r="L717" s="17"/>
      <c r="M717" s="17"/>
      <c r="N717" s="15"/>
      <c r="O717" s="86"/>
      <c r="P717" s="15"/>
      <c r="Q717" s="99"/>
      <c r="R717" s="99"/>
      <c r="S717" s="15"/>
      <c r="T717" s="15"/>
      <c r="U717" s="15"/>
    </row>
    <row r="718" spans="1:21" s="16" customFormat="1">
      <c r="A718" s="193"/>
      <c r="B718" s="15"/>
      <c r="C718" s="15"/>
      <c r="D718" s="48"/>
      <c r="E718" s="48"/>
      <c r="F718" s="99"/>
      <c r="G718" s="15"/>
      <c r="H718" s="15"/>
      <c r="I718" s="15"/>
      <c r="J718" s="15"/>
      <c r="K718" s="17"/>
      <c r="L718" s="17"/>
      <c r="M718" s="17"/>
      <c r="N718" s="15"/>
      <c r="O718" s="86"/>
      <c r="P718" s="15"/>
      <c r="Q718" s="99"/>
      <c r="R718" s="99"/>
      <c r="S718" s="15"/>
      <c r="T718" s="15"/>
      <c r="U718" s="15"/>
    </row>
    <row r="719" spans="1:21" s="16" customFormat="1">
      <c r="A719" s="193"/>
      <c r="B719" s="15"/>
      <c r="C719" s="15"/>
      <c r="D719" s="48"/>
      <c r="E719" s="48"/>
      <c r="F719" s="99"/>
      <c r="G719" s="15"/>
      <c r="H719" s="15"/>
      <c r="I719" s="15"/>
      <c r="J719" s="15"/>
      <c r="K719" s="17"/>
      <c r="L719" s="17"/>
      <c r="M719" s="17"/>
      <c r="N719" s="15"/>
      <c r="O719" s="86"/>
      <c r="P719" s="15"/>
      <c r="Q719" s="99"/>
      <c r="R719" s="99"/>
      <c r="S719" s="15"/>
      <c r="T719" s="15"/>
      <c r="U719" s="15"/>
    </row>
    <row r="720" spans="1:21" s="16" customFormat="1">
      <c r="A720" s="193"/>
      <c r="B720" s="15"/>
      <c r="C720" s="15"/>
      <c r="D720" s="48"/>
      <c r="E720" s="48"/>
      <c r="F720" s="99"/>
      <c r="G720" s="15"/>
      <c r="H720" s="15"/>
      <c r="I720" s="15"/>
      <c r="J720" s="15"/>
      <c r="K720" s="17"/>
      <c r="L720" s="17"/>
      <c r="M720" s="17"/>
      <c r="N720" s="15"/>
      <c r="O720" s="86"/>
      <c r="P720" s="15"/>
      <c r="Q720" s="99"/>
      <c r="R720" s="99"/>
      <c r="S720" s="15"/>
      <c r="T720" s="15"/>
      <c r="U720" s="15"/>
    </row>
    <row r="721" spans="1:21" s="16" customFormat="1">
      <c r="A721" s="193"/>
      <c r="B721" s="15"/>
      <c r="C721" s="15"/>
      <c r="D721" s="48"/>
      <c r="E721" s="48"/>
      <c r="F721" s="99"/>
      <c r="G721" s="15"/>
      <c r="H721" s="15"/>
      <c r="I721" s="15"/>
      <c r="J721" s="15"/>
      <c r="K721" s="17"/>
      <c r="L721" s="17"/>
      <c r="M721" s="17"/>
      <c r="N721" s="15"/>
      <c r="O721" s="86"/>
      <c r="P721" s="15"/>
      <c r="Q721" s="99"/>
      <c r="R721" s="99"/>
      <c r="S721" s="15"/>
      <c r="T721" s="15"/>
      <c r="U721" s="15"/>
    </row>
    <row r="722" spans="1:21" s="16" customFormat="1">
      <c r="A722" s="193"/>
      <c r="B722" s="15"/>
      <c r="C722" s="15"/>
      <c r="D722" s="48"/>
      <c r="E722" s="48"/>
      <c r="F722" s="99"/>
      <c r="G722" s="15"/>
      <c r="H722" s="15"/>
      <c r="I722" s="15"/>
      <c r="J722" s="15"/>
      <c r="K722" s="17"/>
      <c r="L722" s="17"/>
      <c r="M722" s="17"/>
      <c r="N722" s="15"/>
      <c r="O722" s="86"/>
      <c r="P722" s="15"/>
      <c r="Q722" s="99"/>
      <c r="R722" s="99"/>
      <c r="S722" s="15"/>
      <c r="T722" s="15"/>
      <c r="U722" s="15"/>
    </row>
    <row r="723" spans="1:21" s="16" customFormat="1">
      <c r="A723" s="193"/>
      <c r="B723" s="15"/>
      <c r="C723" s="15"/>
      <c r="D723" s="48"/>
      <c r="E723" s="48"/>
      <c r="F723" s="99"/>
      <c r="G723" s="15"/>
      <c r="H723" s="15"/>
      <c r="I723" s="15"/>
      <c r="J723" s="15"/>
      <c r="K723" s="17"/>
      <c r="L723" s="17"/>
      <c r="M723" s="17"/>
      <c r="N723" s="15"/>
      <c r="O723" s="86"/>
      <c r="P723" s="15"/>
      <c r="Q723" s="99"/>
      <c r="R723" s="99"/>
      <c r="S723" s="15"/>
      <c r="T723" s="15"/>
      <c r="U723" s="15"/>
    </row>
    <row r="724" spans="1:21" s="16" customFormat="1">
      <c r="A724" s="193"/>
      <c r="B724" s="15"/>
      <c r="C724" s="15"/>
      <c r="D724" s="48"/>
      <c r="E724" s="48"/>
      <c r="F724" s="99"/>
      <c r="G724" s="15"/>
      <c r="H724" s="15"/>
      <c r="I724" s="15"/>
      <c r="J724" s="15"/>
      <c r="K724" s="17"/>
      <c r="L724" s="17"/>
      <c r="M724" s="17"/>
      <c r="N724" s="15"/>
      <c r="O724" s="86"/>
      <c r="P724" s="15"/>
      <c r="Q724" s="99"/>
      <c r="R724" s="99"/>
      <c r="S724" s="15"/>
      <c r="T724" s="15"/>
      <c r="U724" s="15"/>
    </row>
    <row r="725" spans="1:21" s="16" customFormat="1">
      <c r="A725" s="193"/>
      <c r="B725" s="15"/>
      <c r="C725" s="15"/>
      <c r="D725" s="48"/>
      <c r="E725" s="48"/>
      <c r="F725" s="99"/>
      <c r="G725" s="15"/>
      <c r="H725" s="15"/>
      <c r="I725" s="15"/>
      <c r="J725" s="15"/>
      <c r="K725" s="17"/>
      <c r="L725" s="17"/>
      <c r="M725" s="17"/>
      <c r="N725" s="15"/>
      <c r="O725" s="86"/>
      <c r="P725" s="15"/>
      <c r="Q725" s="99"/>
      <c r="R725" s="99"/>
      <c r="S725" s="15"/>
      <c r="T725" s="15"/>
      <c r="U725" s="15"/>
    </row>
    <row r="726" spans="1:21" s="16" customFormat="1">
      <c r="A726" s="193"/>
      <c r="B726" s="15"/>
      <c r="C726" s="15"/>
      <c r="D726" s="48"/>
      <c r="E726" s="48"/>
      <c r="F726" s="99"/>
      <c r="G726" s="15"/>
      <c r="H726" s="15"/>
      <c r="I726" s="15"/>
      <c r="J726" s="15"/>
      <c r="K726" s="17"/>
      <c r="L726" s="17"/>
      <c r="M726" s="17"/>
      <c r="N726" s="15"/>
      <c r="O726" s="86"/>
      <c r="P726" s="15"/>
      <c r="Q726" s="99"/>
      <c r="R726" s="99"/>
      <c r="S726" s="15"/>
      <c r="T726" s="15"/>
      <c r="U726" s="15"/>
    </row>
    <row r="727" spans="1:21" s="16" customFormat="1">
      <c r="A727" s="193"/>
      <c r="B727" s="15"/>
      <c r="C727" s="15"/>
      <c r="D727" s="48"/>
      <c r="E727" s="48"/>
      <c r="F727" s="99"/>
      <c r="G727" s="15"/>
      <c r="H727" s="15"/>
      <c r="I727" s="15"/>
      <c r="J727" s="15"/>
      <c r="K727" s="17"/>
      <c r="L727" s="17"/>
      <c r="M727" s="17"/>
      <c r="N727" s="15"/>
      <c r="O727" s="86"/>
      <c r="P727" s="15"/>
      <c r="Q727" s="99"/>
      <c r="R727" s="99"/>
      <c r="S727" s="15"/>
      <c r="T727" s="15"/>
      <c r="U727" s="15"/>
    </row>
    <row r="728" spans="1:21" s="16" customFormat="1">
      <c r="A728" s="193"/>
      <c r="B728" s="15"/>
      <c r="C728" s="15"/>
      <c r="D728" s="48"/>
      <c r="E728" s="48"/>
      <c r="F728" s="99"/>
      <c r="G728" s="15"/>
      <c r="H728" s="15"/>
      <c r="I728" s="15"/>
      <c r="J728" s="15"/>
      <c r="K728" s="17"/>
      <c r="L728" s="17"/>
      <c r="M728" s="17"/>
      <c r="N728" s="15"/>
      <c r="O728" s="86"/>
      <c r="P728" s="15"/>
      <c r="Q728" s="99"/>
      <c r="R728" s="99"/>
      <c r="S728" s="15"/>
      <c r="T728" s="15"/>
      <c r="U728" s="15"/>
    </row>
    <row r="729" spans="1:21" s="16" customFormat="1">
      <c r="A729" s="193"/>
      <c r="B729" s="15"/>
      <c r="C729" s="15"/>
      <c r="D729" s="48"/>
      <c r="E729" s="48"/>
      <c r="F729" s="99"/>
      <c r="G729" s="15"/>
      <c r="H729" s="15"/>
      <c r="I729" s="15"/>
      <c r="J729" s="15"/>
      <c r="K729" s="17"/>
      <c r="L729" s="17"/>
      <c r="M729" s="17"/>
      <c r="N729" s="15"/>
      <c r="O729" s="86"/>
      <c r="P729" s="15"/>
      <c r="Q729" s="99"/>
      <c r="R729" s="99"/>
      <c r="S729" s="15"/>
      <c r="T729" s="15"/>
      <c r="U729" s="15"/>
    </row>
    <row r="730" spans="1:21" s="16" customFormat="1">
      <c r="A730" s="193"/>
      <c r="B730" s="15"/>
      <c r="C730" s="15"/>
      <c r="D730" s="48"/>
      <c r="E730" s="48"/>
      <c r="F730" s="99"/>
      <c r="G730" s="15"/>
      <c r="H730" s="15"/>
      <c r="I730" s="15"/>
      <c r="J730" s="15"/>
      <c r="K730" s="17"/>
      <c r="L730" s="17"/>
      <c r="M730" s="17"/>
      <c r="N730" s="15"/>
      <c r="O730" s="86"/>
      <c r="P730" s="15"/>
      <c r="Q730" s="99"/>
      <c r="R730" s="99"/>
      <c r="S730" s="15"/>
      <c r="T730" s="15"/>
      <c r="U730" s="15"/>
    </row>
    <row r="731" spans="1:21" s="16" customFormat="1">
      <c r="A731" s="193"/>
      <c r="B731" s="15"/>
      <c r="C731" s="15"/>
      <c r="D731" s="48"/>
      <c r="E731" s="48"/>
      <c r="F731" s="99"/>
      <c r="G731" s="15"/>
      <c r="H731" s="15"/>
      <c r="I731" s="15"/>
      <c r="J731" s="15"/>
      <c r="K731" s="17"/>
      <c r="L731" s="17"/>
      <c r="M731" s="17"/>
      <c r="N731" s="15"/>
      <c r="O731" s="86"/>
      <c r="P731" s="15"/>
      <c r="Q731" s="99"/>
      <c r="R731" s="99"/>
      <c r="S731" s="15"/>
      <c r="T731" s="15"/>
      <c r="U731" s="15"/>
    </row>
    <row r="732" spans="1:21" s="16" customFormat="1">
      <c r="A732" s="193"/>
      <c r="B732" s="15"/>
      <c r="C732" s="15"/>
      <c r="D732" s="48"/>
      <c r="E732" s="48"/>
      <c r="F732" s="99"/>
      <c r="G732" s="15"/>
      <c r="H732" s="15"/>
      <c r="I732" s="15"/>
      <c r="J732" s="15"/>
      <c r="K732" s="17"/>
      <c r="L732" s="17"/>
      <c r="M732" s="17"/>
      <c r="N732" s="15"/>
      <c r="O732" s="86"/>
      <c r="P732" s="15"/>
      <c r="Q732" s="99"/>
      <c r="R732" s="99"/>
      <c r="S732" s="15"/>
      <c r="T732" s="15"/>
      <c r="U732" s="15"/>
    </row>
    <row r="733" spans="1:21" s="16" customFormat="1">
      <c r="A733" s="193"/>
      <c r="B733" s="15"/>
      <c r="C733" s="15"/>
      <c r="D733" s="48"/>
      <c r="E733" s="48"/>
      <c r="F733" s="99"/>
      <c r="G733" s="15"/>
      <c r="H733" s="15"/>
      <c r="I733" s="15"/>
      <c r="J733" s="15"/>
      <c r="K733" s="17"/>
      <c r="L733" s="17"/>
      <c r="M733" s="17"/>
      <c r="N733" s="15"/>
      <c r="O733" s="86"/>
      <c r="P733" s="15"/>
      <c r="Q733" s="99"/>
      <c r="R733" s="99"/>
      <c r="S733" s="15"/>
      <c r="T733" s="15"/>
      <c r="U733" s="15"/>
    </row>
    <row r="734" spans="1:21" s="16" customFormat="1">
      <c r="A734" s="193"/>
      <c r="B734" s="15"/>
      <c r="C734" s="15"/>
      <c r="D734" s="48"/>
      <c r="E734" s="48"/>
      <c r="F734" s="99"/>
      <c r="G734" s="15"/>
      <c r="H734" s="15"/>
      <c r="I734" s="15"/>
      <c r="J734" s="15"/>
      <c r="K734" s="17"/>
      <c r="L734" s="17"/>
      <c r="M734" s="17"/>
      <c r="N734" s="15"/>
      <c r="O734" s="86"/>
      <c r="P734" s="15"/>
      <c r="Q734" s="99"/>
      <c r="R734" s="99"/>
      <c r="S734" s="15"/>
      <c r="T734" s="15"/>
      <c r="U734" s="15"/>
    </row>
    <row r="735" spans="1:21" s="16" customFormat="1">
      <c r="A735" s="193"/>
      <c r="B735" s="15"/>
      <c r="C735" s="15"/>
      <c r="D735" s="48"/>
      <c r="E735" s="48"/>
      <c r="F735" s="99"/>
      <c r="G735" s="15"/>
      <c r="H735" s="15"/>
      <c r="I735" s="15"/>
      <c r="J735" s="15"/>
      <c r="K735" s="17"/>
      <c r="L735" s="17"/>
      <c r="M735" s="17"/>
      <c r="N735" s="15"/>
      <c r="O735" s="86"/>
      <c r="P735" s="15"/>
      <c r="Q735" s="99"/>
      <c r="R735" s="99"/>
      <c r="S735" s="15"/>
      <c r="T735" s="15"/>
      <c r="U735" s="15"/>
    </row>
    <row r="736" spans="1:21" s="16" customFormat="1">
      <c r="A736" s="193"/>
      <c r="B736" s="15"/>
      <c r="C736" s="15"/>
      <c r="D736" s="48"/>
      <c r="E736" s="48"/>
      <c r="F736" s="99"/>
      <c r="G736" s="15"/>
      <c r="H736" s="15"/>
      <c r="I736" s="15"/>
      <c r="J736" s="15"/>
      <c r="K736" s="17"/>
      <c r="L736" s="17"/>
      <c r="M736" s="17"/>
      <c r="N736" s="15"/>
      <c r="O736" s="86"/>
      <c r="P736" s="15"/>
      <c r="Q736" s="99"/>
      <c r="R736" s="99"/>
      <c r="S736" s="15"/>
      <c r="T736" s="15"/>
      <c r="U736" s="15"/>
    </row>
    <row r="737" spans="1:21" s="16" customFormat="1">
      <c r="A737" s="193"/>
      <c r="B737" s="15"/>
      <c r="C737" s="15"/>
      <c r="D737" s="48"/>
      <c r="E737" s="48"/>
      <c r="F737" s="99"/>
      <c r="G737" s="15"/>
      <c r="H737" s="15"/>
      <c r="I737" s="15"/>
      <c r="J737" s="15"/>
      <c r="K737" s="17"/>
      <c r="L737" s="17"/>
      <c r="M737" s="17"/>
      <c r="N737" s="15"/>
      <c r="O737" s="86"/>
      <c r="P737" s="15"/>
      <c r="Q737" s="99"/>
      <c r="R737" s="99"/>
      <c r="S737" s="15"/>
      <c r="T737" s="15"/>
      <c r="U737" s="15"/>
    </row>
    <row r="738" spans="1:21" s="16" customFormat="1">
      <c r="A738" s="193"/>
      <c r="B738" s="15"/>
      <c r="C738" s="15"/>
      <c r="D738" s="48"/>
      <c r="E738" s="48"/>
      <c r="F738" s="99"/>
      <c r="G738" s="15"/>
      <c r="H738" s="15"/>
      <c r="I738" s="15"/>
      <c r="J738" s="15"/>
      <c r="K738" s="17"/>
      <c r="L738" s="17"/>
      <c r="M738" s="17"/>
      <c r="N738" s="15"/>
      <c r="O738" s="86"/>
      <c r="P738" s="15"/>
      <c r="Q738" s="99"/>
      <c r="R738" s="99"/>
      <c r="S738" s="15"/>
      <c r="T738" s="15"/>
      <c r="U738" s="15"/>
    </row>
    <row r="739" spans="1:21" s="16" customFormat="1">
      <c r="A739" s="193"/>
      <c r="B739" s="15"/>
      <c r="C739" s="15"/>
      <c r="D739" s="48"/>
      <c r="E739" s="48"/>
      <c r="F739" s="99"/>
      <c r="G739" s="15"/>
      <c r="H739" s="15"/>
      <c r="I739" s="15"/>
      <c r="J739" s="15"/>
      <c r="K739" s="17"/>
      <c r="L739" s="17"/>
      <c r="M739" s="17"/>
      <c r="N739" s="15"/>
      <c r="O739" s="86"/>
      <c r="P739" s="15"/>
      <c r="Q739" s="99"/>
      <c r="R739" s="99"/>
      <c r="S739" s="15"/>
      <c r="T739" s="15"/>
      <c r="U739" s="15"/>
    </row>
    <row r="740" spans="1:21" s="16" customFormat="1">
      <c r="A740" s="193"/>
      <c r="B740" s="15"/>
      <c r="C740" s="15"/>
      <c r="D740" s="48"/>
      <c r="E740" s="48"/>
      <c r="F740" s="99"/>
      <c r="G740" s="15"/>
      <c r="H740" s="15"/>
      <c r="I740" s="15"/>
      <c r="J740" s="15"/>
      <c r="K740" s="17"/>
      <c r="L740" s="17"/>
      <c r="M740" s="17"/>
      <c r="N740" s="15"/>
      <c r="O740" s="86"/>
      <c r="P740" s="15"/>
      <c r="Q740" s="99"/>
      <c r="R740" s="99"/>
      <c r="S740" s="15"/>
      <c r="T740" s="15"/>
      <c r="U740" s="15"/>
    </row>
    <row r="741" spans="1:21" s="16" customFormat="1">
      <c r="A741" s="193"/>
      <c r="B741" s="15"/>
      <c r="C741" s="15"/>
      <c r="D741" s="48"/>
      <c r="E741" s="48"/>
      <c r="F741" s="99"/>
      <c r="G741" s="15"/>
      <c r="H741" s="15"/>
      <c r="I741" s="15"/>
      <c r="J741" s="15"/>
      <c r="K741" s="17"/>
      <c r="L741" s="17"/>
      <c r="M741" s="17"/>
      <c r="N741" s="15"/>
      <c r="O741" s="86"/>
      <c r="P741" s="15"/>
      <c r="Q741" s="99"/>
      <c r="R741" s="99"/>
      <c r="S741" s="15"/>
      <c r="T741" s="15"/>
      <c r="U741" s="15"/>
    </row>
    <row r="742" spans="1:21" s="16" customFormat="1">
      <c r="A742" s="193"/>
      <c r="B742" s="15"/>
      <c r="C742" s="15"/>
      <c r="D742" s="48"/>
      <c r="E742" s="48"/>
      <c r="F742" s="99"/>
      <c r="G742" s="15"/>
      <c r="H742" s="15"/>
      <c r="I742" s="15"/>
      <c r="J742" s="15"/>
      <c r="K742" s="17"/>
      <c r="L742" s="17"/>
      <c r="M742" s="17"/>
      <c r="N742" s="15"/>
      <c r="O742" s="86"/>
      <c r="P742" s="15"/>
      <c r="Q742" s="99"/>
      <c r="R742" s="99"/>
      <c r="S742" s="15"/>
      <c r="T742" s="15"/>
      <c r="U742" s="15"/>
    </row>
    <row r="743" spans="1:21" s="16" customFormat="1">
      <c r="A743" s="193"/>
      <c r="B743" s="15"/>
      <c r="C743" s="15"/>
      <c r="D743" s="48"/>
      <c r="E743" s="48"/>
      <c r="F743" s="99"/>
      <c r="G743" s="15"/>
      <c r="H743" s="15"/>
      <c r="I743" s="15"/>
      <c r="J743" s="15"/>
      <c r="K743" s="17"/>
      <c r="L743" s="17"/>
      <c r="M743" s="17"/>
      <c r="N743" s="15"/>
      <c r="O743" s="86"/>
      <c r="P743" s="15"/>
      <c r="Q743" s="99"/>
      <c r="R743" s="99"/>
      <c r="S743" s="15"/>
      <c r="T743" s="15"/>
      <c r="U743" s="15"/>
    </row>
    <row r="744" spans="1:21" s="16" customFormat="1">
      <c r="A744" s="193"/>
      <c r="B744" s="15"/>
      <c r="C744" s="15"/>
      <c r="D744" s="48"/>
      <c r="E744" s="48"/>
      <c r="F744" s="99"/>
      <c r="G744" s="15"/>
      <c r="H744" s="15"/>
      <c r="I744" s="15"/>
      <c r="J744" s="15"/>
      <c r="K744" s="17"/>
      <c r="L744" s="17"/>
      <c r="M744" s="17"/>
      <c r="N744" s="15"/>
      <c r="O744" s="86"/>
      <c r="P744" s="15"/>
      <c r="Q744" s="99"/>
      <c r="R744" s="99"/>
      <c r="S744" s="15"/>
      <c r="T744" s="15"/>
      <c r="U744" s="15"/>
    </row>
    <row r="745" spans="1:21" s="16" customFormat="1">
      <c r="A745" s="193"/>
      <c r="B745" s="15"/>
      <c r="C745" s="15"/>
      <c r="D745" s="48"/>
      <c r="E745" s="48"/>
      <c r="F745" s="99"/>
      <c r="G745" s="15"/>
      <c r="H745" s="15"/>
      <c r="I745" s="15"/>
      <c r="J745" s="15"/>
      <c r="K745" s="17"/>
      <c r="L745" s="17"/>
      <c r="M745" s="17"/>
      <c r="N745" s="15"/>
      <c r="O745" s="86"/>
      <c r="P745" s="15"/>
      <c r="Q745" s="99"/>
      <c r="R745" s="99"/>
      <c r="S745" s="15"/>
      <c r="T745" s="15"/>
      <c r="U745" s="15"/>
    </row>
    <row r="746" spans="1:21" s="16" customFormat="1">
      <c r="A746" s="193"/>
      <c r="B746" s="15"/>
      <c r="C746" s="15"/>
      <c r="D746" s="48"/>
      <c r="E746" s="48"/>
      <c r="F746" s="99"/>
      <c r="G746" s="15"/>
      <c r="H746" s="15"/>
      <c r="I746" s="15"/>
      <c r="J746" s="15"/>
      <c r="K746" s="17"/>
      <c r="L746" s="17"/>
      <c r="M746" s="17"/>
      <c r="N746" s="15"/>
      <c r="O746" s="86"/>
      <c r="P746" s="15"/>
      <c r="Q746" s="99"/>
      <c r="R746" s="99"/>
      <c r="S746" s="15"/>
      <c r="T746" s="15"/>
      <c r="U746" s="15"/>
    </row>
    <row r="747" spans="1:21" s="16" customFormat="1">
      <c r="A747" s="193"/>
      <c r="B747" s="15"/>
      <c r="C747" s="15"/>
      <c r="D747" s="48"/>
      <c r="E747" s="48"/>
      <c r="F747" s="99"/>
      <c r="G747" s="15"/>
      <c r="H747" s="15"/>
      <c r="I747" s="15"/>
      <c r="J747" s="15"/>
      <c r="K747" s="17"/>
      <c r="L747" s="17"/>
      <c r="M747" s="17"/>
      <c r="N747" s="15"/>
      <c r="O747" s="86"/>
      <c r="P747" s="15"/>
      <c r="Q747" s="99"/>
      <c r="R747" s="99"/>
      <c r="S747" s="15"/>
      <c r="T747" s="15"/>
      <c r="U747" s="15"/>
    </row>
    <row r="748" spans="1:21" s="16" customFormat="1">
      <c r="A748" s="193"/>
      <c r="B748" s="15"/>
      <c r="C748" s="15"/>
      <c r="D748" s="48"/>
      <c r="E748" s="48"/>
      <c r="F748" s="99"/>
      <c r="G748" s="15"/>
      <c r="H748" s="15"/>
      <c r="I748" s="15"/>
      <c r="J748" s="15"/>
      <c r="K748" s="17"/>
      <c r="L748" s="17"/>
      <c r="M748" s="17"/>
      <c r="N748" s="15"/>
      <c r="O748" s="86"/>
      <c r="P748" s="15"/>
      <c r="Q748" s="99"/>
      <c r="R748" s="99"/>
      <c r="S748" s="15"/>
      <c r="T748" s="15"/>
      <c r="U748" s="15"/>
    </row>
    <row r="749" spans="1:21" s="16" customFormat="1">
      <c r="A749" s="193"/>
      <c r="B749" s="15"/>
      <c r="C749" s="15"/>
      <c r="D749" s="48"/>
      <c r="E749" s="48"/>
      <c r="F749" s="99"/>
      <c r="G749" s="15"/>
      <c r="H749" s="15"/>
      <c r="I749" s="15"/>
      <c r="J749" s="15"/>
      <c r="K749" s="17"/>
      <c r="L749" s="17"/>
      <c r="M749" s="17"/>
      <c r="N749" s="15"/>
      <c r="O749" s="86"/>
      <c r="P749" s="15"/>
      <c r="Q749" s="99"/>
      <c r="R749" s="99"/>
      <c r="S749" s="15"/>
      <c r="T749" s="15"/>
      <c r="U749" s="15"/>
    </row>
    <row r="750" spans="1:21" s="16" customFormat="1">
      <c r="A750" s="193"/>
      <c r="B750" s="15"/>
      <c r="C750" s="15"/>
      <c r="D750" s="48"/>
      <c r="E750" s="48"/>
      <c r="F750" s="99"/>
      <c r="G750" s="15"/>
      <c r="H750" s="15"/>
      <c r="I750" s="15"/>
      <c r="J750" s="15"/>
      <c r="K750" s="17"/>
      <c r="L750" s="17"/>
      <c r="M750" s="17"/>
      <c r="N750" s="15"/>
      <c r="O750" s="86"/>
      <c r="P750" s="15"/>
      <c r="Q750" s="99"/>
      <c r="R750" s="99"/>
      <c r="S750" s="15"/>
      <c r="T750" s="15"/>
      <c r="U750" s="15"/>
    </row>
    <row r="751" spans="1:21" s="16" customFormat="1">
      <c r="A751" s="193"/>
      <c r="B751" s="15"/>
      <c r="C751" s="15"/>
      <c r="D751" s="48"/>
      <c r="E751" s="48"/>
      <c r="F751" s="99"/>
      <c r="G751" s="15"/>
      <c r="H751" s="15"/>
      <c r="I751" s="15"/>
      <c r="J751" s="15"/>
      <c r="K751" s="17"/>
      <c r="L751" s="17"/>
      <c r="M751" s="17"/>
      <c r="N751" s="15"/>
      <c r="O751" s="86"/>
      <c r="P751" s="15"/>
      <c r="Q751" s="99"/>
      <c r="R751" s="99"/>
      <c r="S751" s="15"/>
      <c r="T751" s="15"/>
      <c r="U751" s="15"/>
    </row>
    <row r="752" spans="1:21" s="16" customFormat="1">
      <c r="A752" s="193"/>
      <c r="B752" s="15"/>
      <c r="C752" s="15"/>
      <c r="D752" s="48"/>
      <c r="E752" s="48"/>
      <c r="F752" s="99"/>
      <c r="G752" s="15"/>
      <c r="H752" s="15"/>
      <c r="I752" s="15"/>
      <c r="J752" s="15"/>
      <c r="K752" s="17"/>
      <c r="L752" s="17"/>
      <c r="M752" s="17"/>
      <c r="N752" s="15"/>
      <c r="O752" s="86"/>
      <c r="P752" s="15"/>
      <c r="Q752" s="99"/>
      <c r="R752" s="99"/>
      <c r="S752" s="15"/>
      <c r="T752" s="15"/>
      <c r="U752" s="15"/>
    </row>
    <row r="753" spans="1:21" s="16" customFormat="1">
      <c r="A753" s="193"/>
      <c r="B753" s="15"/>
      <c r="C753" s="15"/>
      <c r="D753" s="48"/>
      <c r="E753" s="48"/>
      <c r="F753" s="99"/>
      <c r="G753" s="15"/>
      <c r="H753" s="15"/>
      <c r="I753" s="15"/>
      <c r="J753" s="15"/>
      <c r="K753" s="17"/>
      <c r="L753" s="17"/>
      <c r="M753" s="17"/>
      <c r="N753" s="15"/>
      <c r="O753" s="86"/>
      <c r="P753" s="15"/>
      <c r="Q753" s="99"/>
      <c r="R753" s="99"/>
      <c r="S753" s="15"/>
      <c r="T753" s="15"/>
      <c r="U753" s="15"/>
    </row>
    <row r="754" spans="1:21" s="16" customFormat="1">
      <c r="A754" s="193"/>
      <c r="B754" s="15"/>
      <c r="C754" s="15"/>
      <c r="D754" s="48"/>
      <c r="E754" s="48"/>
      <c r="F754" s="99"/>
      <c r="G754" s="15"/>
      <c r="H754" s="15"/>
      <c r="I754" s="15"/>
      <c r="J754" s="15"/>
      <c r="K754" s="17"/>
      <c r="L754" s="17"/>
      <c r="M754" s="17"/>
      <c r="N754" s="15"/>
      <c r="O754" s="86"/>
      <c r="P754" s="15"/>
      <c r="Q754" s="99"/>
      <c r="R754" s="99"/>
      <c r="S754" s="15"/>
      <c r="T754" s="15"/>
      <c r="U754" s="15"/>
    </row>
    <row r="755" spans="1:21" s="16" customFormat="1">
      <c r="A755" s="193"/>
      <c r="B755" s="15"/>
      <c r="C755" s="15"/>
      <c r="D755" s="48"/>
      <c r="E755" s="48"/>
      <c r="F755" s="99"/>
      <c r="G755" s="15"/>
      <c r="H755" s="15"/>
      <c r="I755" s="15"/>
      <c r="J755" s="15"/>
      <c r="K755" s="17"/>
      <c r="L755" s="17"/>
      <c r="M755" s="17"/>
      <c r="N755" s="15"/>
      <c r="O755" s="86"/>
      <c r="P755" s="15"/>
      <c r="Q755" s="99"/>
      <c r="R755" s="99"/>
      <c r="S755" s="15"/>
      <c r="T755" s="15"/>
      <c r="U755" s="15"/>
    </row>
    <row r="756" spans="1:21" s="16" customFormat="1">
      <c r="A756" s="193"/>
      <c r="B756" s="15"/>
      <c r="C756" s="15"/>
      <c r="D756" s="48"/>
      <c r="E756" s="48"/>
      <c r="F756" s="99"/>
      <c r="G756" s="15"/>
      <c r="H756" s="15"/>
      <c r="I756" s="15"/>
      <c r="J756" s="15"/>
      <c r="K756" s="17"/>
      <c r="L756" s="17"/>
      <c r="M756" s="17"/>
      <c r="N756" s="15"/>
      <c r="O756" s="86"/>
      <c r="P756" s="15"/>
      <c r="Q756" s="99"/>
      <c r="R756" s="99"/>
      <c r="S756" s="15"/>
      <c r="T756" s="15"/>
      <c r="U756" s="15"/>
    </row>
    <row r="757" spans="1:21" s="16" customFormat="1">
      <c r="A757" s="193"/>
      <c r="B757" s="15"/>
      <c r="C757" s="15"/>
      <c r="D757" s="48"/>
      <c r="E757" s="48"/>
      <c r="F757" s="99"/>
      <c r="G757" s="15"/>
      <c r="H757" s="15"/>
      <c r="I757" s="15"/>
      <c r="J757" s="15"/>
      <c r="K757" s="17"/>
      <c r="L757" s="17"/>
      <c r="M757" s="17"/>
      <c r="N757" s="15"/>
      <c r="O757" s="86"/>
      <c r="P757" s="15"/>
      <c r="Q757" s="99"/>
      <c r="R757" s="99"/>
      <c r="S757" s="15"/>
      <c r="T757" s="15"/>
      <c r="U757" s="15"/>
    </row>
    <row r="758" spans="1:21" s="16" customFormat="1">
      <c r="A758" s="193"/>
      <c r="B758" s="15"/>
      <c r="C758" s="15"/>
      <c r="D758" s="48"/>
      <c r="E758" s="48"/>
      <c r="F758" s="99"/>
      <c r="G758" s="15"/>
      <c r="H758" s="15"/>
      <c r="I758" s="15"/>
      <c r="J758" s="15"/>
      <c r="K758" s="17"/>
      <c r="L758" s="17"/>
      <c r="M758" s="17"/>
      <c r="N758" s="15"/>
      <c r="O758" s="86"/>
      <c r="P758" s="15"/>
      <c r="Q758" s="99"/>
      <c r="R758" s="99"/>
      <c r="S758" s="15"/>
      <c r="T758" s="15"/>
      <c r="U758" s="15"/>
    </row>
    <row r="759" spans="1:21" s="16" customFormat="1">
      <c r="A759" s="193"/>
      <c r="B759" s="15"/>
      <c r="C759" s="15"/>
      <c r="D759" s="48"/>
      <c r="E759" s="48"/>
      <c r="F759" s="99"/>
      <c r="G759" s="15"/>
      <c r="H759" s="15"/>
      <c r="I759" s="15"/>
      <c r="J759" s="15"/>
      <c r="K759" s="17"/>
      <c r="L759" s="17"/>
      <c r="M759" s="17"/>
      <c r="N759" s="15"/>
      <c r="O759" s="86"/>
      <c r="P759" s="15"/>
      <c r="Q759" s="99"/>
      <c r="R759" s="99"/>
      <c r="S759" s="15"/>
      <c r="T759" s="15"/>
      <c r="U759" s="15"/>
    </row>
  </sheetData>
  <autoFilter ref="A17:U45">
    <filterColumn colId="1">
      <filters>
        <filter val="Akita Drilling Ltd."/>
        <filter val="Baymag Inc."/>
        <filter val="Univar Canada; ClearTech Industries; Graymont Western Canada Inc."/>
      </filters>
    </filterColumn>
  </autoFilter>
  <customSheetViews>
    <customSheetView guid="{2CA86A9A-95B9-4297-AFAA-4060584F7EB2}" scale="78" fitToPage="1" showAutoFilter="1" topLeftCell="A1387">
      <pane ySplit="7" topLeftCell="A39" activePane="bottomLeft"/>
      <selection pane="bottomLeft" activeCell="D55" sqref="D55"/>
      <pageMargins left="0.7" right="0.7" top="0.75" bottom="0.75" header="0.3" footer="0.3"/>
      <pageSetup paperSize="17" scale="71" fitToHeight="0" orientation="landscape" r:id="rId1"/>
      <autoFilter ref="A17:U43"/>
    </customSheetView>
    <customSheetView guid="{C76F4C7D-9403-4719-BE3F-CA04C80371DA}" scale="78" fitToPage="1" showAutoFilter="1" topLeftCell="A1387">
      <pane ySplit="7" topLeftCell="A39" activePane="bottomLeft"/>
      <selection pane="bottomLeft" activeCell="D55" sqref="D55"/>
      <pageMargins left="0.7" right="0.7" top="0.75" bottom="0.75" header="0.3" footer="0.3"/>
      <pageSetup paperSize="17" scale="71" fitToHeight="0" orientation="landscape" r:id="rId2"/>
      <autoFilter ref="A17:U40"/>
    </customSheetView>
    <customSheetView guid="{6FD6B376-CCA6-4675-8ABC-AA9739660A34}" scale="78" fitToPage="1" showAutoFilter="1" topLeftCell="A1387">
      <pane ySplit="7" topLeftCell="A40" activePane="bottomLeft"/>
      <selection pane="bottomLeft" activeCell="A43" sqref="A43"/>
      <pageMargins left="0.7" right="0.7" top="0.75" bottom="0.75" header="0.3" footer="0.3"/>
      <pageSetup paperSize="17" scale="71" fitToHeight="0" orientation="landscape" r:id="rId3"/>
      <autoFilter ref="A17:U40"/>
    </customSheetView>
    <customSheetView guid="{CE32BFE7-CEBE-4209-8D4A-40B3BAE34A14}" scale="78" fitToPage="1" showAutoFilter="1" topLeftCell="A1387">
      <pane ySplit="7" topLeftCell="A39" activePane="bottomLeft"/>
      <selection pane="bottomLeft" activeCell="D55" sqref="D55"/>
      <pageMargins left="0.7" right="0.7" top="0.75" bottom="0.75" header="0.3" footer="0.3"/>
      <pageSetup paperSize="17" scale="71" fitToHeight="0" orientation="landscape" r:id="rId4"/>
      <autoFilter ref="A17:U40"/>
    </customSheetView>
    <customSheetView guid="{4D87F668-1429-4E92-96DB-4F2D23E9BA9E}" scale="78" fitToPage="1" showAutoFilter="1" topLeftCell="A1387">
      <pane ySplit="7" topLeftCell="A39" activePane="bottomLeft"/>
      <selection pane="bottomLeft" activeCell="G41" sqref="G41"/>
      <pageMargins left="0.7" right="0.7" top="0.75" bottom="0.75" header="0.3" footer="0.3"/>
      <pageSetup paperSize="17" scale="71" fitToHeight="0" orientation="landscape" r:id="rId5"/>
      <autoFilter ref="A17:U40"/>
    </customSheetView>
    <customSheetView guid="{307286A1-FE16-489D-85EA-4EDA608AC70E}" scale="78" showAutoFilter="1" topLeftCell="A14">
      <pane ySplit="3.8135593220338984" topLeftCell="A37" activePane="bottomLeft"/>
      <selection pane="bottomLeft" activeCell="B38" sqref="B38"/>
      <pageMargins left="0.7" right="0.7" top="0.75" bottom="0.75" header="0.3" footer="0.3"/>
      <pageSetup orientation="portrait" r:id="rId6"/>
      <autoFilter ref="A17:U37"/>
    </customSheetView>
    <customSheetView guid="{4743EA6C-1CF0-4AC6-B1F9-62558CDA31EF}" scale="78" showAutoFilter="1">
      <selection activeCell="G35" sqref="G35"/>
      <pageMargins left="0.7" right="0.7" top="0.75" bottom="0.75" header="0.3" footer="0.3"/>
      <pageSetup orientation="portrait" r:id="rId7"/>
      <autoFilter ref="A17:U34"/>
    </customSheetView>
    <customSheetView guid="{07D8C007-6307-47BA-AD2E-62AE3181CE78}">
      <selection activeCell="S19" sqref="S19"/>
      <pageMargins left="0.7" right="0.7" top="0.75" bottom="0.75" header="0.3" footer="0.3"/>
      <pageSetup orientation="portrait" r:id="rId8"/>
    </customSheetView>
    <customSheetView guid="{4689F67F-7384-47CE-BB7A-30EC7141290A}" topLeftCell="A4">
      <selection activeCell="G19" sqref="G19"/>
      <pageMargins left="0.7" right="0.7" top="0.75" bottom="0.75" header="0.3" footer="0.3"/>
      <pageSetup orientation="portrait" r:id="rId9"/>
    </customSheetView>
    <customSheetView guid="{592949C8-1C9B-424D-AA5C-A3ADB3774820}" topLeftCell="A28">
      <selection activeCell="G19" sqref="G19"/>
      <pageMargins left="0.7" right="0.7" top="0.75" bottom="0.75" header="0.3" footer="0.3"/>
      <pageSetup orientation="portrait" r:id="rId10"/>
    </customSheetView>
    <customSheetView guid="{E94D5A27-E155-473A-B8CD-068446C7DFB2}" topLeftCell="A28">
      <selection activeCell="G19" sqref="G19"/>
      <pageMargins left="0.7" right="0.7" top="0.75" bottom="0.75" header="0.3" footer="0.3"/>
      <pageSetup orientation="portrait" r:id="rId11"/>
    </customSheetView>
    <customSheetView guid="{DA08CCFC-3D64-4FE3-8903-2556A7BB4AA0}" scale="78" showAutoFilter="1">
      <selection activeCell="G35" sqref="G35"/>
      <pageMargins left="0.7" right="0.7" top="0.75" bottom="0.75" header="0.3" footer="0.3"/>
      <pageSetup orientation="portrait" r:id="rId12"/>
      <autoFilter ref="A17:U34"/>
    </customSheetView>
    <customSheetView guid="{9C2A4B76-4BA6-4C55-B5C1-FB252F262C90}" scale="78" showAutoFilter="1" topLeftCell="A14">
      <pane ySplit="3.8135593220338984" topLeftCell="A36" activePane="bottomLeft"/>
      <selection pane="bottomLeft" activeCell="G37" sqref="G37"/>
      <pageMargins left="0.7" right="0.7" top="0.75" bottom="0.75" header="0.3" footer="0.3"/>
      <pageSetup orientation="portrait" r:id="rId13"/>
      <autoFilter ref="A17:U34"/>
    </customSheetView>
    <customSheetView guid="{9D9678A5-7C01-4AEF-91D1-200EE8273516}" scale="78" showAutoFilter="1" topLeftCell="D14">
      <pane ySplit="4" topLeftCell="A37" activePane="bottomLeft"/>
      <selection pane="bottomLeft" activeCell="I37" sqref="I37:I38"/>
      <pageMargins left="0.7" right="0.7" top="0.75" bottom="0.75" header="0.3" footer="0.3"/>
      <pageSetup orientation="portrait" r:id="rId14"/>
      <autoFilter ref="A17:U34"/>
    </customSheetView>
    <customSheetView guid="{8017DBC4-0913-4D40-A9A8-7D22B7611D0E}" scale="78" showAutoFilter="1" topLeftCell="A14">
      <pane ySplit="3.8135593220338984" topLeftCell="A39" activePane="bottomLeft"/>
      <selection pane="bottomLeft" activeCell="E39" sqref="E39"/>
      <pageMargins left="0.7" right="0.7" top="0.75" bottom="0.75" header="0.3" footer="0.3"/>
      <pageSetup orientation="portrait" r:id="rId15"/>
      <autoFilter ref="A17:U37"/>
    </customSheetView>
    <customSheetView guid="{ADE24852-5A29-4BBC-BC6C-117567C4C4AB}" scale="78" fitToPage="1" showAutoFilter="1" topLeftCell="A1387">
      <pane ySplit="7" topLeftCell="A39" activePane="bottomLeft"/>
      <selection pane="bottomLeft" activeCell="D55" sqref="D55"/>
      <pageMargins left="0.7" right="0.7" top="0.75" bottom="0.75" header="0.3" footer="0.3"/>
      <pageSetup paperSize="17" scale="71" fitToHeight="0" orientation="landscape" r:id="rId16"/>
      <autoFilter ref="A17:U40"/>
    </customSheetView>
    <customSheetView guid="{EB1B9C20-4ED6-490F-B553-132693AB00B3}" scale="78" fitToPage="1" showAutoFilter="1" topLeftCell="A1387">
      <pane ySplit="7" topLeftCell="A39" activePane="bottomLeft"/>
      <selection pane="bottomLeft" activeCell="D55" sqref="D55"/>
      <pageMargins left="0.7" right="0.7" top="0.75" bottom="0.75" header="0.3" footer="0.3"/>
      <pageSetup paperSize="17" scale="71" fitToHeight="0" orientation="landscape" r:id="rId17"/>
      <autoFilter ref="A17:U43"/>
    </customSheetView>
  </customSheetViews>
  <pageMargins left="0.7" right="0.7" top="0.75" bottom="0.75" header="0.3" footer="0.3"/>
  <pageSetup paperSize="17" scale="71" fitToHeight="0" orientation="landscape" r:id="rId18"/>
  <extLst>
    <ext xmlns:x14="http://schemas.microsoft.com/office/spreadsheetml/2009/9/main" uri="{CCE6A557-97BC-4b89-ADB6-D9C93CAAB3DF}">
      <x14:dataValidations xmlns:xm="http://schemas.microsoft.com/office/excel/2006/main" count="5">
        <x14:dataValidation type="list" allowBlank="1" showInputMessage="1" showErrorMessage="1">
          <x14:formula1>
            <xm:f>'Drop down list'!$E$3:$E$6</xm:f>
          </x14:formula1>
          <xm:sqref>Q44:R45</xm:sqref>
        </x14:dataValidation>
        <x14:dataValidation type="list" allowBlank="1" showInputMessage="1" showErrorMessage="1">
          <x14:formula1>
            <xm:f>'Drop down list'!$A$3:$A$5</xm:f>
          </x14:formula1>
          <xm:sqref>F44:F45</xm:sqref>
        </x14:dataValidation>
        <x14:dataValidation type="list" allowBlank="1" showInputMessage="1" showErrorMessage="1">
          <x14:formula1>
            <xm:f>'Drop down list'!$D$3</xm:f>
          </x14:formula1>
          <xm:sqref>M44:M45</xm:sqref>
        </x14:dataValidation>
        <x14:dataValidation type="list" allowBlank="1" showInputMessage="1" showErrorMessage="1">
          <x14:formula1>
            <xm:f>'Drop down list'!$C$3:$C$14</xm:f>
          </x14:formula1>
          <xm:sqref>L44:L45</xm:sqref>
        </x14:dataValidation>
        <x14:dataValidation type="list" allowBlank="1" showInputMessage="1" showErrorMessage="1">
          <x14:formula1>
            <xm:f>'Drop down list'!$B$3:$B$54</xm:f>
          </x14:formula1>
          <xm:sqref>K44:K45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BH300"/>
  <sheetViews>
    <sheetView workbookViewId="0">
      <pane ySplit="1365" topLeftCell="A7" activePane="bottomLeft"/>
      <selection activeCell="A11" sqref="A11"/>
      <selection pane="bottomLeft" activeCell="A12" sqref="A12"/>
    </sheetView>
  </sheetViews>
  <sheetFormatPr defaultRowHeight="15"/>
  <cols>
    <col min="1" max="1" width="13.42578125" customWidth="1"/>
    <col min="2" max="2" width="10.85546875" customWidth="1"/>
    <col min="4" max="4" width="17.28515625" customWidth="1"/>
    <col min="5" max="5" width="9.5703125" bestFit="1" customWidth="1"/>
    <col min="6" max="6" width="10.85546875" bestFit="1" customWidth="1"/>
    <col min="7" max="7" width="14.28515625" customWidth="1"/>
    <col min="8" max="8" width="17.7109375" customWidth="1"/>
    <col min="9" max="10" width="9.140625" style="66"/>
    <col min="11" max="11" width="10.5703125" bestFit="1" customWidth="1"/>
    <col min="13" max="13" width="10.28515625" customWidth="1"/>
  </cols>
  <sheetData>
    <row r="1" spans="1:60" s="28" customFormat="1" ht="22.7" customHeight="1">
      <c r="A1" s="24" t="s">
        <v>35</v>
      </c>
      <c r="B1" s="12"/>
      <c r="C1" s="5"/>
      <c r="D1" s="25"/>
      <c r="E1" s="26"/>
      <c r="F1" s="12"/>
      <c r="G1" s="12"/>
      <c r="H1" s="46"/>
      <c r="I1" s="12"/>
      <c r="J1" s="12"/>
      <c r="K1" s="12"/>
      <c r="L1" s="12"/>
      <c r="M1" s="12"/>
      <c r="N1" s="12"/>
      <c r="O1" s="12"/>
      <c r="P1" s="12"/>
      <c r="Q1" s="27"/>
      <c r="R1" s="27"/>
      <c r="S1" s="27"/>
      <c r="T1" s="27"/>
      <c r="U1" s="27"/>
      <c r="AI1" s="29" t="s">
        <v>36</v>
      </c>
      <c r="BH1" s="29" t="s">
        <v>3</v>
      </c>
    </row>
    <row r="2" spans="1:60" s="28" customFormat="1" ht="17.45" customHeight="1">
      <c r="A2" s="12"/>
      <c r="B2" s="12"/>
      <c r="C2" s="12"/>
      <c r="D2" s="25"/>
      <c r="E2" s="26"/>
      <c r="F2" s="12"/>
      <c r="G2" s="12"/>
      <c r="H2" s="12"/>
      <c r="I2" s="12"/>
      <c r="J2" s="12"/>
      <c r="K2" s="12"/>
      <c r="L2" s="12"/>
      <c r="M2" s="12"/>
      <c r="N2" s="12"/>
      <c r="O2" s="12"/>
      <c r="P2" s="12"/>
      <c r="Q2" s="27"/>
      <c r="R2" s="27"/>
      <c r="S2" s="27"/>
      <c r="T2" s="27"/>
      <c r="U2" s="27"/>
      <c r="AI2" s="29" t="s">
        <v>37</v>
      </c>
      <c r="BH2" s="29" t="s">
        <v>6</v>
      </c>
    </row>
    <row r="3" spans="1:60" s="1" customFormat="1" ht="34.5" thickBot="1">
      <c r="A3" s="30" t="s">
        <v>38</v>
      </c>
      <c r="B3" s="30" t="s">
        <v>12</v>
      </c>
      <c r="C3" s="30" t="s">
        <v>13</v>
      </c>
      <c r="D3" s="31" t="s">
        <v>39</v>
      </c>
      <c r="E3" s="32" t="s">
        <v>34</v>
      </c>
      <c r="F3" s="30" t="s">
        <v>40</v>
      </c>
      <c r="G3" s="33" t="s">
        <v>10</v>
      </c>
      <c r="H3" s="30" t="s">
        <v>17</v>
      </c>
      <c r="I3" s="30" t="s">
        <v>41</v>
      </c>
      <c r="J3" s="30" t="s">
        <v>42</v>
      </c>
      <c r="K3" s="30" t="s">
        <v>43</v>
      </c>
      <c r="L3" s="30" t="s">
        <v>44</v>
      </c>
      <c r="M3" s="30" t="s">
        <v>45</v>
      </c>
      <c r="N3" s="34" t="s">
        <v>26</v>
      </c>
      <c r="O3" s="34" t="s">
        <v>27</v>
      </c>
      <c r="P3" s="30" t="s">
        <v>28</v>
      </c>
      <c r="Q3" s="4"/>
      <c r="R3" s="4"/>
      <c r="S3" s="4"/>
      <c r="T3" s="4"/>
      <c r="U3" s="4"/>
      <c r="AI3" s="2" t="s">
        <v>33</v>
      </c>
      <c r="BH3" s="2" t="s">
        <v>8</v>
      </c>
    </row>
    <row r="4" spans="1:60" s="41" customFormat="1" ht="15" customHeight="1">
      <c r="A4" s="35"/>
      <c r="B4" s="35"/>
      <c r="C4" s="35"/>
      <c r="D4" s="36"/>
      <c r="E4" s="37"/>
      <c r="F4" s="35"/>
      <c r="G4" s="38">
        <f>SUM(G5:G32)</f>
        <v>262336.24</v>
      </c>
      <c r="H4" s="35"/>
      <c r="I4" s="35"/>
      <c r="J4" s="35"/>
      <c r="K4" s="35"/>
      <c r="L4" s="35"/>
      <c r="M4" s="35"/>
      <c r="N4" s="39"/>
      <c r="O4" s="39"/>
      <c r="P4" s="35"/>
      <c r="Q4" s="40"/>
      <c r="R4" s="40"/>
      <c r="S4" s="40"/>
      <c r="T4" s="40"/>
      <c r="U4" s="40"/>
      <c r="AI4" s="3" t="s">
        <v>7</v>
      </c>
    </row>
    <row r="5" spans="1:60" s="47" customFormat="1" ht="45">
      <c r="A5" s="42" t="s">
        <v>46</v>
      </c>
      <c r="B5" s="42" t="s">
        <v>47</v>
      </c>
      <c r="C5" s="42" t="s">
        <v>48</v>
      </c>
      <c r="D5" s="43">
        <v>1000000</v>
      </c>
      <c r="E5" s="44"/>
      <c r="F5" s="42" t="s">
        <v>4</v>
      </c>
      <c r="G5" s="43">
        <v>0</v>
      </c>
      <c r="H5" s="42" t="s">
        <v>49</v>
      </c>
      <c r="I5" s="60">
        <v>2019</v>
      </c>
      <c r="J5" s="61" t="s">
        <v>32</v>
      </c>
      <c r="K5" s="45"/>
      <c r="L5" s="61" t="s">
        <v>89</v>
      </c>
      <c r="M5" s="42" t="s">
        <v>50</v>
      </c>
      <c r="N5" s="62" t="s">
        <v>33</v>
      </c>
      <c r="O5" s="62" t="s">
        <v>33</v>
      </c>
      <c r="P5" s="42"/>
    </row>
    <row r="6" spans="1:60" s="152" customFormat="1" ht="45">
      <c r="A6" s="294" t="s">
        <v>200</v>
      </c>
      <c r="B6" s="294" t="s">
        <v>465</v>
      </c>
      <c r="C6" s="294" t="s">
        <v>466</v>
      </c>
      <c r="D6" s="295">
        <v>100000</v>
      </c>
      <c r="E6" s="294"/>
      <c r="F6" s="296" t="s">
        <v>467</v>
      </c>
      <c r="G6" s="297">
        <v>14500</v>
      </c>
      <c r="H6" s="80" t="s">
        <v>468</v>
      </c>
      <c r="I6" s="147">
        <v>2019</v>
      </c>
      <c r="J6" s="298" t="s">
        <v>139</v>
      </c>
      <c r="K6" s="299">
        <v>43507</v>
      </c>
      <c r="L6" s="298"/>
      <c r="M6" s="80" t="s">
        <v>469</v>
      </c>
      <c r="N6" s="300"/>
      <c r="O6" s="300"/>
      <c r="P6" s="294"/>
    </row>
    <row r="7" spans="1:60" s="152" customFormat="1" ht="33.75">
      <c r="A7" s="294" t="s">
        <v>460</v>
      </c>
      <c r="B7" s="153" t="s">
        <v>457</v>
      </c>
      <c r="C7" s="153" t="s">
        <v>458</v>
      </c>
      <c r="D7" s="154">
        <v>120000</v>
      </c>
      <c r="E7" s="153" t="s">
        <v>459</v>
      </c>
      <c r="F7" s="294" t="s">
        <v>467</v>
      </c>
      <c r="G7" s="154">
        <v>102007.2</v>
      </c>
      <c r="H7" s="153" t="s">
        <v>462</v>
      </c>
      <c r="I7" s="147">
        <v>2019</v>
      </c>
      <c r="J7" s="298" t="s">
        <v>139</v>
      </c>
      <c r="K7" s="299">
        <v>43508</v>
      </c>
      <c r="L7" s="298"/>
      <c r="M7" s="153" t="s">
        <v>461</v>
      </c>
      <c r="N7" s="300"/>
      <c r="O7" s="300"/>
      <c r="P7" s="294"/>
    </row>
    <row r="8" spans="1:60" ht="90">
      <c r="A8" s="294" t="s">
        <v>229</v>
      </c>
      <c r="B8" s="153" t="s">
        <v>515</v>
      </c>
      <c r="C8" s="153" t="s">
        <v>321</v>
      </c>
      <c r="D8" s="154">
        <v>16000000</v>
      </c>
      <c r="E8" s="153" t="s">
        <v>516</v>
      </c>
      <c r="F8" s="294" t="s">
        <v>4</v>
      </c>
      <c r="G8" s="154">
        <v>34940</v>
      </c>
      <c r="H8" s="153" t="s">
        <v>517</v>
      </c>
      <c r="I8" s="301">
        <v>2019</v>
      </c>
      <c r="J8" s="298" t="s">
        <v>139</v>
      </c>
      <c r="K8" s="299">
        <v>43521</v>
      </c>
      <c r="L8" s="298"/>
      <c r="M8" s="153" t="s">
        <v>469</v>
      </c>
      <c r="N8" s="300"/>
      <c r="O8" s="300"/>
      <c r="P8" s="294"/>
    </row>
    <row r="9" spans="1:60" s="161" customFormat="1" ht="22.5">
      <c r="A9" s="80" t="s">
        <v>522</v>
      </c>
      <c r="B9" s="80" t="s">
        <v>621</v>
      </c>
      <c r="C9" s="80" t="s">
        <v>622</v>
      </c>
      <c r="D9" s="80" t="s">
        <v>623</v>
      </c>
      <c r="E9" s="80">
        <v>825979</v>
      </c>
      <c r="F9" s="80" t="s">
        <v>4</v>
      </c>
      <c r="G9" s="302">
        <v>5551.7</v>
      </c>
      <c r="H9" s="80" t="s">
        <v>624</v>
      </c>
      <c r="I9" s="80">
        <v>2019</v>
      </c>
      <c r="J9" s="80" t="s">
        <v>140</v>
      </c>
      <c r="K9" s="133">
        <v>43545</v>
      </c>
      <c r="L9" s="80"/>
      <c r="M9" s="80" t="s">
        <v>586</v>
      </c>
      <c r="N9" s="80"/>
      <c r="O9" s="80"/>
      <c r="P9" s="80"/>
    </row>
    <row r="10" spans="1:60" ht="34.5">
      <c r="A10" s="80" t="s">
        <v>1660</v>
      </c>
      <c r="B10" s="80" t="s">
        <v>1657</v>
      </c>
      <c r="C10" s="80" t="s">
        <v>1661</v>
      </c>
      <c r="D10" s="80"/>
      <c r="E10" s="80">
        <v>815585</v>
      </c>
      <c r="F10" s="80" t="s">
        <v>4</v>
      </c>
      <c r="G10" s="324">
        <v>755.04</v>
      </c>
      <c r="H10" s="80" t="s">
        <v>1662</v>
      </c>
      <c r="I10" s="80">
        <v>2019</v>
      </c>
      <c r="J10" s="80" t="s">
        <v>147</v>
      </c>
      <c r="K10" s="82">
        <v>43746</v>
      </c>
      <c r="L10" s="80"/>
      <c r="M10" s="80" t="s">
        <v>1663</v>
      </c>
      <c r="N10" s="300"/>
      <c r="O10" s="300"/>
      <c r="P10" s="323"/>
    </row>
    <row r="11" spans="1:60" s="327" customFormat="1" ht="78.75">
      <c r="A11" s="183" t="s">
        <v>213</v>
      </c>
      <c r="B11" s="183" t="s">
        <v>1677</v>
      </c>
      <c r="C11" s="183" t="s">
        <v>1678</v>
      </c>
      <c r="D11" s="328">
        <v>1800000</v>
      </c>
      <c r="E11" s="183">
        <v>819563</v>
      </c>
      <c r="F11" s="183" t="s">
        <v>4</v>
      </c>
      <c r="G11" s="324">
        <v>33968.15</v>
      </c>
      <c r="H11" s="183" t="s">
        <v>1679</v>
      </c>
      <c r="I11" s="183">
        <v>2019</v>
      </c>
      <c r="J11" s="183" t="s">
        <v>146</v>
      </c>
      <c r="K11" s="329">
        <v>43779</v>
      </c>
      <c r="L11" s="183"/>
      <c r="M11" s="183" t="s">
        <v>1680</v>
      </c>
      <c r="N11" s="183"/>
      <c r="O11" s="325"/>
      <c r="P11" s="326"/>
    </row>
    <row r="12" spans="1:60" ht="45">
      <c r="A12" s="183" t="s">
        <v>213</v>
      </c>
      <c r="B12" s="183" t="s">
        <v>1753</v>
      </c>
      <c r="C12" s="183" t="s">
        <v>1678</v>
      </c>
      <c r="D12" s="328">
        <v>3600000</v>
      </c>
      <c r="E12" s="183">
        <v>81115</v>
      </c>
      <c r="F12" s="183" t="s">
        <v>4</v>
      </c>
      <c r="G12" s="324">
        <v>70614.149999999994</v>
      </c>
      <c r="H12" s="183" t="s">
        <v>1754</v>
      </c>
      <c r="I12" s="183">
        <v>2019</v>
      </c>
      <c r="J12" s="183" t="s">
        <v>147</v>
      </c>
      <c r="K12" s="329">
        <v>43793</v>
      </c>
      <c r="L12" s="183"/>
      <c r="M12" s="183" t="s">
        <v>1755</v>
      </c>
      <c r="N12" s="329"/>
      <c r="O12" s="67"/>
      <c r="P12" s="63"/>
    </row>
    <row r="13" spans="1:60">
      <c r="A13" s="63"/>
      <c r="B13" s="63"/>
      <c r="C13" s="63"/>
      <c r="D13" s="63"/>
      <c r="E13" s="63"/>
      <c r="F13" s="63"/>
      <c r="G13" s="63"/>
      <c r="H13" s="63"/>
      <c r="I13" s="64"/>
      <c r="J13" s="65"/>
      <c r="K13" s="63"/>
      <c r="L13" s="65"/>
      <c r="M13" s="63"/>
      <c r="N13" s="67"/>
      <c r="O13" s="67"/>
      <c r="P13" s="63"/>
    </row>
    <row r="14" spans="1:60">
      <c r="A14" s="63"/>
      <c r="B14" s="63"/>
      <c r="C14" s="63"/>
      <c r="D14" s="63"/>
      <c r="E14" s="63"/>
      <c r="F14" s="63"/>
      <c r="G14" s="63"/>
      <c r="H14" s="63"/>
      <c r="I14" s="64"/>
      <c r="J14" s="65"/>
      <c r="K14" s="63"/>
      <c r="L14" s="65"/>
      <c r="M14" s="63"/>
      <c r="N14" s="67"/>
      <c r="O14" s="67"/>
      <c r="P14" s="63"/>
    </row>
    <row r="15" spans="1:60">
      <c r="A15" s="63"/>
      <c r="B15" s="63"/>
      <c r="C15" s="63"/>
      <c r="D15" s="63"/>
      <c r="E15" s="63"/>
      <c r="F15" s="63"/>
      <c r="G15" s="63"/>
      <c r="H15" s="63"/>
      <c r="I15" s="64"/>
      <c r="J15" s="65"/>
      <c r="K15" s="63"/>
      <c r="L15" s="65"/>
      <c r="M15" s="63"/>
      <c r="N15" s="67"/>
      <c r="O15" s="67"/>
      <c r="P15" s="63"/>
    </row>
    <row r="16" spans="1:60">
      <c r="A16" s="63"/>
      <c r="B16" s="63"/>
      <c r="C16" s="63"/>
      <c r="D16" s="63"/>
      <c r="E16" s="63"/>
      <c r="F16" s="63"/>
      <c r="G16" s="63"/>
      <c r="H16" s="63"/>
      <c r="I16" s="64"/>
      <c r="J16" s="65"/>
      <c r="K16" s="63"/>
      <c r="L16" s="65"/>
      <c r="M16" s="63"/>
      <c r="N16" s="67"/>
      <c r="O16" s="67"/>
      <c r="P16" s="63"/>
    </row>
    <row r="17" spans="1:16">
      <c r="A17" s="63"/>
      <c r="B17" s="63"/>
      <c r="C17" s="63"/>
      <c r="D17" s="63"/>
      <c r="E17" s="63"/>
      <c r="F17" s="63"/>
      <c r="G17" s="63"/>
      <c r="H17" s="63"/>
      <c r="I17" s="64"/>
      <c r="J17" s="65"/>
      <c r="K17" s="63"/>
      <c r="L17" s="65"/>
      <c r="M17" s="63"/>
      <c r="N17" s="67"/>
      <c r="O17" s="67"/>
      <c r="P17" s="63"/>
    </row>
    <row r="18" spans="1:16">
      <c r="A18" s="63"/>
      <c r="B18" s="63"/>
      <c r="C18" s="63"/>
      <c r="D18" s="63"/>
      <c r="E18" s="63"/>
      <c r="F18" s="63"/>
      <c r="G18" s="63"/>
      <c r="H18" s="63"/>
      <c r="I18" s="64"/>
      <c r="J18" s="65"/>
      <c r="K18" s="63"/>
      <c r="L18" s="65"/>
      <c r="M18" s="63"/>
      <c r="N18" s="67"/>
      <c r="O18" s="67"/>
      <c r="P18" s="63"/>
    </row>
    <row r="19" spans="1:16">
      <c r="A19" s="63"/>
      <c r="B19" s="63"/>
      <c r="C19" s="63"/>
      <c r="D19" s="63"/>
      <c r="E19" s="63"/>
      <c r="F19" s="63"/>
      <c r="G19" s="63"/>
      <c r="H19" s="63"/>
      <c r="I19" s="64"/>
      <c r="J19" s="65"/>
      <c r="K19" s="63"/>
      <c r="L19" s="65"/>
      <c r="M19" s="63"/>
      <c r="N19" s="67"/>
      <c r="O19" s="67"/>
      <c r="P19" s="63"/>
    </row>
    <row r="20" spans="1:16">
      <c r="A20" s="63"/>
      <c r="B20" s="63"/>
      <c r="C20" s="63"/>
      <c r="D20" s="63"/>
      <c r="E20" s="63"/>
      <c r="F20" s="63"/>
      <c r="G20" s="63"/>
      <c r="H20" s="63"/>
      <c r="I20" s="64"/>
      <c r="J20" s="65"/>
      <c r="K20" s="63"/>
      <c r="L20" s="65"/>
      <c r="M20" s="63"/>
      <c r="N20" s="67"/>
      <c r="O20" s="67"/>
      <c r="P20" s="63"/>
    </row>
    <row r="21" spans="1:16">
      <c r="A21" s="63"/>
      <c r="B21" s="63"/>
      <c r="C21" s="63"/>
      <c r="D21" s="63"/>
      <c r="E21" s="63"/>
      <c r="F21" s="63"/>
      <c r="G21" s="63"/>
      <c r="H21" s="63"/>
      <c r="I21" s="64"/>
      <c r="J21" s="65"/>
      <c r="K21" s="63"/>
      <c r="L21" s="65"/>
      <c r="M21" s="63"/>
      <c r="N21" s="67"/>
      <c r="O21" s="67"/>
      <c r="P21" s="63"/>
    </row>
    <row r="22" spans="1:16">
      <c r="A22" s="63"/>
      <c r="B22" s="63"/>
      <c r="C22" s="63"/>
      <c r="D22" s="63"/>
      <c r="E22" s="63"/>
      <c r="F22" s="63"/>
      <c r="G22" s="63"/>
      <c r="H22" s="63"/>
      <c r="I22" s="64"/>
      <c r="J22" s="65"/>
      <c r="K22" s="63"/>
      <c r="L22" s="65"/>
      <c r="M22" s="63"/>
      <c r="N22" s="67"/>
      <c r="O22" s="67"/>
      <c r="P22" s="63"/>
    </row>
    <row r="23" spans="1:16">
      <c r="A23" s="63"/>
      <c r="B23" s="63"/>
      <c r="C23" s="63"/>
      <c r="D23" s="63"/>
      <c r="E23" s="63"/>
      <c r="F23" s="63"/>
      <c r="G23" s="63"/>
      <c r="H23" s="63"/>
      <c r="I23" s="64"/>
      <c r="J23" s="65"/>
      <c r="K23" s="63"/>
      <c r="L23" s="65"/>
      <c r="M23" s="63"/>
      <c r="N23" s="67"/>
      <c r="O23" s="67"/>
      <c r="P23" s="63"/>
    </row>
    <row r="24" spans="1:16">
      <c r="A24" s="63"/>
      <c r="B24" s="63"/>
      <c r="C24" s="63"/>
      <c r="D24" s="63"/>
      <c r="E24" s="63"/>
      <c r="F24" s="63"/>
      <c r="G24" s="63"/>
      <c r="H24" s="63"/>
      <c r="I24" s="64"/>
      <c r="J24" s="65"/>
      <c r="K24" s="63"/>
      <c r="L24" s="65"/>
      <c r="M24" s="63"/>
      <c r="N24" s="67"/>
      <c r="O24" s="67"/>
      <c r="P24" s="63"/>
    </row>
    <row r="25" spans="1:16">
      <c r="A25" s="63"/>
      <c r="B25" s="63"/>
      <c r="C25" s="63"/>
      <c r="D25" s="63"/>
      <c r="E25" s="63"/>
      <c r="F25" s="63"/>
      <c r="G25" s="63"/>
      <c r="H25" s="63"/>
      <c r="I25" s="64"/>
      <c r="J25" s="65"/>
      <c r="K25" s="63"/>
      <c r="L25" s="65"/>
      <c r="M25" s="63"/>
      <c r="N25" s="67"/>
      <c r="O25" s="67"/>
      <c r="P25" s="63"/>
    </row>
    <row r="26" spans="1:16">
      <c r="A26" s="63"/>
      <c r="B26" s="63"/>
      <c r="C26" s="63"/>
      <c r="D26" s="63"/>
      <c r="E26" s="63"/>
      <c r="F26" s="63"/>
      <c r="G26" s="63"/>
      <c r="H26" s="63"/>
      <c r="I26" s="64"/>
      <c r="J26" s="65"/>
      <c r="K26" s="63"/>
      <c r="L26" s="65"/>
      <c r="M26" s="63"/>
      <c r="N26" s="67"/>
      <c r="O26" s="67"/>
      <c r="P26" s="63"/>
    </row>
    <row r="27" spans="1:16">
      <c r="A27" s="63"/>
      <c r="B27" s="63"/>
      <c r="C27" s="63"/>
      <c r="D27" s="63"/>
      <c r="E27" s="63"/>
      <c r="F27" s="63"/>
      <c r="G27" s="63"/>
      <c r="H27" s="63"/>
      <c r="I27" s="64"/>
      <c r="J27" s="65"/>
      <c r="K27" s="63"/>
      <c r="L27" s="65"/>
      <c r="M27" s="63"/>
      <c r="N27" s="67"/>
      <c r="O27" s="67"/>
      <c r="P27" s="63"/>
    </row>
    <row r="28" spans="1:16">
      <c r="A28" s="63"/>
      <c r="B28" s="63"/>
      <c r="C28" s="63"/>
      <c r="D28" s="63"/>
      <c r="E28" s="63"/>
      <c r="F28" s="63"/>
      <c r="G28" s="63"/>
      <c r="H28" s="63"/>
      <c r="I28" s="64"/>
      <c r="J28" s="65"/>
      <c r="K28" s="63"/>
      <c r="L28" s="65"/>
      <c r="M28" s="63"/>
      <c r="N28" s="67"/>
      <c r="O28" s="67"/>
      <c r="P28" s="63"/>
    </row>
    <row r="29" spans="1:16">
      <c r="A29" s="63"/>
      <c r="B29" s="63"/>
      <c r="C29" s="63"/>
      <c r="D29" s="63"/>
      <c r="E29" s="63"/>
      <c r="F29" s="63"/>
      <c r="G29" s="63"/>
      <c r="H29" s="63"/>
      <c r="I29" s="64"/>
      <c r="J29" s="65"/>
      <c r="K29" s="63"/>
      <c r="L29" s="65"/>
      <c r="M29" s="63"/>
      <c r="N29" s="67"/>
      <c r="O29" s="67"/>
      <c r="P29" s="63"/>
    </row>
    <row r="30" spans="1:16">
      <c r="A30" s="63"/>
      <c r="B30" s="63"/>
      <c r="C30" s="63"/>
      <c r="D30" s="63"/>
      <c r="E30" s="63"/>
      <c r="F30" s="63"/>
      <c r="G30" s="63"/>
      <c r="H30" s="63"/>
      <c r="I30" s="64"/>
      <c r="J30" s="65"/>
      <c r="K30" s="63"/>
      <c r="L30" s="65"/>
      <c r="M30" s="63"/>
      <c r="N30" s="67"/>
      <c r="O30" s="67"/>
      <c r="P30" s="63"/>
    </row>
    <row r="31" spans="1:16">
      <c r="A31" s="63"/>
      <c r="B31" s="63"/>
      <c r="C31" s="63"/>
      <c r="D31" s="63"/>
      <c r="E31" s="63"/>
      <c r="F31" s="63"/>
      <c r="G31" s="63"/>
      <c r="H31" s="63"/>
      <c r="I31" s="64"/>
      <c r="J31" s="65"/>
      <c r="K31" s="63"/>
      <c r="L31" s="65"/>
      <c r="M31" s="63"/>
      <c r="N31" s="67"/>
      <c r="O31" s="67"/>
      <c r="P31" s="63"/>
    </row>
    <row r="32" spans="1:16">
      <c r="A32" s="63"/>
      <c r="B32" s="63"/>
      <c r="C32" s="63"/>
      <c r="D32" s="63"/>
      <c r="E32" s="63"/>
      <c r="F32" s="63"/>
      <c r="G32" s="63"/>
      <c r="H32" s="63"/>
      <c r="I32" s="64"/>
      <c r="J32" s="65"/>
      <c r="K32" s="63"/>
      <c r="L32" s="65"/>
      <c r="M32" s="63"/>
      <c r="N32" s="67"/>
      <c r="O32" s="67"/>
      <c r="P32" s="63"/>
    </row>
    <row r="33" spans="1:16">
      <c r="A33" s="63"/>
      <c r="B33" s="63"/>
      <c r="C33" s="63"/>
      <c r="D33" s="63"/>
      <c r="E33" s="63"/>
      <c r="F33" s="63"/>
      <c r="G33" s="63"/>
      <c r="H33" s="63"/>
      <c r="I33" s="64"/>
      <c r="J33" s="65"/>
      <c r="K33" s="63"/>
      <c r="L33" s="65"/>
      <c r="M33" s="63"/>
      <c r="N33" s="67"/>
      <c r="O33" s="67"/>
      <c r="P33" s="63"/>
    </row>
    <row r="34" spans="1:16">
      <c r="A34" s="63"/>
      <c r="B34" s="63"/>
      <c r="C34" s="63"/>
      <c r="D34" s="63"/>
      <c r="E34" s="63"/>
      <c r="F34" s="63"/>
      <c r="G34" s="63"/>
      <c r="H34" s="63"/>
      <c r="I34" s="64"/>
      <c r="J34" s="65"/>
      <c r="K34" s="63"/>
      <c r="L34" s="65"/>
      <c r="M34" s="63"/>
      <c r="N34" s="67"/>
      <c r="O34" s="67"/>
      <c r="P34" s="63"/>
    </row>
    <row r="35" spans="1:16">
      <c r="A35" s="63"/>
      <c r="B35" s="63"/>
      <c r="C35" s="63"/>
      <c r="D35" s="63"/>
      <c r="E35" s="63"/>
      <c r="F35" s="63"/>
      <c r="G35" s="63"/>
      <c r="H35" s="63"/>
      <c r="I35" s="64"/>
      <c r="J35" s="65"/>
      <c r="K35" s="63"/>
      <c r="L35" s="65"/>
      <c r="M35" s="63"/>
      <c r="N35" s="67"/>
      <c r="O35" s="67"/>
      <c r="P35" s="63"/>
    </row>
    <row r="36" spans="1:16">
      <c r="A36" s="63"/>
      <c r="B36" s="63"/>
      <c r="C36" s="63"/>
      <c r="D36" s="63"/>
      <c r="E36" s="63"/>
      <c r="F36" s="63"/>
      <c r="G36" s="63"/>
      <c r="H36" s="63"/>
      <c r="I36" s="64"/>
      <c r="J36" s="65"/>
      <c r="K36" s="63"/>
      <c r="L36" s="65"/>
      <c r="M36" s="63"/>
      <c r="N36" s="67"/>
      <c r="O36" s="67"/>
      <c r="P36" s="63"/>
    </row>
    <row r="37" spans="1:16">
      <c r="A37" s="63"/>
      <c r="B37" s="63"/>
      <c r="C37" s="63"/>
      <c r="D37" s="63"/>
      <c r="E37" s="63"/>
      <c r="F37" s="63"/>
      <c r="G37" s="63"/>
      <c r="H37" s="63"/>
      <c r="I37" s="64"/>
      <c r="J37" s="65"/>
      <c r="K37" s="63"/>
      <c r="L37" s="65"/>
      <c r="M37" s="63"/>
      <c r="N37" s="67"/>
      <c r="O37" s="67"/>
      <c r="P37" s="63"/>
    </row>
    <row r="38" spans="1:16">
      <c r="A38" s="63"/>
      <c r="B38" s="63"/>
      <c r="C38" s="63"/>
      <c r="D38" s="63"/>
      <c r="E38" s="63"/>
      <c r="F38" s="63"/>
      <c r="G38" s="63"/>
      <c r="H38" s="63"/>
      <c r="I38" s="64"/>
      <c r="J38" s="65"/>
      <c r="K38" s="63"/>
      <c r="L38" s="65"/>
      <c r="M38" s="63"/>
      <c r="N38" s="67"/>
      <c r="O38" s="67"/>
      <c r="P38" s="63"/>
    </row>
    <row r="39" spans="1:16">
      <c r="A39" s="63"/>
      <c r="B39" s="63"/>
      <c r="C39" s="63"/>
      <c r="D39" s="63"/>
      <c r="E39" s="63"/>
      <c r="F39" s="63"/>
      <c r="G39" s="63"/>
      <c r="H39" s="63"/>
      <c r="I39" s="64"/>
      <c r="J39" s="65"/>
      <c r="K39" s="63"/>
      <c r="L39" s="65"/>
      <c r="M39" s="63"/>
      <c r="N39" s="67"/>
      <c r="O39" s="67"/>
      <c r="P39" s="63"/>
    </row>
    <row r="40" spans="1:16">
      <c r="A40" s="63"/>
      <c r="B40" s="63"/>
      <c r="C40" s="63"/>
      <c r="D40" s="63"/>
      <c r="E40" s="63"/>
      <c r="F40" s="63"/>
      <c r="G40" s="63"/>
      <c r="H40" s="63"/>
      <c r="I40" s="64"/>
      <c r="J40" s="65"/>
      <c r="K40" s="63"/>
      <c r="L40" s="65"/>
      <c r="M40" s="63"/>
      <c r="N40" s="67"/>
      <c r="O40" s="67"/>
      <c r="P40" s="63"/>
    </row>
    <row r="41" spans="1:16">
      <c r="A41" s="63"/>
      <c r="B41" s="63"/>
      <c r="C41" s="63"/>
      <c r="D41" s="63"/>
      <c r="E41" s="63"/>
      <c r="F41" s="63"/>
      <c r="G41" s="63"/>
      <c r="H41" s="63"/>
      <c r="I41" s="64"/>
      <c r="J41" s="65"/>
      <c r="K41" s="63"/>
      <c r="L41" s="65"/>
      <c r="M41" s="63"/>
      <c r="N41" s="67"/>
      <c r="O41" s="67"/>
      <c r="P41" s="63"/>
    </row>
    <row r="42" spans="1:16">
      <c r="A42" s="63"/>
      <c r="B42" s="63"/>
      <c r="C42" s="63"/>
      <c r="D42" s="63"/>
      <c r="E42" s="63"/>
      <c r="F42" s="63"/>
      <c r="G42" s="63"/>
      <c r="H42" s="63"/>
      <c r="I42" s="64"/>
      <c r="J42" s="65"/>
      <c r="K42" s="63"/>
      <c r="L42" s="65"/>
      <c r="M42" s="63"/>
      <c r="N42" s="67"/>
      <c r="O42" s="67"/>
      <c r="P42" s="63"/>
    </row>
    <row r="43" spans="1:16">
      <c r="A43" s="63"/>
      <c r="B43" s="63"/>
      <c r="C43" s="63"/>
      <c r="D43" s="63"/>
      <c r="E43" s="63"/>
      <c r="F43" s="63"/>
      <c r="G43" s="63"/>
      <c r="H43" s="63"/>
      <c r="I43" s="64"/>
      <c r="J43" s="65"/>
      <c r="K43" s="63"/>
      <c r="L43" s="65"/>
      <c r="M43" s="63"/>
      <c r="N43" s="67"/>
      <c r="O43" s="67"/>
      <c r="P43" s="63"/>
    </row>
    <row r="44" spans="1:16">
      <c r="A44" s="63"/>
      <c r="B44" s="63"/>
      <c r="C44" s="63"/>
      <c r="D44" s="63"/>
      <c r="E44" s="63"/>
      <c r="F44" s="63"/>
      <c r="G44" s="63"/>
      <c r="H44" s="63"/>
      <c r="I44" s="64"/>
      <c r="J44" s="65"/>
      <c r="K44" s="63"/>
      <c r="L44" s="65"/>
      <c r="M44" s="63"/>
      <c r="N44" s="67"/>
      <c r="O44" s="67"/>
      <c r="P44" s="63"/>
    </row>
    <row r="45" spans="1:16">
      <c r="A45" s="63"/>
      <c r="B45" s="63"/>
      <c r="C45" s="63"/>
      <c r="D45" s="63"/>
      <c r="E45" s="63"/>
      <c r="F45" s="63"/>
      <c r="G45" s="63"/>
      <c r="H45" s="63"/>
      <c r="I45" s="64"/>
      <c r="J45" s="65"/>
      <c r="K45" s="63"/>
      <c r="L45" s="65"/>
      <c r="M45" s="63"/>
      <c r="N45" s="67"/>
      <c r="O45" s="67"/>
      <c r="P45" s="63"/>
    </row>
    <row r="46" spans="1:16">
      <c r="A46" s="63"/>
      <c r="B46" s="63"/>
      <c r="C46" s="63"/>
      <c r="D46" s="63"/>
      <c r="E46" s="63"/>
      <c r="F46" s="63"/>
      <c r="G46" s="63"/>
      <c r="H46" s="63"/>
      <c r="I46" s="64"/>
      <c r="J46" s="65"/>
      <c r="K46" s="63"/>
      <c r="L46" s="65"/>
      <c r="M46" s="63"/>
      <c r="N46" s="67"/>
      <c r="O46" s="67"/>
      <c r="P46" s="63"/>
    </row>
    <row r="47" spans="1:16">
      <c r="A47" s="63"/>
      <c r="B47" s="63"/>
      <c r="C47" s="63"/>
      <c r="D47" s="63"/>
      <c r="E47" s="63"/>
      <c r="F47" s="63"/>
      <c r="G47" s="63"/>
      <c r="H47" s="63"/>
      <c r="I47" s="64"/>
      <c r="J47" s="65"/>
      <c r="K47" s="63"/>
      <c r="L47" s="65"/>
      <c r="M47" s="63"/>
      <c r="N47" s="67"/>
      <c r="O47" s="67"/>
      <c r="P47" s="63"/>
    </row>
    <row r="48" spans="1:16">
      <c r="A48" s="63"/>
      <c r="B48" s="63"/>
      <c r="C48" s="63"/>
      <c r="D48" s="63"/>
      <c r="E48" s="63"/>
      <c r="F48" s="63"/>
      <c r="G48" s="63"/>
      <c r="H48" s="63"/>
      <c r="I48" s="64"/>
      <c r="J48" s="65"/>
      <c r="K48" s="63"/>
      <c r="L48" s="65"/>
      <c r="M48" s="63"/>
      <c r="N48" s="67"/>
      <c r="O48" s="67"/>
      <c r="P48" s="63"/>
    </row>
    <row r="49" spans="1:16">
      <c r="A49" s="63"/>
      <c r="B49" s="63"/>
      <c r="C49" s="63"/>
      <c r="D49" s="63"/>
      <c r="E49" s="63"/>
      <c r="F49" s="63"/>
      <c r="G49" s="63"/>
      <c r="H49" s="63"/>
      <c r="I49" s="64"/>
      <c r="J49" s="65"/>
      <c r="K49" s="63"/>
      <c r="L49" s="65"/>
      <c r="M49" s="63"/>
      <c r="N49" s="67"/>
      <c r="O49" s="67"/>
      <c r="P49" s="63"/>
    </row>
    <row r="50" spans="1:16">
      <c r="A50" s="63"/>
      <c r="B50" s="63"/>
      <c r="C50" s="63"/>
      <c r="D50" s="63"/>
      <c r="E50" s="63"/>
      <c r="F50" s="63"/>
      <c r="G50" s="63"/>
      <c r="H50" s="63"/>
      <c r="I50" s="64"/>
      <c r="J50" s="65"/>
      <c r="K50" s="63"/>
      <c r="L50" s="65"/>
      <c r="M50" s="63"/>
      <c r="N50" s="67"/>
      <c r="O50" s="67"/>
      <c r="P50" s="63"/>
    </row>
    <row r="51" spans="1:16">
      <c r="A51" s="63"/>
      <c r="B51" s="63"/>
      <c r="C51" s="63"/>
      <c r="D51" s="63"/>
      <c r="E51" s="63"/>
      <c r="F51" s="63"/>
      <c r="G51" s="63"/>
      <c r="H51" s="63"/>
      <c r="I51" s="64"/>
      <c r="J51" s="65"/>
      <c r="K51" s="63"/>
      <c r="L51" s="65"/>
      <c r="M51" s="63"/>
      <c r="N51" s="67"/>
      <c r="O51" s="67"/>
      <c r="P51" s="63"/>
    </row>
    <row r="52" spans="1:16">
      <c r="A52" s="63"/>
      <c r="B52" s="63"/>
      <c r="C52" s="63"/>
      <c r="D52" s="63"/>
      <c r="E52" s="63"/>
      <c r="F52" s="63"/>
      <c r="G52" s="63"/>
      <c r="H52" s="63"/>
      <c r="I52" s="64"/>
      <c r="J52" s="65"/>
      <c r="K52" s="63"/>
      <c r="L52" s="65"/>
      <c r="M52" s="63"/>
      <c r="N52" s="67"/>
      <c r="O52" s="67"/>
      <c r="P52" s="63"/>
    </row>
    <row r="53" spans="1:16">
      <c r="A53" s="63"/>
      <c r="B53" s="63"/>
      <c r="C53" s="63"/>
      <c r="D53" s="63"/>
      <c r="E53" s="63"/>
      <c r="F53" s="63"/>
      <c r="G53" s="63"/>
      <c r="H53" s="63"/>
      <c r="I53" s="64"/>
      <c r="J53" s="65"/>
      <c r="K53" s="63"/>
      <c r="L53" s="65"/>
      <c r="M53" s="63"/>
      <c r="N53" s="67"/>
      <c r="O53" s="67"/>
      <c r="P53" s="63"/>
    </row>
    <row r="54" spans="1:16">
      <c r="A54" s="63"/>
      <c r="B54" s="63"/>
      <c r="C54" s="63"/>
      <c r="D54" s="63"/>
      <c r="E54" s="63"/>
      <c r="F54" s="63"/>
      <c r="G54" s="63"/>
      <c r="H54" s="63"/>
      <c r="I54" s="64"/>
      <c r="J54" s="65"/>
      <c r="K54" s="63"/>
      <c r="L54" s="65"/>
      <c r="M54" s="63"/>
      <c r="N54" s="67"/>
      <c r="O54" s="67"/>
      <c r="P54" s="63"/>
    </row>
    <row r="55" spans="1:16">
      <c r="A55" s="63"/>
      <c r="B55" s="63"/>
      <c r="C55" s="63"/>
      <c r="D55" s="63"/>
      <c r="E55" s="63"/>
      <c r="F55" s="63"/>
      <c r="G55" s="63"/>
      <c r="H55" s="63"/>
      <c r="I55" s="64"/>
      <c r="J55" s="65"/>
      <c r="K55" s="63"/>
      <c r="L55" s="65"/>
      <c r="M55" s="63"/>
      <c r="N55" s="67"/>
      <c r="O55" s="67"/>
      <c r="P55" s="63"/>
    </row>
    <row r="56" spans="1:16">
      <c r="A56" s="63"/>
      <c r="B56" s="63"/>
      <c r="C56" s="63"/>
      <c r="D56" s="63"/>
      <c r="E56" s="63"/>
      <c r="F56" s="63"/>
      <c r="G56" s="63"/>
      <c r="H56" s="63"/>
      <c r="I56" s="64"/>
      <c r="J56" s="65"/>
      <c r="K56" s="63"/>
      <c r="L56" s="65"/>
      <c r="M56" s="63"/>
      <c r="N56" s="67"/>
      <c r="O56" s="67"/>
      <c r="P56" s="63"/>
    </row>
    <row r="57" spans="1:16">
      <c r="A57" s="63"/>
      <c r="B57" s="63"/>
      <c r="C57" s="63"/>
      <c r="D57" s="63"/>
      <c r="E57" s="63"/>
      <c r="F57" s="63"/>
      <c r="G57" s="63"/>
      <c r="H57" s="63"/>
      <c r="I57" s="64"/>
      <c r="J57" s="65"/>
      <c r="K57" s="63"/>
      <c r="L57" s="65"/>
      <c r="M57" s="63"/>
      <c r="N57" s="67"/>
      <c r="O57" s="67"/>
      <c r="P57" s="63"/>
    </row>
    <row r="58" spans="1:16">
      <c r="A58" s="63"/>
      <c r="B58" s="63"/>
      <c r="C58" s="63"/>
      <c r="D58" s="63"/>
      <c r="E58" s="63"/>
      <c r="F58" s="63"/>
      <c r="G58" s="63"/>
      <c r="H58" s="63"/>
      <c r="I58" s="64"/>
      <c r="J58" s="65"/>
      <c r="K58" s="63"/>
      <c r="L58" s="65"/>
      <c r="M58" s="63"/>
      <c r="N58" s="67"/>
      <c r="O58" s="67"/>
      <c r="P58" s="63"/>
    </row>
    <row r="59" spans="1:16">
      <c r="A59" s="63"/>
      <c r="B59" s="63"/>
      <c r="C59" s="63"/>
      <c r="D59" s="63"/>
      <c r="E59" s="63"/>
      <c r="F59" s="63"/>
      <c r="G59" s="63"/>
      <c r="H59" s="63"/>
      <c r="I59" s="64"/>
      <c r="J59" s="65"/>
      <c r="K59" s="63"/>
      <c r="L59" s="65"/>
      <c r="M59" s="63"/>
      <c r="N59" s="67"/>
      <c r="O59" s="67"/>
      <c r="P59" s="63"/>
    </row>
    <row r="60" spans="1:16">
      <c r="A60" s="63"/>
      <c r="B60" s="63"/>
      <c r="C60" s="63"/>
      <c r="D60" s="63"/>
      <c r="E60" s="63"/>
      <c r="F60" s="63"/>
      <c r="G60" s="63"/>
      <c r="H60" s="63"/>
      <c r="I60" s="64"/>
      <c r="J60" s="65"/>
      <c r="K60" s="63"/>
      <c r="L60" s="65"/>
      <c r="M60" s="63"/>
      <c r="N60" s="67"/>
      <c r="O60" s="67"/>
      <c r="P60" s="63"/>
    </row>
    <row r="61" spans="1:16">
      <c r="A61" s="63"/>
      <c r="B61" s="63"/>
      <c r="C61" s="63"/>
      <c r="D61" s="63"/>
      <c r="E61" s="63"/>
      <c r="F61" s="63"/>
      <c r="G61" s="63"/>
      <c r="H61" s="63"/>
      <c r="I61" s="64"/>
      <c r="J61" s="65"/>
      <c r="K61" s="63"/>
      <c r="L61" s="65"/>
      <c r="M61" s="63"/>
      <c r="N61" s="67"/>
      <c r="O61" s="67"/>
      <c r="P61" s="63"/>
    </row>
    <row r="62" spans="1:16">
      <c r="A62" s="63"/>
      <c r="B62" s="63"/>
      <c r="C62" s="63"/>
      <c r="D62" s="63"/>
      <c r="E62" s="63"/>
      <c r="F62" s="63"/>
      <c r="G62" s="63"/>
      <c r="H62" s="63"/>
      <c r="I62" s="64"/>
      <c r="J62" s="65"/>
      <c r="K62" s="63"/>
      <c r="L62" s="65"/>
      <c r="M62" s="63"/>
      <c r="N62" s="67"/>
      <c r="O62" s="67"/>
      <c r="P62" s="63"/>
    </row>
    <row r="63" spans="1:16">
      <c r="A63" s="63"/>
      <c r="B63" s="63"/>
      <c r="C63" s="63"/>
      <c r="D63" s="63"/>
      <c r="E63" s="63"/>
      <c r="F63" s="63"/>
      <c r="G63" s="63"/>
      <c r="H63" s="63"/>
      <c r="I63" s="64"/>
      <c r="J63" s="65"/>
      <c r="K63" s="63"/>
      <c r="L63" s="65"/>
      <c r="M63" s="63"/>
      <c r="N63" s="67"/>
      <c r="O63" s="67"/>
      <c r="P63" s="63"/>
    </row>
    <row r="64" spans="1:16">
      <c r="A64" s="63"/>
      <c r="B64" s="63"/>
      <c r="C64" s="63"/>
      <c r="D64" s="63"/>
      <c r="E64" s="63"/>
      <c r="F64" s="63"/>
      <c r="G64" s="63"/>
      <c r="H64" s="63"/>
      <c r="I64" s="64"/>
      <c r="J64" s="65"/>
      <c r="K64" s="63"/>
      <c r="L64" s="65"/>
      <c r="M64" s="63"/>
      <c r="N64" s="67"/>
      <c r="O64" s="67"/>
      <c r="P64" s="63"/>
    </row>
    <row r="65" spans="1:16">
      <c r="A65" s="63"/>
      <c r="B65" s="63"/>
      <c r="C65" s="63"/>
      <c r="D65" s="63"/>
      <c r="E65" s="63"/>
      <c r="F65" s="63"/>
      <c r="G65" s="63"/>
      <c r="H65" s="63"/>
      <c r="I65" s="64"/>
      <c r="J65" s="65"/>
      <c r="K65" s="63"/>
      <c r="L65" s="65"/>
      <c r="M65" s="63"/>
      <c r="N65" s="67"/>
      <c r="O65" s="67"/>
      <c r="P65" s="63"/>
    </row>
    <row r="66" spans="1:16">
      <c r="A66" s="63"/>
      <c r="B66" s="63"/>
      <c r="C66" s="63"/>
      <c r="D66" s="63"/>
      <c r="E66" s="63"/>
      <c r="F66" s="63"/>
      <c r="G66" s="63"/>
      <c r="H66" s="63"/>
      <c r="I66" s="64"/>
      <c r="J66" s="65"/>
      <c r="K66" s="63"/>
      <c r="L66" s="65"/>
      <c r="M66" s="63"/>
      <c r="N66" s="67"/>
      <c r="O66" s="67"/>
      <c r="P66" s="63"/>
    </row>
    <row r="67" spans="1:16">
      <c r="A67" s="63"/>
      <c r="B67" s="63"/>
      <c r="C67" s="63"/>
      <c r="D67" s="63"/>
      <c r="E67" s="63"/>
      <c r="F67" s="63"/>
      <c r="G67" s="63"/>
      <c r="H67" s="63"/>
      <c r="I67" s="64"/>
      <c r="J67" s="65"/>
      <c r="K67" s="63"/>
      <c r="L67" s="65"/>
      <c r="M67" s="63"/>
      <c r="N67" s="67"/>
      <c r="O67" s="67"/>
      <c r="P67" s="63"/>
    </row>
    <row r="68" spans="1:16">
      <c r="A68" s="63"/>
      <c r="B68" s="63"/>
      <c r="C68" s="63"/>
      <c r="D68" s="63"/>
      <c r="E68" s="63"/>
      <c r="F68" s="63"/>
      <c r="G68" s="63"/>
      <c r="H68" s="63"/>
      <c r="I68" s="64"/>
      <c r="J68" s="65"/>
      <c r="K68" s="63"/>
      <c r="L68" s="65"/>
      <c r="M68" s="63"/>
      <c r="N68" s="67"/>
      <c r="O68" s="67"/>
      <c r="P68" s="63"/>
    </row>
    <row r="69" spans="1:16">
      <c r="A69" s="63"/>
      <c r="B69" s="63"/>
      <c r="C69" s="63"/>
      <c r="D69" s="63"/>
      <c r="E69" s="63"/>
      <c r="F69" s="63"/>
      <c r="G69" s="63"/>
      <c r="H69" s="63"/>
      <c r="I69" s="64"/>
      <c r="J69" s="65"/>
      <c r="K69" s="63"/>
      <c r="L69" s="65"/>
      <c r="M69" s="63"/>
      <c r="N69" s="67"/>
      <c r="O69" s="67"/>
      <c r="P69" s="63"/>
    </row>
    <row r="70" spans="1:16">
      <c r="A70" s="63"/>
      <c r="B70" s="63"/>
      <c r="C70" s="63"/>
      <c r="D70" s="63"/>
      <c r="E70" s="63"/>
      <c r="F70" s="63"/>
      <c r="G70" s="63"/>
      <c r="H70" s="63"/>
      <c r="I70" s="64"/>
      <c r="J70" s="65"/>
      <c r="K70" s="63"/>
      <c r="L70" s="65"/>
      <c r="M70" s="63"/>
      <c r="N70" s="67"/>
      <c r="O70" s="67"/>
      <c r="P70" s="63"/>
    </row>
    <row r="71" spans="1:16">
      <c r="A71" s="63"/>
      <c r="B71" s="63"/>
      <c r="C71" s="63"/>
      <c r="D71" s="63"/>
      <c r="E71" s="63"/>
      <c r="F71" s="63"/>
      <c r="G71" s="63"/>
      <c r="H71" s="63"/>
      <c r="I71" s="64"/>
      <c r="J71" s="65"/>
      <c r="K71" s="63"/>
      <c r="L71" s="65"/>
      <c r="M71" s="63"/>
      <c r="N71" s="67"/>
      <c r="O71" s="67"/>
      <c r="P71" s="63"/>
    </row>
    <row r="72" spans="1:16">
      <c r="A72" s="63"/>
      <c r="B72" s="63"/>
      <c r="C72" s="63"/>
      <c r="D72" s="63"/>
      <c r="E72" s="63"/>
      <c r="F72" s="63"/>
      <c r="G72" s="63"/>
      <c r="H72" s="63"/>
      <c r="I72" s="64"/>
      <c r="J72" s="65"/>
      <c r="K72" s="63"/>
      <c r="L72" s="65"/>
      <c r="M72" s="63"/>
      <c r="N72" s="67"/>
      <c r="O72" s="67"/>
      <c r="P72" s="63"/>
    </row>
    <row r="73" spans="1:16">
      <c r="A73" s="63"/>
      <c r="B73" s="63"/>
      <c r="C73" s="63"/>
      <c r="D73" s="63"/>
      <c r="E73" s="63"/>
      <c r="F73" s="63"/>
      <c r="G73" s="63"/>
      <c r="H73" s="63"/>
      <c r="I73" s="64"/>
      <c r="J73" s="65"/>
      <c r="K73" s="63"/>
      <c r="L73" s="65"/>
      <c r="M73" s="63"/>
      <c r="N73" s="67"/>
      <c r="O73" s="67"/>
      <c r="P73" s="63"/>
    </row>
    <row r="74" spans="1:16">
      <c r="A74" s="63"/>
      <c r="B74" s="63"/>
      <c r="C74" s="63"/>
      <c r="D74" s="63"/>
      <c r="E74" s="63"/>
      <c r="F74" s="63"/>
      <c r="G74" s="63"/>
      <c r="H74" s="63"/>
      <c r="I74" s="64"/>
      <c r="J74" s="65"/>
      <c r="K74" s="63"/>
      <c r="L74" s="65"/>
      <c r="M74" s="63"/>
      <c r="N74" s="67"/>
      <c r="O74" s="67"/>
      <c r="P74" s="63"/>
    </row>
    <row r="75" spans="1:16">
      <c r="A75" s="63"/>
      <c r="B75" s="63"/>
      <c r="C75" s="63"/>
      <c r="D75" s="63"/>
      <c r="E75" s="63"/>
      <c r="F75" s="63"/>
      <c r="G75" s="63"/>
      <c r="H75" s="63"/>
      <c r="I75" s="64"/>
      <c r="J75" s="65"/>
      <c r="K75" s="63"/>
      <c r="L75" s="65"/>
      <c r="M75" s="63"/>
      <c r="N75" s="67"/>
      <c r="O75" s="67"/>
      <c r="P75" s="63"/>
    </row>
    <row r="76" spans="1:16">
      <c r="A76" s="63"/>
      <c r="B76" s="63"/>
      <c r="C76" s="63"/>
      <c r="D76" s="63"/>
      <c r="E76" s="63"/>
      <c r="F76" s="63"/>
      <c r="G76" s="63"/>
      <c r="H76" s="63"/>
      <c r="I76" s="64"/>
      <c r="J76" s="65"/>
      <c r="K76" s="63"/>
      <c r="L76" s="65"/>
      <c r="M76" s="63"/>
      <c r="N76" s="67"/>
      <c r="O76" s="67"/>
      <c r="P76" s="63"/>
    </row>
    <row r="77" spans="1:16">
      <c r="A77" s="63"/>
      <c r="B77" s="63"/>
      <c r="C77" s="63"/>
      <c r="D77" s="63"/>
      <c r="E77" s="63"/>
      <c r="F77" s="63"/>
      <c r="G77" s="63"/>
      <c r="H77" s="63"/>
      <c r="I77" s="64"/>
      <c r="J77" s="65"/>
      <c r="K77" s="63"/>
      <c r="L77" s="65"/>
      <c r="M77" s="63"/>
      <c r="N77" s="67"/>
      <c r="O77" s="67"/>
      <c r="P77" s="63"/>
    </row>
    <row r="78" spans="1:16">
      <c r="A78" s="63"/>
      <c r="B78" s="63"/>
      <c r="C78" s="63"/>
      <c r="D78" s="63"/>
      <c r="E78" s="63"/>
      <c r="F78" s="63"/>
      <c r="G78" s="63"/>
      <c r="H78" s="63"/>
      <c r="I78" s="64"/>
      <c r="J78" s="65"/>
      <c r="K78" s="63"/>
      <c r="L78" s="65"/>
      <c r="M78" s="63"/>
      <c r="N78" s="67"/>
      <c r="O78" s="67"/>
      <c r="P78" s="63"/>
    </row>
    <row r="79" spans="1:16">
      <c r="A79" s="63"/>
      <c r="B79" s="63"/>
      <c r="C79" s="63"/>
      <c r="D79" s="63"/>
      <c r="E79" s="63"/>
      <c r="F79" s="63"/>
      <c r="G79" s="63"/>
      <c r="H79" s="63"/>
      <c r="I79" s="64"/>
      <c r="J79" s="65"/>
      <c r="K79" s="63"/>
      <c r="L79" s="65"/>
      <c r="M79" s="63"/>
      <c r="N79" s="67"/>
      <c r="O79" s="67"/>
      <c r="P79" s="63"/>
    </row>
    <row r="80" spans="1:16">
      <c r="A80" s="63"/>
      <c r="B80" s="63"/>
      <c r="C80" s="63"/>
      <c r="D80" s="63"/>
      <c r="E80" s="63"/>
      <c r="F80" s="63"/>
      <c r="G80" s="63"/>
      <c r="H80" s="63"/>
      <c r="I80" s="64"/>
      <c r="J80" s="65"/>
      <c r="K80" s="63"/>
      <c r="L80" s="65"/>
      <c r="M80" s="63"/>
      <c r="N80" s="67"/>
      <c r="O80" s="67"/>
      <c r="P80" s="63"/>
    </row>
    <row r="81" spans="1:16">
      <c r="A81" s="63"/>
      <c r="B81" s="63"/>
      <c r="C81" s="63"/>
      <c r="D81" s="63"/>
      <c r="E81" s="63"/>
      <c r="F81" s="63"/>
      <c r="G81" s="63"/>
      <c r="H81" s="63"/>
      <c r="I81" s="64"/>
      <c r="J81" s="65"/>
      <c r="K81" s="63"/>
      <c r="L81" s="65"/>
      <c r="M81" s="63"/>
      <c r="N81" s="67"/>
      <c r="O81" s="67"/>
      <c r="P81" s="63"/>
    </row>
    <row r="82" spans="1:16">
      <c r="A82" s="63"/>
      <c r="B82" s="63"/>
      <c r="C82" s="63"/>
      <c r="D82" s="63"/>
      <c r="E82" s="63"/>
      <c r="F82" s="63"/>
      <c r="G82" s="63"/>
      <c r="H82" s="63"/>
      <c r="I82" s="64"/>
      <c r="J82" s="65"/>
      <c r="K82" s="63"/>
      <c r="L82" s="65"/>
      <c r="M82" s="63"/>
      <c r="N82" s="67"/>
      <c r="O82" s="67"/>
      <c r="P82" s="63"/>
    </row>
    <row r="83" spans="1:16">
      <c r="A83" s="63"/>
      <c r="B83" s="63"/>
      <c r="C83" s="63"/>
      <c r="D83" s="63"/>
      <c r="E83" s="63"/>
      <c r="F83" s="63"/>
      <c r="G83" s="63"/>
      <c r="H83" s="63"/>
      <c r="I83" s="64"/>
      <c r="J83" s="65"/>
      <c r="K83" s="63"/>
      <c r="L83" s="65"/>
      <c r="M83" s="63"/>
      <c r="N83" s="67"/>
      <c r="O83" s="67"/>
      <c r="P83" s="63"/>
    </row>
    <row r="84" spans="1:16">
      <c r="A84" s="63"/>
      <c r="B84" s="63"/>
      <c r="C84" s="63"/>
      <c r="D84" s="63"/>
      <c r="E84" s="63"/>
      <c r="F84" s="63"/>
      <c r="G84" s="63"/>
      <c r="H84" s="63"/>
      <c r="I84" s="64"/>
      <c r="J84" s="65"/>
      <c r="K84" s="63"/>
      <c r="L84" s="65"/>
      <c r="M84" s="63"/>
      <c r="N84" s="67"/>
      <c r="O84" s="67"/>
      <c r="P84" s="63"/>
    </row>
    <row r="85" spans="1:16">
      <c r="A85" s="63"/>
      <c r="B85" s="63"/>
      <c r="C85" s="63"/>
      <c r="D85" s="63"/>
      <c r="E85" s="63"/>
      <c r="F85" s="63"/>
      <c r="G85" s="63"/>
      <c r="H85" s="63"/>
      <c r="I85" s="64"/>
      <c r="J85" s="65"/>
      <c r="K85" s="63"/>
      <c r="L85" s="65"/>
      <c r="M85" s="63"/>
      <c r="N85" s="67"/>
      <c r="O85" s="67"/>
      <c r="P85" s="63"/>
    </row>
    <row r="86" spans="1:16">
      <c r="A86" s="63"/>
      <c r="B86" s="63"/>
      <c r="C86" s="63"/>
      <c r="D86" s="63"/>
      <c r="E86" s="63"/>
      <c r="F86" s="63"/>
      <c r="G86" s="63"/>
      <c r="H86" s="63"/>
      <c r="I86" s="64"/>
      <c r="J86" s="65"/>
      <c r="K86" s="63"/>
      <c r="L86" s="65"/>
      <c r="M86" s="63"/>
      <c r="N86" s="67"/>
      <c r="O86" s="67"/>
      <c r="P86" s="63"/>
    </row>
    <row r="87" spans="1:16">
      <c r="A87" s="63"/>
      <c r="B87" s="63"/>
      <c r="C87" s="63"/>
      <c r="D87" s="63"/>
      <c r="E87" s="63"/>
      <c r="F87" s="63"/>
      <c r="G87" s="63"/>
      <c r="H87" s="63"/>
      <c r="I87" s="64"/>
      <c r="J87" s="65"/>
      <c r="K87" s="63"/>
      <c r="L87" s="65"/>
      <c r="M87" s="63"/>
      <c r="N87" s="67"/>
      <c r="O87" s="67"/>
      <c r="P87" s="63"/>
    </row>
    <row r="88" spans="1:16">
      <c r="A88" s="63"/>
      <c r="B88" s="63"/>
      <c r="C88" s="63"/>
      <c r="D88" s="63"/>
      <c r="E88" s="63"/>
      <c r="F88" s="63"/>
      <c r="G88" s="63"/>
      <c r="H88" s="63"/>
      <c r="I88" s="64"/>
      <c r="J88" s="65"/>
      <c r="K88" s="63"/>
      <c r="L88" s="65"/>
      <c r="M88" s="63"/>
      <c r="N88" s="67"/>
      <c r="O88" s="67"/>
      <c r="P88" s="63"/>
    </row>
    <row r="89" spans="1:16">
      <c r="A89" s="63"/>
      <c r="B89" s="63"/>
      <c r="C89" s="63"/>
      <c r="D89" s="63"/>
      <c r="E89" s="63"/>
      <c r="F89" s="63"/>
      <c r="G89" s="63"/>
      <c r="H89" s="63"/>
      <c r="I89" s="64"/>
      <c r="J89" s="65"/>
      <c r="K89" s="63"/>
      <c r="L89" s="65"/>
      <c r="M89" s="63"/>
      <c r="N89" s="67"/>
      <c r="O89" s="67"/>
      <c r="P89" s="63"/>
    </row>
    <row r="90" spans="1:16">
      <c r="A90" s="63"/>
      <c r="B90" s="63"/>
      <c r="C90" s="63"/>
      <c r="D90" s="63"/>
      <c r="E90" s="63"/>
      <c r="F90" s="63"/>
      <c r="G90" s="63"/>
      <c r="H90" s="63"/>
      <c r="I90" s="64"/>
      <c r="J90" s="65"/>
      <c r="K90" s="63"/>
      <c r="L90" s="65"/>
      <c r="M90" s="63"/>
      <c r="N90" s="67"/>
      <c r="O90" s="67"/>
      <c r="P90" s="63"/>
    </row>
    <row r="91" spans="1:16">
      <c r="A91" s="63"/>
      <c r="B91" s="63"/>
      <c r="C91" s="63"/>
      <c r="D91" s="63"/>
      <c r="E91" s="63"/>
      <c r="F91" s="63"/>
      <c r="G91" s="63"/>
      <c r="H91" s="63"/>
      <c r="I91" s="64"/>
      <c r="J91" s="65"/>
      <c r="K91" s="63"/>
      <c r="L91" s="65"/>
      <c r="M91" s="63"/>
      <c r="N91" s="67"/>
      <c r="O91" s="67"/>
      <c r="P91" s="63"/>
    </row>
    <row r="92" spans="1:16">
      <c r="A92" s="63"/>
      <c r="B92" s="63"/>
      <c r="C92" s="63"/>
      <c r="D92" s="63"/>
      <c r="E92" s="63"/>
      <c r="F92" s="63"/>
      <c r="G92" s="63"/>
      <c r="H92" s="63"/>
      <c r="I92" s="64"/>
      <c r="J92" s="65"/>
      <c r="K92" s="63"/>
      <c r="L92" s="65"/>
      <c r="M92" s="63"/>
      <c r="N92" s="67"/>
      <c r="O92" s="67"/>
      <c r="P92" s="63"/>
    </row>
    <row r="93" spans="1:16">
      <c r="A93" s="63"/>
      <c r="B93" s="63"/>
      <c r="C93" s="63"/>
      <c r="D93" s="63"/>
      <c r="E93" s="63"/>
      <c r="F93" s="63"/>
      <c r="G93" s="63"/>
      <c r="H93" s="63"/>
      <c r="I93" s="64"/>
      <c r="J93" s="65"/>
      <c r="K93" s="63"/>
      <c r="L93" s="65"/>
      <c r="M93" s="63"/>
      <c r="N93" s="67"/>
      <c r="O93" s="67"/>
      <c r="P93" s="63"/>
    </row>
    <row r="94" spans="1:16">
      <c r="A94" s="63"/>
      <c r="B94" s="63"/>
      <c r="C94" s="63"/>
      <c r="D94" s="63"/>
      <c r="E94" s="63"/>
      <c r="F94" s="63"/>
      <c r="G94" s="63"/>
      <c r="H94" s="63"/>
      <c r="I94" s="64"/>
      <c r="J94" s="65"/>
      <c r="K94" s="63"/>
      <c r="L94" s="65"/>
      <c r="M94" s="63"/>
      <c r="N94" s="67"/>
      <c r="O94" s="67"/>
      <c r="P94" s="63"/>
    </row>
    <row r="95" spans="1:16">
      <c r="A95" s="63"/>
      <c r="B95" s="63"/>
      <c r="C95" s="63"/>
      <c r="D95" s="63"/>
      <c r="E95" s="63"/>
      <c r="F95" s="63"/>
      <c r="G95" s="63"/>
      <c r="H95" s="63"/>
      <c r="I95" s="64"/>
      <c r="J95" s="65"/>
      <c r="K95" s="63"/>
      <c r="L95" s="65"/>
      <c r="M95" s="63"/>
      <c r="N95" s="67"/>
      <c r="O95" s="67"/>
      <c r="P95" s="63"/>
    </row>
    <row r="96" spans="1:16">
      <c r="A96" s="63"/>
      <c r="B96" s="63"/>
      <c r="C96" s="63"/>
      <c r="D96" s="63"/>
      <c r="E96" s="63"/>
      <c r="F96" s="63"/>
      <c r="G96" s="63"/>
      <c r="H96" s="63"/>
      <c r="I96" s="64"/>
      <c r="J96" s="65"/>
      <c r="K96" s="63"/>
      <c r="L96" s="65"/>
      <c r="M96" s="63"/>
      <c r="N96" s="67"/>
      <c r="O96" s="67"/>
      <c r="P96" s="63"/>
    </row>
    <row r="97" spans="1:16">
      <c r="A97" s="63"/>
      <c r="B97" s="63"/>
      <c r="C97" s="63"/>
      <c r="D97" s="63"/>
      <c r="E97" s="63"/>
      <c r="F97" s="63"/>
      <c r="G97" s="63"/>
      <c r="H97" s="63"/>
      <c r="I97" s="64"/>
      <c r="J97" s="65"/>
      <c r="K97" s="63"/>
      <c r="L97" s="65"/>
      <c r="M97" s="63"/>
      <c r="N97" s="67"/>
      <c r="O97" s="67"/>
      <c r="P97" s="63"/>
    </row>
    <row r="98" spans="1:16">
      <c r="A98" s="63"/>
      <c r="B98" s="63"/>
      <c r="C98" s="63"/>
      <c r="D98" s="63"/>
      <c r="E98" s="63"/>
      <c r="F98" s="63"/>
      <c r="G98" s="63"/>
      <c r="H98" s="63"/>
      <c r="I98" s="64"/>
      <c r="J98" s="65"/>
      <c r="K98" s="63"/>
      <c r="L98" s="65"/>
      <c r="M98" s="63"/>
      <c r="N98" s="67"/>
      <c r="O98" s="67"/>
      <c r="P98" s="63"/>
    </row>
    <row r="99" spans="1:16">
      <c r="A99" s="63"/>
      <c r="B99" s="63"/>
      <c r="C99" s="63"/>
      <c r="D99" s="63"/>
      <c r="E99" s="63"/>
      <c r="F99" s="63"/>
      <c r="G99" s="63"/>
      <c r="H99" s="63"/>
      <c r="I99" s="64"/>
      <c r="J99" s="65"/>
      <c r="K99" s="63"/>
      <c r="L99" s="65"/>
      <c r="M99" s="63"/>
      <c r="N99" s="67"/>
      <c r="O99" s="67"/>
      <c r="P99" s="63"/>
    </row>
    <row r="100" spans="1:16">
      <c r="A100" s="63"/>
      <c r="B100" s="63"/>
      <c r="C100" s="63"/>
      <c r="D100" s="63"/>
      <c r="E100" s="63"/>
      <c r="F100" s="63"/>
      <c r="G100" s="63"/>
      <c r="H100" s="63"/>
      <c r="I100" s="64"/>
      <c r="J100" s="65"/>
      <c r="K100" s="63"/>
      <c r="L100" s="65"/>
      <c r="M100" s="63"/>
      <c r="N100" s="67"/>
      <c r="O100" s="67"/>
      <c r="P100" s="63"/>
    </row>
    <row r="101" spans="1:16">
      <c r="A101" s="63"/>
      <c r="B101" s="63"/>
      <c r="C101" s="63"/>
      <c r="D101" s="63"/>
      <c r="E101" s="63"/>
      <c r="F101" s="63"/>
      <c r="G101" s="63"/>
      <c r="H101" s="63"/>
      <c r="I101" s="64"/>
      <c r="J101" s="65"/>
      <c r="K101" s="63"/>
      <c r="L101" s="65"/>
      <c r="M101" s="63"/>
      <c r="N101" s="67"/>
      <c r="O101" s="67"/>
      <c r="P101" s="63"/>
    </row>
    <row r="102" spans="1:16">
      <c r="A102" s="63"/>
      <c r="B102" s="63"/>
      <c r="C102" s="63"/>
      <c r="D102" s="63"/>
      <c r="E102" s="63"/>
      <c r="F102" s="63"/>
      <c r="G102" s="63"/>
      <c r="H102" s="63"/>
      <c r="I102" s="64"/>
      <c r="J102" s="65"/>
      <c r="K102" s="63"/>
      <c r="L102" s="65"/>
      <c r="M102" s="63"/>
      <c r="N102" s="67"/>
      <c r="O102" s="67"/>
      <c r="P102" s="63"/>
    </row>
    <row r="103" spans="1:16">
      <c r="A103" s="63"/>
      <c r="B103" s="63"/>
      <c r="C103" s="63"/>
      <c r="D103" s="63"/>
      <c r="E103" s="63"/>
      <c r="F103" s="63"/>
      <c r="G103" s="63"/>
      <c r="H103" s="63"/>
      <c r="I103" s="64"/>
      <c r="J103" s="65"/>
      <c r="K103" s="63"/>
      <c r="L103" s="65"/>
      <c r="M103" s="63"/>
      <c r="N103" s="67"/>
      <c r="O103" s="67"/>
      <c r="P103" s="63"/>
    </row>
    <row r="104" spans="1:16">
      <c r="A104" s="63"/>
      <c r="B104" s="63"/>
      <c r="C104" s="63"/>
      <c r="D104" s="63"/>
      <c r="E104" s="63"/>
      <c r="F104" s="63"/>
      <c r="G104" s="63"/>
      <c r="H104" s="63"/>
      <c r="I104" s="64"/>
      <c r="J104" s="65"/>
      <c r="K104" s="63"/>
      <c r="L104" s="65"/>
      <c r="M104" s="63"/>
      <c r="N104" s="67"/>
      <c r="O104" s="67"/>
      <c r="P104" s="63"/>
    </row>
    <row r="105" spans="1:16">
      <c r="A105" s="63"/>
      <c r="B105" s="63"/>
      <c r="C105" s="63"/>
      <c r="D105" s="63"/>
      <c r="E105" s="63"/>
      <c r="F105" s="63"/>
      <c r="G105" s="63"/>
      <c r="H105" s="63"/>
      <c r="I105" s="64"/>
      <c r="J105" s="65"/>
      <c r="K105" s="63"/>
      <c r="L105" s="65"/>
      <c r="M105" s="63"/>
      <c r="N105" s="67"/>
      <c r="O105" s="67"/>
      <c r="P105" s="63"/>
    </row>
    <row r="106" spans="1:16">
      <c r="A106" s="63"/>
      <c r="B106" s="63"/>
      <c r="C106" s="63"/>
      <c r="D106" s="63"/>
      <c r="E106" s="63"/>
      <c r="F106" s="63"/>
      <c r="G106" s="63"/>
      <c r="H106" s="63"/>
      <c r="I106" s="64"/>
      <c r="J106" s="65"/>
      <c r="K106" s="63"/>
      <c r="L106" s="65"/>
      <c r="M106" s="63"/>
      <c r="N106" s="67"/>
      <c r="O106" s="67"/>
      <c r="P106" s="63"/>
    </row>
    <row r="107" spans="1:16">
      <c r="A107" s="63"/>
      <c r="B107" s="63"/>
      <c r="C107" s="63"/>
      <c r="D107" s="63"/>
      <c r="E107" s="63"/>
      <c r="F107" s="63"/>
      <c r="G107" s="63"/>
      <c r="H107" s="63"/>
      <c r="I107" s="64"/>
      <c r="J107" s="65"/>
      <c r="K107" s="63"/>
      <c r="L107" s="65"/>
      <c r="M107" s="63"/>
      <c r="N107" s="67"/>
      <c r="O107" s="67"/>
      <c r="P107" s="63"/>
    </row>
    <row r="108" spans="1:16">
      <c r="A108" s="63"/>
      <c r="B108" s="63"/>
      <c r="C108" s="63"/>
      <c r="D108" s="63"/>
      <c r="E108" s="63"/>
      <c r="F108" s="63"/>
      <c r="G108" s="63"/>
      <c r="H108" s="63"/>
      <c r="I108" s="64"/>
      <c r="J108" s="65"/>
      <c r="K108" s="63"/>
      <c r="L108" s="65"/>
      <c r="M108" s="63"/>
      <c r="N108" s="67"/>
      <c r="O108" s="67"/>
      <c r="P108" s="63"/>
    </row>
    <row r="109" spans="1:16">
      <c r="A109" s="63"/>
      <c r="B109" s="63"/>
      <c r="C109" s="63"/>
      <c r="D109" s="63"/>
      <c r="E109" s="63"/>
      <c r="F109" s="63"/>
      <c r="G109" s="63"/>
      <c r="H109" s="63"/>
      <c r="I109" s="64"/>
      <c r="J109" s="65"/>
      <c r="K109" s="63"/>
      <c r="L109" s="65"/>
      <c r="M109" s="63"/>
      <c r="N109" s="67"/>
      <c r="O109" s="67"/>
      <c r="P109" s="63"/>
    </row>
    <row r="110" spans="1:16">
      <c r="A110" s="63"/>
      <c r="B110" s="63"/>
      <c r="C110" s="63"/>
      <c r="D110" s="63"/>
      <c r="E110" s="63"/>
      <c r="F110" s="63"/>
      <c r="G110" s="63"/>
      <c r="H110" s="63"/>
      <c r="I110" s="64"/>
      <c r="J110" s="65"/>
      <c r="K110" s="63"/>
      <c r="L110" s="65"/>
      <c r="M110" s="63"/>
      <c r="N110" s="67"/>
      <c r="O110" s="67"/>
      <c r="P110" s="63"/>
    </row>
    <row r="111" spans="1:16">
      <c r="A111" s="63"/>
      <c r="B111" s="63"/>
      <c r="C111" s="63"/>
      <c r="D111" s="63"/>
      <c r="E111" s="63"/>
      <c r="F111" s="63"/>
      <c r="G111" s="63"/>
      <c r="H111" s="63"/>
      <c r="I111" s="64"/>
      <c r="J111" s="65"/>
      <c r="K111" s="63"/>
      <c r="L111" s="65"/>
      <c r="M111" s="63"/>
      <c r="N111" s="67"/>
      <c r="O111" s="67"/>
      <c r="P111" s="63"/>
    </row>
    <row r="112" spans="1:16">
      <c r="A112" s="63"/>
      <c r="B112" s="63"/>
      <c r="C112" s="63"/>
      <c r="D112" s="63"/>
      <c r="E112" s="63"/>
      <c r="F112" s="63"/>
      <c r="G112" s="63"/>
      <c r="H112" s="63"/>
      <c r="I112" s="64"/>
      <c r="J112" s="65"/>
      <c r="K112" s="63"/>
      <c r="L112" s="65"/>
      <c r="M112" s="63"/>
      <c r="N112" s="67"/>
      <c r="O112" s="67"/>
      <c r="P112" s="63"/>
    </row>
    <row r="113" spans="1:16">
      <c r="A113" s="63"/>
      <c r="B113" s="63"/>
      <c r="C113" s="63"/>
      <c r="D113" s="63"/>
      <c r="E113" s="63"/>
      <c r="F113" s="63"/>
      <c r="G113" s="63"/>
      <c r="H113" s="63"/>
      <c r="I113" s="64"/>
      <c r="J113" s="65"/>
      <c r="K113" s="63"/>
      <c r="L113" s="65"/>
      <c r="M113" s="63"/>
      <c r="N113" s="67"/>
      <c r="O113" s="67"/>
      <c r="P113" s="63"/>
    </row>
    <row r="114" spans="1:16">
      <c r="A114" s="63"/>
      <c r="B114" s="63"/>
      <c r="C114" s="63"/>
      <c r="D114" s="63"/>
      <c r="E114" s="63"/>
      <c r="F114" s="63"/>
      <c r="G114" s="63"/>
      <c r="H114" s="63"/>
      <c r="I114" s="64"/>
      <c r="J114" s="65"/>
      <c r="K114" s="63"/>
      <c r="L114" s="65"/>
      <c r="M114" s="63"/>
      <c r="N114" s="67"/>
      <c r="O114" s="67"/>
      <c r="P114" s="63"/>
    </row>
    <row r="115" spans="1:16">
      <c r="A115" s="63"/>
      <c r="B115" s="63"/>
      <c r="C115" s="63"/>
      <c r="D115" s="63"/>
      <c r="E115" s="63"/>
      <c r="F115" s="63"/>
      <c r="G115" s="63"/>
      <c r="H115" s="63"/>
      <c r="I115" s="64"/>
      <c r="J115" s="65"/>
      <c r="K115" s="63"/>
      <c r="L115" s="65"/>
      <c r="M115" s="63"/>
      <c r="N115" s="67"/>
      <c r="O115" s="67"/>
      <c r="P115" s="63"/>
    </row>
    <row r="116" spans="1:16">
      <c r="A116" s="63"/>
      <c r="B116" s="63"/>
      <c r="C116" s="63"/>
      <c r="D116" s="63"/>
      <c r="E116" s="63"/>
      <c r="F116" s="63"/>
      <c r="G116" s="63"/>
      <c r="H116" s="63"/>
      <c r="I116" s="64"/>
      <c r="J116" s="65"/>
      <c r="K116" s="63"/>
      <c r="L116" s="65"/>
      <c r="M116" s="63"/>
      <c r="N116" s="67"/>
      <c r="O116" s="67"/>
      <c r="P116" s="63"/>
    </row>
    <row r="117" spans="1:16">
      <c r="A117" s="63"/>
      <c r="B117" s="63"/>
      <c r="C117" s="63"/>
      <c r="D117" s="63"/>
      <c r="E117" s="63"/>
      <c r="F117" s="63"/>
      <c r="G117" s="63"/>
      <c r="H117" s="63"/>
      <c r="I117" s="64"/>
      <c r="J117" s="65"/>
      <c r="K117" s="63"/>
      <c r="L117" s="65"/>
      <c r="M117" s="63"/>
      <c r="N117" s="67"/>
      <c r="O117" s="67"/>
      <c r="P117" s="63"/>
    </row>
    <row r="118" spans="1:16">
      <c r="A118" s="63"/>
      <c r="B118" s="63"/>
      <c r="C118" s="63"/>
      <c r="D118" s="63"/>
      <c r="E118" s="63"/>
      <c r="F118" s="63"/>
      <c r="G118" s="63"/>
      <c r="H118" s="63"/>
      <c r="I118" s="64"/>
      <c r="J118" s="65"/>
      <c r="K118" s="63"/>
      <c r="L118" s="65"/>
      <c r="M118" s="63"/>
      <c r="N118" s="67"/>
      <c r="O118" s="67"/>
      <c r="P118" s="63"/>
    </row>
    <row r="119" spans="1:16">
      <c r="A119" s="63"/>
      <c r="B119" s="63"/>
      <c r="C119" s="63"/>
      <c r="D119" s="63"/>
      <c r="E119" s="63"/>
      <c r="F119" s="63"/>
      <c r="G119" s="63"/>
      <c r="H119" s="63"/>
      <c r="I119" s="64"/>
      <c r="J119" s="65"/>
      <c r="K119" s="63"/>
      <c r="L119" s="65"/>
      <c r="M119" s="63"/>
      <c r="N119" s="67"/>
      <c r="O119" s="67"/>
      <c r="P119" s="63"/>
    </row>
    <row r="120" spans="1:16">
      <c r="A120" s="63"/>
      <c r="B120" s="63"/>
      <c r="C120" s="63"/>
      <c r="D120" s="63"/>
      <c r="E120" s="63"/>
      <c r="F120" s="63"/>
      <c r="G120" s="63"/>
      <c r="H120" s="63"/>
      <c r="I120" s="64"/>
      <c r="J120" s="65"/>
      <c r="K120" s="63"/>
      <c r="L120" s="65"/>
      <c r="M120" s="63"/>
      <c r="N120" s="67"/>
      <c r="O120" s="67"/>
      <c r="P120" s="63"/>
    </row>
    <row r="121" spans="1:16">
      <c r="A121" s="63"/>
      <c r="B121" s="63"/>
      <c r="C121" s="63"/>
      <c r="D121" s="63"/>
      <c r="E121" s="63"/>
      <c r="F121" s="63"/>
      <c r="G121" s="63"/>
      <c r="H121" s="63"/>
      <c r="I121" s="64"/>
      <c r="J121" s="65"/>
      <c r="K121" s="63"/>
      <c r="L121" s="65"/>
      <c r="M121" s="63"/>
      <c r="N121" s="67"/>
      <c r="O121" s="67"/>
      <c r="P121" s="63"/>
    </row>
    <row r="122" spans="1:16">
      <c r="A122" s="63"/>
      <c r="B122" s="63"/>
      <c r="C122" s="63"/>
      <c r="D122" s="63"/>
      <c r="E122" s="63"/>
      <c r="F122" s="63"/>
      <c r="G122" s="63"/>
      <c r="H122" s="63"/>
      <c r="I122" s="64"/>
      <c r="J122" s="65"/>
      <c r="K122" s="63"/>
      <c r="L122" s="65"/>
      <c r="M122" s="63"/>
      <c r="N122" s="67"/>
      <c r="O122" s="67"/>
      <c r="P122" s="63"/>
    </row>
    <row r="123" spans="1:16">
      <c r="A123" s="63"/>
      <c r="B123" s="63"/>
      <c r="C123" s="63"/>
      <c r="D123" s="63"/>
      <c r="E123" s="63"/>
      <c r="F123" s="63"/>
      <c r="G123" s="63"/>
      <c r="H123" s="63"/>
      <c r="I123" s="64"/>
      <c r="J123" s="65"/>
      <c r="K123" s="63"/>
      <c r="L123" s="65"/>
      <c r="M123" s="63"/>
      <c r="N123" s="67"/>
      <c r="O123" s="67"/>
      <c r="P123" s="63"/>
    </row>
    <row r="124" spans="1:16">
      <c r="A124" s="63"/>
      <c r="B124" s="63"/>
      <c r="C124" s="63"/>
      <c r="D124" s="63"/>
      <c r="E124" s="63"/>
      <c r="F124" s="63"/>
      <c r="G124" s="63"/>
      <c r="H124" s="63"/>
      <c r="I124" s="64"/>
      <c r="J124" s="65"/>
      <c r="K124" s="63"/>
      <c r="L124" s="65"/>
      <c r="M124" s="63"/>
      <c r="N124" s="67"/>
      <c r="O124" s="67"/>
      <c r="P124" s="63"/>
    </row>
    <row r="125" spans="1:16">
      <c r="A125" s="63"/>
      <c r="B125" s="63"/>
      <c r="C125" s="63"/>
      <c r="D125" s="63"/>
      <c r="E125" s="63"/>
      <c r="F125" s="63"/>
      <c r="G125" s="63"/>
      <c r="H125" s="63"/>
      <c r="I125" s="64"/>
      <c r="J125" s="65"/>
      <c r="K125" s="63"/>
      <c r="L125" s="65"/>
      <c r="M125" s="63"/>
      <c r="N125" s="67"/>
      <c r="O125" s="67"/>
      <c r="P125" s="63"/>
    </row>
    <row r="126" spans="1:16">
      <c r="A126" s="63"/>
      <c r="B126" s="63"/>
      <c r="C126" s="63"/>
      <c r="D126" s="63"/>
      <c r="E126" s="63"/>
      <c r="F126" s="63"/>
      <c r="G126" s="63"/>
      <c r="H126" s="63"/>
      <c r="I126" s="64"/>
      <c r="J126" s="65"/>
      <c r="K126" s="63"/>
      <c r="L126" s="65"/>
      <c r="M126" s="63"/>
      <c r="N126" s="67"/>
      <c r="O126" s="67"/>
      <c r="P126" s="63"/>
    </row>
    <row r="127" spans="1:16">
      <c r="A127" s="63"/>
      <c r="B127" s="63"/>
      <c r="C127" s="63"/>
      <c r="D127" s="63"/>
      <c r="E127" s="63"/>
      <c r="F127" s="63"/>
      <c r="G127" s="63"/>
      <c r="H127" s="63"/>
      <c r="I127" s="64"/>
      <c r="J127" s="65"/>
      <c r="K127" s="63"/>
      <c r="L127" s="65"/>
      <c r="M127" s="63"/>
      <c r="N127" s="67"/>
      <c r="O127" s="67"/>
      <c r="P127" s="63"/>
    </row>
    <row r="128" spans="1:16">
      <c r="A128" s="63"/>
      <c r="B128" s="63"/>
      <c r="C128" s="63"/>
      <c r="D128" s="63"/>
      <c r="E128" s="63"/>
      <c r="F128" s="63"/>
      <c r="G128" s="63"/>
      <c r="H128" s="63"/>
      <c r="I128" s="64"/>
      <c r="J128" s="65"/>
      <c r="K128" s="63"/>
      <c r="L128" s="65"/>
      <c r="M128" s="63"/>
      <c r="N128" s="67"/>
      <c r="O128" s="67"/>
      <c r="P128" s="63"/>
    </row>
    <row r="129" spans="1:16">
      <c r="A129" s="63"/>
      <c r="B129" s="63"/>
      <c r="C129" s="63"/>
      <c r="D129" s="63"/>
      <c r="E129" s="63"/>
      <c r="F129" s="63"/>
      <c r="G129" s="63"/>
      <c r="H129" s="63"/>
      <c r="I129" s="64"/>
      <c r="J129" s="65"/>
      <c r="K129" s="63"/>
      <c r="L129" s="65"/>
      <c r="M129" s="63"/>
      <c r="N129" s="67"/>
      <c r="O129" s="67"/>
      <c r="P129" s="63"/>
    </row>
    <row r="130" spans="1:16">
      <c r="A130" s="63"/>
      <c r="B130" s="63"/>
      <c r="C130" s="63"/>
      <c r="D130" s="63"/>
      <c r="E130" s="63"/>
      <c r="F130" s="63"/>
      <c r="G130" s="63"/>
      <c r="H130" s="63"/>
      <c r="I130" s="64"/>
      <c r="J130" s="65"/>
      <c r="K130" s="63"/>
      <c r="L130" s="65"/>
      <c r="M130" s="63"/>
      <c r="N130" s="67"/>
      <c r="O130" s="67"/>
      <c r="P130" s="63"/>
    </row>
    <row r="131" spans="1:16">
      <c r="A131" s="63"/>
      <c r="B131" s="63"/>
      <c r="C131" s="63"/>
      <c r="D131" s="63"/>
      <c r="E131" s="63"/>
      <c r="F131" s="63"/>
      <c r="G131" s="63"/>
      <c r="H131" s="63"/>
      <c r="I131" s="64"/>
      <c r="J131" s="65"/>
      <c r="K131" s="63"/>
      <c r="L131" s="65"/>
      <c r="M131" s="63"/>
      <c r="N131" s="67"/>
      <c r="O131" s="67"/>
      <c r="P131" s="63"/>
    </row>
    <row r="132" spans="1:16">
      <c r="A132" s="63"/>
      <c r="B132" s="63"/>
      <c r="C132" s="63"/>
      <c r="D132" s="63"/>
      <c r="E132" s="63"/>
      <c r="F132" s="63"/>
      <c r="G132" s="63"/>
      <c r="H132" s="63"/>
      <c r="I132" s="64"/>
      <c r="J132" s="65"/>
      <c r="K132" s="63"/>
      <c r="L132" s="65"/>
      <c r="M132" s="63"/>
      <c r="N132" s="67"/>
      <c r="O132" s="67"/>
      <c r="P132" s="63"/>
    </row>
    <row r="133" spans="1:16">
      <c r="A133" s="63"/>
      <c r="B133" s="63"/>
      <c r="C133" s="63"/>
      <c r="D133" s="63"/>
      <c r="E133" s="63"/>
      <c r="F133" s="63"/>
      <c r="G133" s="63"/>
      <c r="H133" s="63"/>
      <c r="I133" s="64"/>
      <c r="J133" s="65"/>
      <c r="K133" s="63"/>
      <c r="L133" s="65"/>
      <c r="M133" s="63"/>
      <c r="N133" s="67"/>
      <c r="O133" s="67"/>
      <c r="P133" s="63"/>
    </row>
    <row r="134" spans="1:16">
      <c r="A134" s="63"/>
      <c r="B134" s="63"/>
      <c r="C134" s="63"/>
      <c r="D134" s="63"/>
      <c r="E134" s="63"/>
      <c r="F134" s="63"/>
      <c r="G134" s="63"/>
      <c r="H134" s="63"/>
      <c r="I134" s="64"/>
      <c r="J134" s="65"/>
      <c r="K134" s="63"/>
      <c r="L134" s="65"/>
      <c r="M134" s="63"/>
      <c r="N134" s="67"/>
      <c r="O134" s="67"/>
      <c r="P134" s="63"/>
    </row>
    <row r="135" spans="1:16">
      <c r="A135" s="63"/>
      <c r="B135" s="63"/>
      <c r="C135" s="63"/>
      <c r="D135" s="63"/>
      <c r="E135" s="63"/>
      <c r="F135" s="63"/>
      <c r="G135" s="63"/>
      <c r="H135" s="63"/>
      <c r="I135" s="64"/>
      <c r="J135" s="65"/>
      <c r="K135" s="63"/>
      <c r="L135" s="65"/>
      <c r="M135" s="63"/>
      <c r="N135" s="67"/>
      <c r="O135" s="67"/>
      <c r="P135" s="63"/>
    </row>
    <row r="136" spans="1:16">
      <c r="A136" s="63"/>
      <c r="B136" s="63"/>
      <c r="C136" s="63"/>
      <c r="D136" s="63"/>
      <c r="E136" s="63"/>
      <c r="F136" s="63"/>
      <c r="G136" s="63"/>
      <c r="H136" s="63"/>
      <c r="I136" s="64"/>
      <c r="J136" s="65"/>
      <c r="K136" s="63"/>
      <c r="L136" s="65"/>
      <c r="M136" s="63"/>
      <c r="N136" s="67"/>
      <c r="O136" s="67"/>
      <c r="P136" s="63"/>
    </row>
    <row r="137" spans="1:16">
      <c r="A137" s="63"/>
      <c r="B137" s="63"/>
      <c r="C137" s="63"/>
      <c r="D137" s="63"/>
      <c r="E137" s="63"/>
      <c r="F137" s="63"/>
      <c r="G137" s="63"/>
      <c r="H137" s="63"/>
      <c r="I137" s="64"/>
      <c r="J137" s="65"/>
      <c r="K137" s="63"/>
      <c r="L137" s="65"/>
      <c r="M137" s="63"/>
      <c r="N137" s="67"/>
      <c r="O137" s="67"/>
      <c r="P137" s="63"/>
    </row>
    <row r="138" spans="1:16">
      <c r="A138" s="63"/>
      <c r="B138" s="63"/>
      <c r="C138" s="63"/>
      <c r="D138" s="63"/>
      <c r="E138" s="63"/>
      <c r="F138" s="63"/>
      <c r="G138" s="63"/>
      <c r="H138" s="63"/>
      <c r="I138" s="64"/>
      <c r="J138" s="65"/>
      <c r="K138" s="63"/>
      <c r="L138" s="65"/>
      <c r="M138" s="63"/>
      <c r="N138" s="67"/>
      <c r="O138" s="67"/>
      <c r="P138" s="63"/>
    </row>
    <row r="139" spans="1:16">
      <c r="A139" s="63"/>
      <c r="B139" s="63"/>
      <c r="C139" s="63"/>
      <c r="D139" s="63"/>
      <c r="E139" s="63"/>
      <c r="F139" s="63"/>
      <c r="G139" s="63"/>
      <c r="H139" s="63"/>
      <c r="I139" s="64"/>
      <c r="J139" s="65"/>
      <c r="K139" s="63"/>
      <c r="L139" s="65"/>
      <c r="M139" s="63"/>
      <c r="N139" s="67"/>
      <c r="O139" s="67"/>
      <c r="P139" s="63"/>
    </row>
    <row r="140" spans="1:16">
      <c r="A140" s="63"/>
      <c r="B140" s="63"/>
      <c r="C140" s="63"/>
      <c r="D140" s="63"/>
      <c r="E140" s="63"/>
      <c r="F140" s="63"/>
      <c r="G140" s="63"/>
      <c r="H140" s="63"/>
      <c r="I140" s="64"/>
      <c r="J140" s="65"/>
      <c r="K140" s="63"/>
      <c r="L140" s="65"/>
      <c r="M140" s="63"/>
      <c r="N140" s="67"/>
      <c r="O140" s="67"/>
      <c r="P140" s="63"/>
    </row>
    <row r="141" spans="1:16">
      <c r="A141" s="63"/>
      <c r="B141" s="63"/>
      <c r="C141" s="63"/>
      <c r="D141" s="63"/>
      <c r="E141" s="63"/>
      <c r="F141" s="63"/>
      <c r="G141" s="63"/>
      <c r="H141" s="63"/>
      <c r="I141" s="64"/>
      <c r="J141" s="65"/>
      <c r="K141" s="63"/>
      <c r="L141" s="65"/>
      <c r="M141" s="63"/>
      <c r="N141" s="67"/>
      <c r="O141" s="67"/>
      <c r="P141" s="63"/>
    </row>
    <row r="142" spans="1:16">
      <c r="A142" s="63"/>
      <c r="B142" s="63"/>
      <c r="C142" s="63"/>
      <c r="D142" s="63"/>
      <c r="E142" s="63"/>
      <c r="F142" s="63"/>
      <c r="G142" s="63"/>
      <c r="H142" s="63"/>
      <c r="I142" s="64"/>
      <c r="J142" s="65"/>
      <c r="K142" s="63"/>
      <c r="L142" s="65"/>
      <c r="M142" s="63"/>
      <c r="N142" s="67"/>
      <c r="O142" s="67"/>
      <c r="P142" s="63"/>
    </row>
    <row r="143" spans="1:16">
      <c r="A143" s="63"/>
      <c r="B143" s="63"/>
      <c r="C143" s="63"/>
      <c r="D143" s="63"/>
      <c r="E143" s="63"/>
      <c r="F143" s="63"/>
      <c r="G143" s="63"/>
      <c r="H143" s="63"/>
      <c r="I143" s="64"/>
      <c r="J143" s="65"/>
      <c r="K143" s="63"/>
      <c r="L143" s="65"/>
      <c r="M143" s="63"/>
      <c r="N143" s="67"/>
      <c r="O143" s="67"/>
      <c r="P143" s="63"/>
    </row>
    <row r="144" spans="1:16">
      <c r="A144" s="63"/>
      <c r="B144" s="63"/>
      <c r="C144" s="63"/>
      <c r="D144" s="63"/>
      <c r="E144" s="63"/>
      <c r="F144" s="63"/>
      <c r="G144" s="63"/>
      <c r="H144" s="63"/>
      <c r="I144" s="64"/>
      <c r="J144" s="65"/>
      <c r="K144" s="63"/>
      <c r="L144" s="65"/>
      <c r="M144" s="63"/>
      <c r="N144" s="67"/>
      <c r="O144" s="67"/>
      <c r="P144" s="63"/>
    </row>
    <row r="145" spans="1:16">
      <c r="A145" s="63"/>
      <c r="B145" s="63"/>
      <c r="C145" s="63"/>
      <c r="D145" s="63"/>
      <c r="E145" s="63"/>
      <c r="F145" s="63"/>
      <c r="G145" s="63"/>
      <c r="H145" s="63"/>
      <c r="I145" s="64"/>
      <c r="J145" s="65"/>
      <c r="K145" s="63"/>
      <c r="L145" s="65"/>
      <c r="M145" s="63"/>
      <c r="N145" s="67"/>
      <c r="O145" s="67"/>
      <c r="P145" s="63"/>
    </row>
    <row r="146" spans="1:16">
      <c r="A146" s="63"/>
      <c r="B146" s="63"/>
      <c r="C146" s="63"/>
      <c r="D146" s="63"/>
      <c r="E146" s="63"/>
      <c r="F146" s="63"/>
      <c r="G146" s="63"/>
      <c r="H146" s="63"/>
      <c r="I146" s="64"/>
      <c r="J146" s="65"/>
      <c r="K146" s="63"/>
      <c r="L146" s="65"/>
      <c r="M146" s="63"/>
      <c r="N146" s="67"/>
      <c r="O146" s="67"/>
      <c r="P146" s="63"/>
    </row>
    <row r="147" spans="1:16">
      <c r="A147" s="63"/>
      <c r="B147" s="63"/>
      <c r="C147" s="63"/>
      <c r="D147" s="63"/>
      <c r="E147" s="63"/>
      <c r="F147" s="63"/>
      <c r="G147" s="63"/>
      <c r="H147" s="63"/>
      <c r="I147" s="64"/>
      <c r="J147" s="65"/>
      <c r="K147" s="63"/>
      <c r="L147" s="65"/>
      <c r="M147" s="63"/>
      <c r="N147" s="67"/>
      <c r="O147" s="67"/>
      <c r="P147" s="63"/>
    </row>
    <row r="148" spans="1:16">
      <c r="A148" s="63"/>
      <c r="B148" s="63"/>
      <c r="C148" s="63"/>
      <c r="D148" s="63"/>
      <c r="E148" s="63"/>
      <c r="F148" s="63"/>
      <c r="G148" s="63"/>
      <c r="H148" s="63"/>
      <c r="I148" s="64"/>
      <c r="J148" s="65"/>
      <c r="K148" s="63"/>
      <c r="L148" s="65"/>
      <c r="M148" s="63"/>
      <c r="N148" s="67"/>
      <c r="O148" s="67"/>
      <c r="P148" s="63"/>
    </row>
    <row r="149" spans="1:16">
      <c r="A149" s="63"/>
      <c r="B149" s="63"/>
      <c r="C149" s="63"/>
      <c r="D149" s="63"/>
      <c r="E149" s="63"/>
      <c r="F149" s="63"/>
      <c r="G149" s="63"/>
      <c r="H149" s="63"/>
      <c r="I149" s="64"/>
      <c r="J149" s="65"/>
      <c r="K149" s="63"/>
      <c r="L149" s="65"/>
      <c r="M149" s="63"/>
      <c r="N149" s="67"/>
      <c r="O149" s="67"/>
      <c r="P149" s="63"/>
    </row>
    <row r="150" spans="1:16">
      <c r="A150" s="63"/>
      <c r="B150" s="63"/>
      <c r="C150" s="63"/>
      <c r="D150" s="63"/>
      <c r="E150" s="63"/>
      <c r="F150" s="63"/>
      <c r="G150" s="63"/>
      <c r="H150" s="63"/>
      <c r="I150" s="64"/>
      <c r="J150" s="65"/>
      <c r="K150" s="63"/>
      <c r="L150" s="65"/>
      <c r="M150" s="63"/>
      <c r="N150" s="67"/>
      <c r="O150" s="67"/>
      <c r="P150" s="63"/>
    </row>
    <row r="151" spans="1:16">
      <c r="A151" s="63"/>
      <c r="B151" s="63"/>
      <c r="C151" s="63"/>
      <c r="D151" s="63"/>
      <c r="E151" s="63"/>
      <c r="F151" s="63"/>
      <c r="G151" s="63"/>
      <c r="H151" s="63"/>
      <c r="I151" s="64"/>
      <c r="J151" s="65"/>
      <c r="K151" s="63"/>
      <c r="L151" s="65"/>
      <c r="M151" s="63"/>
      <c r="N151" s="67"/>
      <c r="O151" s="67"/>
      <c r="P151" s="63"/>
    </row>
    <row r="152" spans="1:16">
      <c r="A152" s="63"/>
      <c r="B152" s="63"/>
      <c r="C152" s="63"/>
      <c r="D152" s="63"/>
      <c r="E152" s="63"/>
      <c r="F152" s="63"/>
      <c r="G152" s="63"/>
      <c r="H152" s="63"/>
      <c r="I152" s="64"/>
      <c r="J152" s="65"/>
      <c r="K152" s="63"/>
      <c r="L152" s="65"/>
      <c r="M152" s="63"/>
      <c r="N152" s="67"/>
      <c r="O152" s="67"/>
      <c r="P152" s="63"/>
    </row>
    <row r="153" spans="1:16">
      <c r="A153" s="63"/>
      <c r="B153" s="63"/>
      <c r="C153" s="63"/>
      <c r="D153" s="63"/>
      <c r="E153" s="63"/>
      <c r="F153" s="63"/>
      <c r="G153" s="63"/>
      <c r="H153" s="63"/>
      <c r="I153" s="64"/>
      <c r="J153" s="65"/>
      <c r="K153" s="63"/>
      <c r="L153" s="65"/>
      <c r="M153" s="63"/>
      <c r="N153" s="67"/>
      <c r="O153" s="67"/>
      <c r="P153" s="63"/>
    </row>
    <row r="154" spans="1:16">
      <c r="A154" s="63"/>
      <c r="B154" s="63"/>
      <c r="C154" s="63"/>
      <c r="D154" s="63"/>
      <c r="E154" s="63"/>
      <c r="F154" s="63"/>
      <c r="G154" s="63"/>
      <c r="H154" s="63"/>
      <c r="I154" s="64"/>
      <c r="J154" s="65"/>
      <c r="K154" s="63"/>
      <c r="L154" s="65"/>
      <c r="M154" s="63"/>
      <c r="N154" s="67"/>
      <c r="O154" s="67"/>
      <c r="P154" s="63"/>
    </row>
    <row r="155" spans="1:16">
      <c r="A155" s="63"/>
      <c r="B155" s="63"/>
      <c r="C155" s="63"/>
      <c r="D155" s="63"/>
      <c r="E155" s="63"/>
      <c r="F155" s="63"/>
      <c r="G155" s="63"/>
      <c r="H155" s="63"/>
      <c r="I155" s="64"/>
      <c r="J155" s="65"/>
      <c r="K155" s="63"/>
      <c r="L155" s="65"/>
      <c r="M155" s="63"/>
      <c r="N155" s="67"/>
      <c r="O155" s="67"/>
      <c r="P155" s="63"/>
    </row>
    <row r="156" spans="1:16">
      <c r="A156" s="63"/>
      <c r="B156" s="63"/>
      <c r="C156" s="63"/>
      <c r="D156" s="63"/>
      <c r="E156" s="63"/>
      <c r="F156" s="63"/>
      <c r="G156" s="63"/>
      <c r="H156" s="63"/>
      <c r="I156" s="64"/>
      <c r="J156" s="65"/>
      <c r="K156" s="63"/>
      <c r="L156" s="65"/>
      <c r="M156" s="63"/>
      <c r="N156" s="67"/>
      <c r="O156" s="67"/>
      <c r="P156" s="63"/>
    </row>
    <row r="157" spans="1:16">
      <c r="A157" s="63"/>
      <c r="B157" s="63"/>
      <c r="C157" s="63"/>
      <c r="D157" s="63"/>
      <c r="E157" s="63"/>
      <c r="F157" s="63"/>
      <c r="G157" s="63"/>
      <c r="H157" s="63"/>
      <c r="I157" s="64"/>
      <c r="J157" s="65"/>
      <c r="K157" s="63"/>
      <c r="L157" s="65"/>
      <c r="M157" s="63"/>
      <c r="N157" s="67"/>
      <c r="O157" s="67"/>
      <c r="P157" s="63"/>
    </row>
    <row r="158" spans="1:16">
      <c r="A158" s="63"/>
      <c r="B158" s="63"/>
      <c r="C158" s="63"/>
      <c r="D158" s="63"/>
      <c r="E158" s="63"/>
      <c r="F158" s="63"/>
      <c r="G158" s="63"/>
      <c r="H158" s="63"/>
      <c r="I158" s="64"/>
      <c r="J158" s="65"/>
      <c r="K158" s="63"/>
      <c r="L158" s="65"/>
      <c r="M158" s="63"/>
      <c r="N158" s="67"/>
      <c r="O158" s="67"/>
      <c r="P158" s="63"/>
    </row>
    <row r="159" spans="1:16">
      <c r="A159" s="63"/>
      <c r="B159" s="63"/>
      <c r="C159" s="63"/>
      <c r="D159" s="63"/>
      <c r="E159" s="63"/>
      <c r="F159" s="63"/>
      <c r="G159" s="63"/>
      <c r="H159" s="63"/>
      <c r="I159" s="64"/>
      <c r="J159" s="65"/>
      <c r="K159" s="63"/>
      <c r="L159" s="65"/>
      <c r="M159" s="63"/>
      <c r="N159" s="67"/>
      <c r="O159" s="67"/>
      <c r="P159" s="63"/>
    </row>
    <row r="160" spans="1:16">
      <c r="A160" s="63"/>
      <c r="B160" s="63"/>
      <c r="C160" s="63"/>
      <c r="D160" s="63"/>
      <c r="E160" s="63"/>
      <c r="F160" s="63"/>
      <c r="G160" s="63"/>
      <c r="H160" s="63"/>
      <c r="I160" s="64"/>
      <c r="J160" s="65"/>
      <c r="K160" s="63"/>
      <c r="L160" s="65"/>
      <c r="M160" s="63"/>
      <c r="N160" s="67"/>
      <c r="O160" s="67"/>
      <c r="P160" s="63"/>
    </row>
    <row r="161" spans="1:16">
      <c r="A161" s="63"/>
      <c r="B161" s="63"/>
      <c r="C161" s="63"/>
      <c r="D161" s="63"/>
      <c r="E161" s="63"/>
      <c r="F161" s="63"/>
      <c r="G161" s="63"/>
      <c r="H161" s="63"/>
      <c r="I161" s="64"/>
      <c r="J161" s="65"/>
      <c r="K161" s="63"/>
      <c r="L161" s="65"/>
      <c r="M161" s="63"/>
      <c r="N161" s="67"/>
      <c r="O161" s="67"/>
      <c r="P161" s="63"/>
    </row>
    <row r="162" spans="1:16">
      <c r="A162" s="63"/>
      <c r="B162" s="63"/>
      <c r="C162" s="63"/>
      <c r="D162" s="63"/>
      <c r="E162" s="63"/>
      <c r="F162" s="63"/>
      <c r="G162" s="63"/>
      <c r="H162" s="63"/>
      <c r="I162" s="64"/>
      <c r="J162" s="65"/>
      <c r="K162" s="63"/>
      <c r="L162" s="65"/>
      <c r="M162" s="63"/>
      <c r="N162" s="67"/>
      <c r="O162" s="67"/>
      <c r="P162" s="63"/>
    </row>
    <row r="163" spans="1:16">
      <c r="A163" s="63"/>
      <c r="B163" s="63"/>
      <c r="C163" s="63"/>
      <c r="D163" s="63"/>
      <c r="E163" s="63"/>
      <c r="F163" s="63"/>
      <c r="G163" s="63"/>
      <c r="H163" s="63"/>
      <c r="I163" s="64"/>
      <c r="J163" s="65"/>
      <c r="K163" s="63"/>
      <c r="L163" s="65"/>
      <c r="M163" s="63"/>
      <c r="N163" s="67"/>
      <c r="O163" s="67"/>
      <c r="P163" s="63"/>
    </row>
    <row r="164" spans="1:16">
      <c r="A164" s="63"/>
      <c r="B164" s="63"/>
      <c r="C164" s="63"/>
      <c r="D164" s="63"/>
      <c r="E164" s="63"/>
      <c r="F164" s="63"/>
      <c r="G164" s="63"/>
      <c r="H164" s="63"/>
      <c r="I164" s="64"/>
      <c r="J164" s="65"/>
      <c r="K164" s="63"/>
      <c r="L164" s="65"/>
      <c r="M164" s="63"/>
      <c r="N164" s="67"/>
      <c r="O164" s="67"/>
      <c r="P164" s="63"/>
    </row>
    <row r="165" spans="1:16">
      <c r="A165" s="63"/>
      <c r="B165" s="63"/>
      <c r="C165" s="63"/>
      <c r="D165" s="63"/>
      <c r="E165" s="63"/>
      <c r="F165" s="63"/>
      <c r="G165" s="63"/>
      <c r="H165" s="63"/>
      <c r="I165" s="64"/>
      <c r="J165" s="65"/>
      <c r="K165" s="63"/>
      <c r="L165" s="65"/>
      <c r="M165" s="63"/>
      <c r="N165" s="67"/>
      <c r="O165" s="67"/>
      <c r="P165" s="63"/>
    </row>
    <row r="166" spans="1:16">
      <c r="A166" s="63"/>
      <c r="B166" s="63"/>
      <c r="C166" s="63"/>
      <c r="D166" s="63"/>
      <c r="E166" s="63"/>
      <c r="F166" s="63"/>
      <c r="G166" s="63"/>
      <c r="H166" s="63"/>
      <c r="I166" s="64"/>
      <c r="J166" s="65"/>
      <c r="K166" s="63"/>
      <c r="L166" s="65"/>
      <c r="M166" s="63"/>
      <c r="N166" s="67"/>
      <c r="O166" s="67"/>
      <c r="P166" s="63"/>
    </row>
    <row r="167" spans="1:16">
      <c r="A167" s="63"/>
      <c r="B167" s="63"/>
      <c r="C167" s="63"/>
      <c r="D167" s="63"/>
      <c r="E167" s="63"/>
      <c r="F167" s="63"/>
      <c r="G167" s="63"/>
      <c r="H167" s="63"/>
      <c r="I167" s="64"/>
      <c r="J167" s="65"/>
      <c r="K167" s="63"/>
      <c r="L167" s="65"/>
      <c r="M167" s="63"/>
      <c r="N167" s="67"/>
      <c r="O167" s="67"/>
      <c r="P167" s="63"/>
    </row>
    <row r="168" spans="1:16">
      <c r="A168" s="63"/>
      <c r="B168" s="63"/>
      <c r="C168" s="63"/>
      <c r="D168" s="63"/>
      <c r="E168" s="63"/>
      <c r="F168" s="63"/>
      <c r="G168" s="63"/>
      <c r="H168" s="63"/>
      <c r="I168" s="64"/>
      <c r="J168" s="65"/>
      <c r="K168" s="63"/>
      <c r="L168" s="65"/>
      <c r="M168" s="63"/>
      <c r="N168" s="67"/>
      <c r="O168" s="67"/>
      <c r="P168" s="63"/>
    </row>
    <row r="169" spans="1:16">
      <c r="A169" s="63"/>
      <c r="B169" s="63"/>
      <c r="C169" s="63"/>
      <c r="D169" s="63"/>
      <c r="E169" s="63"/>
      <c r="F169" s="63"/>
      <c r="G169" s="63"/>
      <c r="H169" s="63"/>
      <c r="I169" s="64"/>
      <c r="J169" s="65"/>
      <c r="K169" s="63"/>
      <c r="L169" s="65"/>
      <c r="M169" s="63"/>
      <c r="N169" s="67"/>
      <c r="O169" s="67"/>
      <c r="P169" s="63"/>
    </row>
    <row r="170" spans="1:16">
      <c r="A170" s="63"/>
      <c r="B170" s="63"/>
      <c r="C170" s="63"/>
      <c r="D170" s="63"/>
      <c r="E170" s="63"/>
      <c r="F170" s="63"/>
      <c r="G170" s="63"/>
      <c r="H170" s="63"/>
      <c r="I170" s="64"/>
      <c r="J170" s="65"/>
      <c r="K170" s="63"/>
      <c r="L170" s="65"/>
      <c r="M170" s="63"/>
      <c r="N170" s="67"/>
      <c r="O170" s="67"/>
      <c r="P170" s="63"/>
    </row>
    <row r="171" spans="1:16">
      <c r="A171" s="63"/>
      <c r="B171" s="63"/>
      <c r="C171" s="63"/>
      <c r="D171" s="63"/>
      <c r="E171" s="63"/>
      <c r="F171" s="63"/>
      <c r="G171" s="63"/>
      <c r="H171" s="63"/>
      <c r="I171" s="64"/>
      <c r="J171" s="65"/>
      <c r="K171" s="63"/>
      <c r="L171" s="65"/>
      <c r="M171" s="63"/>
      <c r="N171" s="67"/>
      <c r="O171" s="67"/>
      <c r="P171" s="63"/>
    </row>
    <row r="172" spans="1:16">
      <c r="A172" s="63"/>
      <c r="B172" s="63"/>
      <c r="C172" s="63"/>
      <c r="D172" s="63"/>
      <c r="E172" s="63"/>
      <c r="F172" s="63"/>
      <c r="G172" s="63"/>
      <c r="H172" s="63"/>
      <c r="I172" s="64"/>
      <c r="J172" s="65"/>
      <c r="K172" s="63"/>
      <c r="L172" s="65"/>
      <c r="M172" s="63"/>
      <c r="N172" s="67"/>
      <c r="O172" s="67"/>
      <c r="P172" s="63"/>
    </row>
    <row r="173" spans="1:16">
      <c r="A173" s="63"/>
      <c r="B173" s="63"/>
      <c r="C173" s="63"/>
      <c r="D173" s="63"/>
      <c r="E173" s="63"/>
      <c r="F173" s="63"/>
      <c r="G173" s="63"/>
      <c r="H173" s="63"/>
      <c r="I173" s="64"/>
      <c r="J173" s="65"/>
      <c r="K173" s="63"/>
      <c r="L173" s="65"/>
      <c r="M173" s="63"/>
      <c r="N173" s="67"/>
      <c r="O173" s="67"/>
      <c r="P173" s="63"/>
    </row>
    <row r="174" spans="1:16">
      <c r="A174" s="63"/>
      <c r="B174" s="63"/>
      <c r="C174" s="63"/>
      <c r="D174" s="63"/>
      <c r="E174" s="63"/>
      <c r="F174" s="63"/>
      <c r="G174" s="63"/>
      <c r="H174" s="63"/>
      <c r="I174" s="64"/>
      <c r="J174" s="65"/>
      <c r="K174" s="63"/>
      <c r="L174" s="65"/>
      <c r="M174" s="63"/>
      <c r="N174" s="67"/>
      <c r="O174" s="67"/>
      <c r="P174" s="63"/>
    </row>
    <row r="175" spans="1:16">
      <c r="A175" s="63"/>
      <c r="B175" s="63"/>
      <c r="C175" s="63"/>
      <c r="D175" s="63"/>
      <c r="E175" s="63"/>
      <c r="F175" s="63"/>
      <c r="G175" s="63"/>
      <c r="H175" s="63"/>
      <c r="I175" s="64"/>
      <c r="J175" s="65"/>
      <c r="K175" s="63"/>
      <c r="L175" s="65"/>
      <c r="M175" s="63"/>
      <c r="N175" s="67"/>
      <c r="O175" s="67"/>
      <c r="P175" s="63"/>
    </row>
    <row r="176" spans="1:16">
      <c r="A176" s="63"/>
      <c r="B176" s="63"/>
      <c r="C176" s="63"/>
      <c r="D176" s="63"/>
      <c r="E176" s="63"/>
      <c r="F176" s="63"/>
      <c r="G176" s="63"/>
      <c r="H176" s="63"/>
      <c r="I176" s="64"/>
      <c r="J176" s="65"/>
      <c r="K176" s="63"/>
      <c r="L176" s="65"/>
      <c r="M176" s="63"/>
      <c r="N176" s="67"/>
      <c r="O176" s="67"/>
      <c r="P176" s="63"/>
    </row>
    <row r="177" spans="1:16">
      <c r="A177" s="63"/>
      <c r="B177" s="63"/>
      <c r="C177" s="63"/>
      <c r="D177" s="63"/>
      <c r="E177" s="63"/>
      <c r="F177" s="63"/>
      <c r="G177" s="63"/>
      <c r="H177" s="63"/>
      <c r="I177" s="64"/>
      <c r="J177" s="65"/>
      <c r="K177" s="63"/>
      <c r="L177" s="65"/>
      <c r="M177" s="63"/>
      <c r="N177" s="67"/>
      <c r="O177" s="67"/>
      <c r="P177" s="63"/>
    </row>
    <row r="178" spans="1:16">
      <c r="A178" s="63"/>
      <c r="B178" s="63"/>
      <c r="C178" s="63"/>
      <c r="D178" s="63"/>
      <c r="E178" s="63"/>
      <c r="F178" s="63"/>
      <c r="G178" s="63"/>
      <c r="H178" s="63"/>
      <c r="I178" s="64"/>
      <c r="J178" s="65"/>
      <c r="K178" s="63"/>
      <c r="L178" s="65"/>
      <c r="M178" s="63"/>
      <c r="N178" s="67"/>
      <c r="O178" s="67"/>
      <c r="P178" s="63"/>
    </row>
    <row r="179" spans="1:16">
      <c r="A179" s="63"/>
      <c r="B179" s="63"/>
      <c r="C179" s="63"/>
      <c r="D179" s="63"/>
      <c r="E179" s="63"/>
      <c r="F179" s="63"/>
      <c r="G179" s="63"/>
      <c r="H179" s="63"/>
      <c r="I179" s="64"/>
      <c r="J179" s="65"/>
      <c r="K179" s="63"/>
      <c r="L179" s="65"/>
      <c r="M179" s="63"/>
      <c r="N179" s="67"/>
      <c r="O179" s="67"/>
      <c r="P179" s="63"/>
    </row>
    <row r="180" spans="1:16">
      <c r="A180" s="63"/>
      <c r="B180" s="63"/>
      <c r="C180" s="63"/>
      <c r="D180" s="63"/>
      <c r="E180" s="63"/>
      <c r="F180" s="63"/>
      <c r="G180" s="63"/>
      <c r="H180" s="63"/>
      <c r="I180" s="64"/>
      <c r="J180" s="65"/>
      <c r="K180" s="63"/>
      <c r="L180" s="65"/>
      <c r="M180" s="63"/>
      <c r="N180" s="67"/>
      <c r="O180" s="67"/>
      <c r="P180" s="63"/>
    </row>
    <row r="181" spans="1:16">
      <c r="A181" s="63"/>
      <c r="B181" s="63"/>
      <c r="C181" s="63"/>
      <c r="D181" s="63"/>
      <c r="E181" s="63"/>
      <c r="F181" s="63"/>
      <c r="G181" s="63"/>
      <c r="H181" s="63"/>
      <c r="I181" s="64"/>
      <c r="J181" s="65"/>
      <c r="K181" s="63"/>
      <c r="L181" s="65"/>
      <c r="M181" s="63"/>
      <c r="N181" s="67"/>
      <c r="O181" s="67"/>
      <c r="P181" s="63"/>
    </row>
    <row r="182" spans="1:16">
      <c r="A182" s="63"/>
      <c r="B182" s="63"/>
      <c r="C182" s="63"/>
      <c r="D182" s="63"/>
      <c r="E182" s="63"/>
      <c r="F182" s="63"/>
      <c r="G182" s="63"/>
      <c r="H182" s="63"/>
      <c r="I182" s="64"/>
      <c r="J182" s="65"/>
      <c r="K182" s="63"/>
      <c r="L182" s="65"/>
      <c r="M182" s="63"/>
      <c r="N182" s="67"/>
      <c r="O182" s="67"/>
      <c r="P182" s="63"/>
    </row>
    <row r="183" spans="1:16">
      <c r="A183" s="63"/>
      <c r="B183" s="63"/>
      <c r="C183" s="63"/>
      <c r="D183" s="63"/>
      <c r="E183" s="63"/>
      <c r="F183" s="63"/>
      <c r="G183" s="63"/>
      <c r="H183" s="63"/>
      <c r="I183" s="64"/>
      <c r="J183" s="65"/>
      <c r="K183" s="63"/>
      <c r="L183" s="65"/>
      <c r="M183" s="63"/>
      <c r="N183" s="67"/>
      <c r="O183" s="67"/>
      <c r="P183" s="63"/>
    </row>
    <row r="184" spans="1:16">
      <c r="A184" s="63"/>
      <c r="B184" s="63"/>
      <c r="C184" s="63"/>
      <c r="D184" s="63"/>
      <c r="E184" s="63"/>
      <c r="F184" s="63"/>
      <c r="G184" s="63"/>
      <c r="H184" s="63"/>
      <c r="I184" s="64"/>
      <c r="J184" s="65"/>
      <c r="K184" s="63"/>
      <c r="L184" s="65"/>
      <c r="M184" s="63"/>
      <c r="N184" s="67"/>
      <c r="O184" s="67"/>
      <c r="P184" s="63"/>
    </row>
    <row r="185" spans="1:16">
      <c r="A185" s="63"/>
      <c r="B185" s="63"/>
      <c r="C185" s="63"/>
      <c r="D185" s="63"/>
      <c r="E185" s="63"/>
      <c r="F185" s="63"/>
      <c r="G185" s="63"/>
      <c r="H185" s="63"/>
      <c r="I185" s="64"/>
      <c r="J185" s="65"/>
      <c r="K185" s="63"/>
      <c r="L185" s="65"/>
      <c r="M185" s="63"/>
      <c r="N185" s="67"/>
      <c r="O185" s="67"/>
      <c r="P185" s="63"/>
    </row>
    <row r="186" spans="1:16">
      <c r="A186" s="63"/>
      <c r="B186" s="63"/>
      <c r="C186" s="63"/>
      <c r="D186" s="63"/>
      <c r="E186" s="63"/>
      <c r="F186" s="63"/>
      <c r="G186" s="63"/>
      <c r="H186" s="63"/>
      <c r="I186" s="64"/>
      <c r="J186" s="65"/>
      <c r="K186" s="63"/>
      <c r="L186" s="65"/>
      <c r="M186" s="63"/>
      <c r="N186" s="67"/>
      <c r="O186" s="67"/>
      <c r="P186" s="63"/>
    </row>
    <row r="187" spans="1:16">
      <c r="A187" s="63"/>
      <c r="B187" s="63"/>
      <c r="C187" s="63"/>
      <c r="D187" s="63"/>
      <c r="E187" s="63"/>
      <c r="F187" s="63"/>
      <c r="G187" s="63"/>
      <c r="H187" s="63"/>
      <c r="I187" s="64"/>
      <c r="J187" s="65"/>
      <c r="K187" s="63"/>
      <c r="L187" s="65"/>
      <c r="M187" s="63"/>
      <c r="N187" s="67"/>
      <c r="O187" s="67"/>
      <c r="P187" s="63"/>
    </row>
    <row r="188" spans="1:16">
      <c r="A188" s="63"/>
      <c r="B188" s="63"/>
      <c r="C188" s="63"/>
      <c r="D188" s="63"/>
      <c r="E188" s="63"/>
      <c r="F188" s="63"/>
      <c r="G188" s="63"/>
      <c r="H188" s="63"/>
      <c r="I188" s="64"/>
      <c r="J188" s="65"/>
      <c r="K188" s="63"/>
      <c r="L188" s="65"/>
      <c r="M188" s="63"/>
      <c r="N188" s="67"/>
      <c r="O188" s="67"/>
      <c r="P188" s="63"/>
    </row>
    <row r="189" spans="1:16">
      <c r="A189" s="63"/>
      <c r="B189" s="63"/>
      <c r="C189" s="63"/>
      <c r="D189" s="63"/>
      <c r="E189" s="63"/>
      <c r="F189" s="63"/>
      <c r="G189" s="63"/>
      <c r="H189" s="63"/>
      <c r="I189" s="64"/>
      <c r="J189" s="65"/>
      <c r="K189" s="63"/>
      <c r="L189" s="65"/>
      <c r="M189" s="63"/>
      <c r="N189" s="67"/>
      <c r="O189" s="67"/>
      <c r="P189" s="63"/>
    </row>
    <row r="190" spans="1:16">
      <c r="A190" s="63"/>
      <c r="B190" s="63"/>
      <c r="C190" s="63"/>
      <c r="D190" s="63"/>
      <c r="E190" s="63"/>
      <c r="F190" s="63"/>
      <c r="G190" s="63"/>
      <c r="H190" s="63"/>
      <c r="I190" s="64"/>
      <c r="J190" s="65"/>
      <c r="K190" s="63"/>
      <c r="L190" s="65"/>
      <c r="M190" s="63"/>
      <c r="N190" s="67"/>
      <c r="O190" s="67"/>
      <c r="P190" s="63"/>
    </row>
    <row r="191" spans="1:16">
      <c r="A191" s="63"/>
      <c r="B191" s="63"/>
      <c r="C191" s="63"/>
      <c r="D191" s="63"/>
      <c r="E191" s="63"/>
      <c r="F191" s="63"/>
      <c r="G191" s="63"/>
      <c r="H191" s="63"/>
      <c r="I191" s="64"/>
      <c r="J191" s="65"/>
      <c r="K191" s="63"/>
      <c r="L191" s="65"/>
      <c r="M191" s="63"/>
      <c r="N191" s="67"/>
      <c r="O191" s="67"/>
      <c r="P191" s="63"/>
    </row>
    <row r="192" spans="1:16">
      <c r="A192" s="63"/>
      <c r="B192" s="63"/>
      <c r="C192" s="63"/>
      <c r="D192" s="63"/>
      <c r="E192" s="63"/>
      <c r="F192" s="63"/>
      <c r="G192" s="63"/>
      <c r="H192" s="63"/>
      <c r="I192" s="64"/>
      <c r="J192" s="65"/>
      <c r="K192" s="63"/>
      <c r="L192" s="65"/>
      <c r="M192" s="63"/>
      <c r="N192" s="67"/>
      <c r="O192" s="67"/>
      <c r="P192" s="63"/>
    </row>
    <row r="193" spans="1:16">
      <c r="A193" s="63"/>
      <c r="B193" s="63"/>
      <c r="C193" s="63"/>
      <c r="D193" s="63"/>
      <c r="E193" s="63"/>
      <c r="F193" s="63"/>
      <c r="G193" s="63"/>
      <c r="H193" s="63"/>
      <c r="I193" s="64"/>
      <c r="J193" s="65"/>
      <c r="K193" s="63"/>
      <c r="L193" s="65"/>
      <c r="M193" s="63"/>
      <c r="N193" s="67"/>
      <c r="O193" s="67"/>
      <c r="P193" s="63"/>
    </row>
    <row r="194" spans="1:16">
      <c r="A194" s="63"/>
      <c r="B194" s="63"/>
      <c r="C194" s="63"/>
      <c r="D194" s="63"/>
      <c r="E194" s="63"/>
      <c r="F194" s="63"/>
      <c r="G194" s="63"/>
      <c r="H194" s="63"/>
      <c r="I194" s="64"/>
      <c r="J194" s="65"/>
      <c r="K194" s="63"/>
      <c r="L194" s="65"/>
      <c r="M194" s="63"/>
      <c r="N194" s="67"/>
      <c r="O194" s="67"/>
      <c r="P194" s="63"/>
    </row>
    <row r="195" spans="1:16">
      <c r="A195" s="63"/>
      <c r="B195" s="63"/>
      <c r="C195" s="63"/>
      <c r="D195" s="63"/>
      <c r="E195" s="63"/>
      <c r="F195" s="63"/>
      <c r="G195" s="63"/>
      <c r="H195" s="63"/>
      <c r="I195" s="64"/>
      <c r="J195" s="65"/>
      <c r="K195" s="63"/>
      <c r="L195" s="65"/>
      <c r="M195" s="63"/>
      <c r="N195" s="67"/>
      <c r="O195" s="67"/>
      <c r="P195" s="63"/>
    </row>
    <row r="196" spans="1:16">
      <c r="A196" s="63"/>
      <c r="B196" s="63"/>
      <c r="C196" s="63"/>
      <c r="D196" s="63"/>
      <c r="E196" s="63"/>
      <c r="F196" s="63"/>
      <c r="G196" s="63"/>
      <c r="H196" s="63"/>
      <c r="I196" s="64"/>
      <c r="J196" s="65"/>
      <c r="K196" s="63"/>
      <c r="L196" s="65"/>
      <c r="M196" s="63"/>
      <c r="N196" s="67"/>
      <c r="O196" s="67"/>
      <c r="P196" s="63"/>
    </row>
    <row r="197" spans="1:16">
      <c r="A197" s="63"/>
      <c r="B197" s="63"/>
      <c r="C197" s="63"/>
      <c r="D197" s="63"/>
      <c r="E197" s="63"/>
      <c r="F197" s="63"/>
      <c r="G197" s="63"/>
      <c r="H197" s="63"/>
      <c r="I197" s="64"/>
      <c r="J197" s="65"/>
      <c r="K197" s="63"/>
      <c r="L197" s="65"/>
      <c r="M197" s="63"/>
      <c r="N197" s="67"/>
      <c r="O197" s="67"/>
      <c r="P197" s="63"/>
    </row>
    <row r="198" spans="1:16">
      <c r="A198" s="63"/>
      <c r="B198" s="63"/>
      <c r="C198" s="63"/>
      <c r="D198" s="63"/>
      <c r="E198" s="63"/>
      <c r="F198" s="63"/>
      <c r="G198" s="63"/>
      <c r="H198" s="63"/>
      <c r="I198" s="64"/>
      <c r="J198" s="65"/>
      <c r="K198" s="63"/>
      <c r="L198" s="65"/>
      <c r="M198" s="63"/>
      <c r="N198" s="67"/>
      <c r="O198" s="67"/>
      <c r="P198" s="63"/>
    </row>
    <row r="199" spans="1:16">
      <c r="A199" s="63"/>
      <c r="B199" s="63"/>
      <c r="C199" s="63"/>
      <c r="D199" s="63"/>
      <c r="E199" s="63"/>
      <c r="F199" s="63"/>
      <c r="G199" s="63"/>
      <c r="H199" s="63"/>
      <c r="I199" s="64"/>
      <c r="J199" s="65"/>
      <c r="K199" s="63"/>
      <c r="L199" s="65"/>
      <c r="M199" s="63"/>
      <c r="N199" s="67"/>
      <c r="O199" s="67"/>
      <c r="P199" s="63"/>
    </row>
    <row r="200" spans="1:16">
      <c r="A200" s="63"/>
      <c r="B200" s="63"/>
      <c r="C200" s="63"/>
      <c r="D200" s="63"/>
      <c r="E200" s="63"/>
      <c r="F200" s="63"/>
      <c r="G200" s="63"/>
      <c r="H200" s="63"/>
      <c r="I200" s="64"/>
      <c r="J200" s="65"/>
      <c r="K200" s="63"/>
      <c r="L200" s="65"/>
      <c r="M200" s="63"/>
      <c r="N200" s="67"/>
      <c r="O200" s="67"/>
      <c r="P200" s="63"/>
    </row>
    <row r="201" spans="1:16">
      <c r="A201" s="63"/>
      <c r="B201" s="63"/>
      <c r="C201" s="63"/>
      <c r="D201" s="63"/>
      <c r="E201" s="63"/>
      <c r="F201" s="63"/>
      <c r="G201" s="63"/>
      <c r="H201" s="63"/>
      <c r="I201" s="64"/>
      <c r="J201" s="65"/>
      <c r="K201" s="63"/>
      <c r="L201" s="65"/>
      <c r="M201" s="63"/>
      <c r="N201" s="67"/>
      <c r="O201" s="67"/>
      <c r="P201" s="63"/>
    </row>
    <row r="202" spans="1:16">
      <c r="A202" s="63"/>
      <c r="B202" s="63"/>
      <c r="C202" s="63"/>
      <c r="D202" s="63"/>
      <c r="E202" s="63"/>
      <c r="F202" s="63"/>
      <c r="G202" s="63"/>
      <c r="H202" s="63"/>
      <c r="I202" s="64"/>
      <c r="J202" s="65"/>
      <c r="K202" s="63"/>
      <c r="L202" s="65"/>
      <c r="M202" s="63"/>
      <c r="N202" s="67"/>
      <c r="O202" s="67"/>
      <c r="P202" s="63"/>
    </row>
    <row r="203" spans="1:16">
      <c r="A203" s="63"/>
      <c r="B203" s="63"/>
      <c r="C203" s="63"/>
      <c r="D203" s="63"/>
      <c r="E203" s="63"/>
      <c r="F203" s="63"/>
      <c r="G203" s="63"/>
      <c r="H203" s="63"/>
      <c r="I203" s="64"/>
      <c r="J203" s="65"/>
      <c r="K203" s="63"/>
      <c r="L203" s="65"/>
      <c r="M203" s="63"/>
      <c r="N203" s="67"/>
      <c r="O203" s="67"/>
      <c r="P203" s="63"/>
    </row>
    <row r="204" spans="1:16">
      <c r="A204" s="63"/>
      <c r="B204" s="63"/>
      <c r="C204" s="63"/>
      <c r="D204" s="63"/>
      <c r="E204" s="63"/>
      <c r="F204" s="63"/>
      <c r="G204" s="63"/>
      <c r="H204" s="63"/>
      <c r="I204" s="64"/>
      <c r="J204" s="65"/>
      <c r="K204" s="63"/>
      <c r="L204" s="65"/>
      <c r="M204" s="63"/>
      <c r="N204" s="67"/>
      <c r="O204" s="67"/>
      <c r="P204" s="63"/>
    </row>
    <row r="205" spans="1:16">
      <c r="A205" s="63"/>
      <c r="B205" s="63"/>
      <c r="C205" s="63"/>
      <c r="D205" s="63"/>
      <c r="E205" s="63"/>
      <c r="F205" s="63"/>
      <c r="G205" s="63"/>
      <c r="H205" s="63"/>
      <c r="I205" s="64"/>
      <c r="J205" s="65"/>
      <c r="K205" s="63"/>
      <c r="L205" s="65"/>
      <c r="M205" s="63"/>
      <c r="N205" s="67"/>
      <c r="O205" s="67"/>
      <c r="P205" s="63"/>
    </row>
    <row r="206" spans="1:16">
      <c r="A206" s="63"/>
      <c r="B206" s="63"/>
      <c r="C206" s="63"/>
      <c r="D206" s="63"/>
      <c r="E206" s="63"/>
      <c r="F206" s="63"/>
      <c r="G206" s="63"/>
      <c r="H206" s="63"/>
      <c r="I206" s="64"/>
      <c r="J206" s="65"/>
      <c r="K206" s="63"/>
      <c r="L206" s="65"/>
      <c r="M206" s="63"/>
      <c r="N206" s="67"/>
      <c r="O206" s="67"/>
      <c r="P206" s="63"/>
    </row>
    <row r="207" spans="1:16">
      <c r="A207" s="63"/>
      <c r="B207" s="63"/>
      <c r="C207" s="63"/>
      <c r="D207" s="63"/>
      <c r="E207" s="63"/>
      <c r="F207" s="63"/>
      <c r="G207" s="63"/>
      <c r="H207" s="63"/>
      <c r="I207" s="64"/>
      <c r="J207" s="65"/>
      <c r="K207" s="63"/>
      <c r="L207" s="65"/>
      <c r="M207" s="63"/>
      <c r="N207" s="67"/>
      <c r="O207" s="67"/>
      <c r="P207" s="63"/>
    </row>
    <row r="208" spans="1:16">
      <c r="A208" s="63"/>
      <c r="B208" s="63"/>
      <c r="C208" s="63"/>
      <c r="D208" s="63"/>
      <c r="E208" s="63"/>
      <c r="F208" s="63"/>
      <c r="G208" s="63"/>
      <c r="H208" s="63"/>
      <c r="I208" s="64"/>
      <c r="J208" s="65"/>
      <c r="K208" s="63"/>
      <c r="L208" s="65"/>
      <c r="M208" s="63"/>
      <c r="N208" s="67"/>
      <c r="O208" s="67"/>
      <c r="P208" s="63"/>
    </row>
    <row r="209" spans="1:16">
      <c r="A209" s="63"/>
      <c r="B209" s="63"/>
      <c r="C209" s="63"/>
      <c r="D209" s="63"/>
      <c r="E209" s="63"/>
      <c r="F209" s="63"/>
      <c r="G209" s="63"/>
      <c r="H209" s="63"/>
      <c r="I209" s="64"/>
      <c r="J209" s="65"/>
      <c r="K209" s="63"/>
      <c r="L209" s="65"/>
      <c r="M209" s="63"/>
      <c r="N209" s="67"/>
      <c r="O209" s="67"/>
      <c r="P209" s="63"/>
    </row>
    <row r="210" spans="1:16">
      <c r="A210" s="63"/>
      <c r="B210" s="63"/>
      <c r="C210" s="63"/>
      <c r="D210" s="63"/>
      <c r="E210" s="63"/>
      <c r="F210" s="63"/>
      <c r="G210" s="63"/>
      <c r="H210" s="63"/>
      <c r="I210" s="64"/>
      <c r="J210" s="65"/>
      <c r="K210" s="63"/>
      <c r="L210" s="65"/>
      <c r="M210" s="63"/>
      <c r="N210" s="67"/>
      <c r="O210" s="67"/>
      <c r="P210" s="63"/>
    </row>
    <row r="211" spans="1:16">
      <c r="A211" s="63"/>
      <c r="B211" s="63"/>
      <c r="C211" s="63"/>
      <c r="D211" s="63"/>
      <c r="E211" s="63"/>
      <c r="F211" s="63"/>
      <c r="G211" s="63"/>
      <c r="H211" s="63"/>
      <c r="I211" s="64"/>
      <c r="J211" s="65"/>
      <c r="K211" s="63"/>
      <c r="L211" s="65"/>
      <c r="M211" s="63"/>
      <c r="N211" s="67"/>
      <c r="O211" s="67"/>
      <c r="P211" s="63"/>
    </row>
    <row r="212" spans="1:16">
      <c r="A212" s="63"/>
      <c r="B212" s="63"/>
      <c r="C212" s="63"/>
      <c r="D212" s="63"/>
      <c r="E212" s="63"/>
      <c r="F212" s="63"/>
      <c r="G212" s="63"/>
      <c r="H212" s="63"/>
      <c r="I212" s="64"/>
      <c r="J212" s="65"/>
      <c r="K212" s="63"/>
      <c r="L212" s="65"/>
      <c r="M212" s="63"/>
      <c r="N212" s="67"/>
      <c r="O212" s="67"/>
      <c r="P212" s="63"/>
    </row>
    <row r="213" spans="1:16">
      <c r="A213" s="63"/>
      <c r="B213" s="63"/>
      <c r="C213" s="63"/>
      <c r="D213" s="63"/>
      <c r="E213" s="63"/>
      <c r="F213" s="63"/>
      <c r="G213" s="63"/>
      <c r="H213" s="63"/>
      <c r="I213" s="64"/>
      <c r="J213" s="65"/>
      <c r="K213" s="63"/>
      <c r="L213" s="65"/>
      <c r="M213" s="63"/>
      <c r="N213" s="67"/>
      <c r="O213" s="67"/>
      <c r="P213" s="63"/>
    </row>
    <row r="214" spans="1:16">
      <c r="A214" s="63"/>
      <c r="B214" s="63"/>
      <c r="C214" s="63"/>
      <c r="D214" s="63"/>
      <c r="E214" s="63"/>
      <c r="F214" s="63"/>
      <c r="G214" s="63"/>
      <c r="H214" s="63"/>
      <c r="I214" s="64"/>
      <c r="J214" s="65"/>
      <c r="K214" s="63"/>
      <c r="L214" s="65"/>
      <c r="M214" s="63"/>
      <c r="N214" s="67"/>
      <c r="O214" s="67"/>
      <c r="P214" s="63"/>
    </row>
    <row r="215" spans="1:16">
      <c r="A215" s="63"/>
      <c r="B215" s="63"/>
      <c r="C215" s="63"/>
      <c r="D215" s="63"/>
      <c r="E215" s="63"/>
      <c r="F215" s="63"/>
      <c r="G215" s="63"/>
      <c r="H215" s="63"/>
      <c r="I215" s="64"/>
      <c r="J215" s="65"/>
      <c r="K215" s="63"/>
      <c r="L215" s="65"/>
      <c r="M215" s="63"/>
      <c r="N215" s="67"/>
      <c r="O215" s="67"/>
      <c r="P215" s="63"/>
    </row>
    <row r="216" spans="1:16">
      <c r="A216" s="63"/>
      <c r="B216" s="63"/>
      <c r="C216" s="63"/>
      <c r="D216" s="63"/>
      <c r="E216" s="63"/>
      <c r="F216" s="63"/>
      <c r="G216" s="63"/>
      <c r="H216" s="63"/>
      <c r="I216" s="64"/>
      <c r="J216" s="65"/>
      <c r="K216" s="63"/>
      <c r="L216" s="65"/>
      <c r="M216" s="63"/>
      <c r="N216" s="67"/>
      <c r="O216" s="67"/>
      <c r="P216" s="63"/>
    </row>
    <row r="217" spans="1:16">
      <c r="A217" s="63"/>
      <c r="B217" s="63"/>
      <c r="C217" s="63"/>
      <c r="D217" s="63"/>
      <c r="E217" s="63"/>
      <c r="F217" s="63"/>
      <c r="G217" s="63"/>
      <c r="H217" s="63"/>
      <c r="I217" s="64"/>
      <c r="J217" s="65"/>
      <c r="K217" s="63"/>
      <c r="L217" s="65"/>
      <c r="M217" s="63"/>
      <c r="N217" s="67"/>
      <c r="O217" s="67"/>
      <c r="P217" s="63"/>
    </row>
    <row r="218" spans="1:16">
      <c r="A218" s="63"/>
      <c r="B218" s="63"/>
      <c r="C218" s="63"/>
      <c r="D218" s="63"/>
      <c r="E218" s="63"/>
      <c r="F218" s="63"/>
      <c r="G218" s="63"/>
      <c r="H218" s="63"/>
      <c r="I218" s="64"/>
      <c r="J218" s="65"/>
      <c r="K218" s="63"/>
      <c r="L218" s="65"/>
      <c r="M218" s="63"/>
      <c r="N218" s="67"/>
      <c r="O218" s="67"/>
      <c r="P218" s="63"/>
    </row>
    <row r="219" spans="1:16">
      <c r="A219" s="63"/>
      <c r="B219" s="63"/>
      <c r="C219" s="63"/>
      <c r="D219" s="63"/>
      <c r="E219" s="63"/>
      <c r="F219" s="63"/>
      <c r="G219" s="63"/>
      <c r="H219" s="63"/>
      <c r="I219" s="64"/>
      <c r="J219" s="65"/>
      <c r="K219" s="63"/>
      <c r="L219" s="65"/>
      <c r="M219" s="63"/>
      <c r="N219" s="67"/>
      <c r="O219" s="67"/>
      <c r="P219" s="63"/>
    </row>
    <row r="220" spans="1:16">
      <c r="A220" s="63"/>
      <c r="B220" s="63"/>
      <c r="C220" s="63"/>
      <c r="D220" s="63"/>
      <c r="E220" s="63"/>
      <c r="F220" s="63"/>
      <c r="G220" s="63"/>
      <c r="H220" s="63"/>
      <c r="I220" s="64"/>
      <c r="J220" s="65"/>
      <c r="K220" s="63"/>
      <c r="L220" s="65"/>
      <c r="M220" s="63"/>
      <c r="N220" s="67"/>
      <c r="O220" s="67"/>
      <c r="P220" s="63"/>
    </row>
    <row r="221" spans="1:16">
      <c r="A221" s="63"/>
      <c r="B221" s="63"/>
      <c r="C221" s="63"/>
      <c r="D221" s="63"/>
      <c r="E221" s="63"/>
      <c r="F221" s="63"/>
      <c r="G221" s="63"/>
      <c r="H221" s="63"/>
      <c r="I221" s="64"/>
      <c r="J221" s="65"/>
      <c r="K221" s="63"/>
      <c r="L221" s="65"/>
      <c r="M221" s="63"/>
      <c r="N221" s="67"/>
      <c r="O221" s="67"/>
      <c r="P221" s="63"/>
    </row>
    <row r="222" spans="1:16">
      <c r="A222" s="63"/>
      <c r="B222" s="63"/>
      <c r="C222" s="63"/>
      <c r="D222" s="63"/>
      <c r="E222" s="63"/>
      <c r="F222" s="63"/>
      <c r="G222" s="63"/>
      <c r="H222" s="63"/>
      <c r="I222" s="64"/>
      <c r="J222" s="65"/>
      <c r="K222" s="63"/>
      <c r="L222" s="65"/>
      <c r="M222" s="63"/>
      <c r="N222" s="67"/>
      <c r="O222" s="67"/>
      <c r="P222" s="63"/>
    </row>
    <row r="223" spans="1:16">
      <c r="A223" s="63"/>
      <c r="B223" s="63"/>
      <c r="C223" s="63"/>
      <c r="D223" s="63"/>
      <c r="E223" s="63"/>
      <c r="F223" s="63"/>
      <c r="G223" s="63"/>
      <c r="H223" s="63"/>
      <c r="I223" s="64"/>
      <c r="J223" s="65"/>
      <c r="K223" s="63"/>
      <c r="L223" s="65"/>
      <c r="M223" s="63"/>
      <c r="N223" s="67"/>
      <c r="O223" s="67"/>
      <c r="P223" s="63"/>
    </row>
    <row r="224" spans="1:16">
      <c r="A224" s="63"/>
      <c r="B224" s="63"/>
      <c r="C224" s="63"/>
      <c r="D224" s="63"/>
      <c r="E224" s="63"/>
      <c r="F224" s="63"/>
      <c r="G224" s="63"/>
      <c r="H224" s="63"/>
      <c r="I224" s="64"/>
      <c r="J224" s="65"/>
      <c r="K224" s="63"/>
      <c r="L224" s="65"/>
      <c r="M224" s="63"/>
      <c r="N224" s="67"/>
      <c r="O224" s="67"/>
      <c r="P224" s="63"/>
    </row>
    <row r="225" spans="1:16">
      <c r="A225" s="63"/>
      <c r="B225" s="63"/>
      <c r="C225" s="63"/>
      <c r="D225" s="63"/>
      <c r="E225" s="63"/>
      <c r="F225" s="63"/>
      <c r="G225" s="63"/>
      <c r="H225" s="63"/>
      <c r="I225" s="64"/>
      <c r="J225" s="65"/>
      <c r="K225" s="63"/>
      <c r="L225" s="65"/>
      <c r="M225" s="63"/>
      <c r="N225" s="67"/>
      <c r="O225" s="67"/>
      <c r="P225" s="63"/>
    </row>
    <row r="226" spans="1:16">
      <c r="A226" s="63"/>
      <c r="B226" s="63"/>
      <c r="C226" s="63"/>
      <c r="D226" s="63"/>
      <c r="E226" s="63"/>
      <c r="F226" s="63"/>
      <c r="G226" s="63"/>
      <c r="H226" s="63"/>
      <c r="I226" s="64"/>
      <c r="J226" s="65"/>
      <c r="K226" s="63"/>
      <c r="L226" s="65"/>
      <c r="M226" s="63"/>
      <c r="N226" s="67"/>
      <c r="O226" s="67"/>
      <c r="P226" s="63"/>
    </row>
    <row r="227" spans="1:16">
      <c r="A227" s="63"/>
      <c r="B227" s="63"/>
      <c r="C227" s="63"/>
      <c r="D227" s="63"/>
      <c r="E227" s="63"/>
      <c r="F227" s="63"/>
      <c r="G227" s="63"/>
      <c r="H227" s="63"/>
      <c r="I227" s="64"/>
      <c r="J227" s="65"/>
      <c r="K227" s="63"/>
      <c r="L227" s="65"/>
      <c r="M227" s="63"/>
      <c r="N227" s="67"/>
      <c r="O227" s="67"/>
      <c r="P227" s="63"/>
    </row>
    <row r="228" spans="1:16">
      <c r="A228" s="63"/>
      <c r="B228" s="63"/>
      <c r="C228" s="63"/>
      <c r="D228" s="63"/>
      <c r="E228" s="63"/>
      <c r="F228" s="63"/>
      <c r="G228" s="63"/>
      <c r="H228" s="63"/>
      <c r="I228" s="64"/>
      <c r="J228" s="65"/>
      <c r="K228" s="63"/>
      <c r="L228" s="65"/>
      <c r="M228" s="63"/>
      <c r="N228" s="67"/>
      <c r="O228" s="67"/>
      <c r="P228" s="63"/>
    </row>
    <row r="229" spans="1:16">
      <c r="A229" s="63"/>
      <c r="B229" s="63"/>
      <c r="C229" s="63"/>
      <c r="D229" s="63"/>
      <c r="E229" s="63"/>
      <c r="F229" s="63"/>
      <c r="G229" s="63"/>
      <c r="H229" s="63"/>
      <c r="I229" s="64"/>
      <c r="J229" s="65"/>
      <c r="K229" s="63"/>
      <c r="L229" s="65"/>
      <c r="M229" s="63"/>
      <c r="N229" s="67"/>
      <c r="O229" s="67"/>
      <c r="P229" s="63"/>
    </row>
    <row r="230" spans="1:16">
      <c r="A230" s="63"/>
      <c r="B230" s="63"/>
      <c r="C230" s="63"/>
      <c r="D230" s="63"/>
      <c r="E230" s="63"/>
      <c r="F230" s="63"/>
      <c r="G230" s="63"/>
      <c r="H230" s="63"/>
      <c r="I230" s="64"/>
      <c r="J230" s="65"/>
      <c r="K230" s="63"/>
      <c r="L230" s="65"/>
      <c r="M230" s="63"/>
      <c r="N230" s="67"/>
      <c r="O230" s="67"/>
      <c r="P230" s="63"/>
    </row>
    <row r="231" spans="1:16">
      <c r="A231" s="63"/>
      <c r="B231" s="63"/>
      <c r="C231" s="63"/>
      <c r="D231" s="63"/>
      <c r="E231" s="63"/>
      <c r="F231" s="63"/>
      <c r="G231" s="63"/>
      <c r="H231" s="63"/>
      <c r="I231" s="64"/>
      <c r="J231" s="65"/>
      <c r="K231" s="63"/>
      <c r="L231" s="65"/>
      <c r="M231" s="63"/>
      <c r="N231" s="67"/>
      <c r="O231" s="67"/>
      <c r="P231" s="63"/>
    </row>
    <row r="232" spans="1:16">
      <c r="A232" s="63"/>
      <c r="B232" s="63"/>
      <c r="C232" s="63"/>
      <c r="D232" s="63"/>
      <c r="E232" s="63"/>
      <c r="F232" s="63"/>
      <c r="G232" s="63"/>
      <c r="H232" s="63"/>
      <c r="I232" s="64"/>
      <c r="J232" s="65"/>
      <c r="K232" s="63"/>
      <c r="L232" s="65"/>
      <c r="M232" s="63"/>
      <c r="N232" s="67"/>
      <c r="O232" s="67"/>
      <c r="P232" s="63"/>
    </row>
    <row r="233" spans="1:16">
      <c r="A233" s="63"/>
      <c r="B233" s="63"/>
      <c r="C233" s="63"/>
      <c r="D233" s="63"/>
      <c r="E233" s="63"/>
      <c r="F233" s="63"/>
      <c r="G233" s="63"/>
      <c r="H233" s="63"/>
      <c r="I233" s="64"/>
      <c r="J233" s="65"/>
      <c r="K233" s="63"/>
      <c r="L233" s="65"/>
      <c r="M233" s="63"/>
      <c r="N233" s="67"/>
      <c r="O233" s="67"/>
      <c r="P233" s="63"/>
    </row>
    <row r="234" spans="1:16">
      <c r="A234" s="63"/>
      <c r="B234" s="63"/>
      <c r="C234" s="63"/>
      <c r="D234" s="63"/>
      <c r="E234" s="63"/>
      <c r="F234" s="63"/>
      <c r="G234" s="63"/>
      <c r="H234" s="63"/>
      <c r="I234" s="64"/>
      <c r="J234" s="65"/>
      <c r="K234" s="63"/>
      <c r="L234" s="65"/>
      <c r="M234" s="63"/>
      <c r="N234" s="67"/>
      <c r="O234" s="67"/>
      <c r="P234" s="63"/>
    </row>
    <row r="235" spans="1:16">
      <c r="A235" s="63"/>
      <c r="B235" s="63"/>
      <c r="C235" s="63"/>
      <c r="D235" s="63"/>
      <c r="E235" s="63"/>
      <c r="F235" s="63"/>
      <c r="G235" s="63"/>
      <c r="H235" s="63"/>
      <c r="I235" s="64"/>
      <c r="J235" s="65"/>
      <c r="K235" s="63"/>
      <c r="L235" s="65"/>
      <c r="M235" s="63"/>
      <c r="N235" s="67"/>
      <c r="O235" s="67"/>
      <c r="P235" s="63"/>
    </row>
    <row r="236" spans="1:16">
      <c r="A236" s="63"/>
      <c r="B236" s="63"/>
      <c r="C236" s="63"/>
      <c r="D236" s="63"/>
      <c r="E236" s="63"/>
      <c r="F236" s="63"/>
      <c r="G236" s="63"/>
      <c r="H236" s="63"/>
      <c r="I236" s="64"/>
      <c r="J236" s="65"/>
      <c r="K236" s="63"/>
      <c r="L236" s="65"/>
      <c r="M236" s="63"/>
      <c r="N236" s="67"/>
      <c r="O236" s="67"/>
      <c r="P236" s="63"/>
    </row>
    <row r="237" spans="1:16">
      <c r="A237" s="63"/>
      <c r="B237" s="63"/>
      <c r="C237" s="63"/>
      <c r="D237" s="63"/>
      <c r="E237" s="63"/>
      <c r="F237" s="63"/>
      <c r="G237" s="63"/>
      <c r="H237" s="63"/>
      <c r="I237" s="64"/>
      <c r="J237" s="65"/>
      <c r="K237" s="63"/>
      <c r="L237" s="65"/>
      <c r="M237" s="63"/>
      <c r="N237" s="67"/>
      <c r="O237" s="67"/>
      <c r="P237" s="63"/>
    </row>
    <row r="238" spans="1:16">
      <c r="A238" s="63"/>
      <c r="B238" s="63"/>
      <c r="C238" s="63"/>
      <c r="D238" s="63"/>
      <c r="E238" s="63"/>
      <c r="F238" s="63"/>
      <c r="G238" s="63"/>
      <c r="H238" s="63"/>
      <c r="I238" s="64"/>
      <c r="J238" s="65"/>
      <c r="K238" s="63"/>
      <c r="L238" s="65"/>
      <c r="M238" s="63"/>
      <c r="N238" s="67"/>
      <c r="O238" s="67"/>
      <c r="P238" s="63"/>
    </row>
    <row r="239" spans="1:16">
      <c r="A239" s="63"/>
      <c r="B239" s="63"/>
      <c r="C239" s="63"/>
      <c r="D239" s="63"/>
      <c r="E239" s="63"/>
      <c r="F239" s="63"/>
      <c r="G239" s="63"/>
      <c r="H239" s="63"/>
      <c r="I239" s="64"/>
      <c r="J239" s="65"/>
      <c r="K239" s="63"/>
      <c r="L239" s="65"/>
      <c r="M239" s="63"/>
      <c r="N239" s="67"/>
      <c r="O239" s="67"/>
      <c r="P239" s="63"/>
    </row>
    <row r="240" spans="1:16">
      <c r="A240" s="63"/>
      <c r="B240" s="63"/>
      <c r="C240" s="63"/>
      <c r="D240" s="63"/>
      <c r="E240" s="63"/>
      <c r="F240" s="63"/>
      <c r="G240" s="63"/>
      <c r="H240" s="63"/>
      <c r="I240" s="64"/>
      <c r="J240" s="65"/>
      <c r="K240" s="63"/>
      <c r="L240" s="65"/>
      <c r="M240" s="63"/>
      <c r="N240" s="67"/>
      <c r="O240" s="67"/>
      <c r="P240" s="63"/>
    </row>
    <row r="241" spans="1:16">
      <c r="A241" s="63"/>
      <c r="B241" s="63"/>
      <c r="C241" s="63"/>
      <c r="D241" s="63"/>
      <c r="E241" s="63"/>
      <c r="F241" s="63"/>
      <c r="G241" s="63"/>
      <c r="H241" s="63"/>
      <c r="I241" s="64"/>
      <c r="J241" s="65"/>
      <c r="K241" s="63"/>
      <c r="L241" s="65"/>
      <c r="M241" s="63"/>
      <c r="N241" s="67"/>
      <c r="O241" s="67"/>
      <c r="P241" s="63"/>
    </row>
    <row r="242" spans="1:16">
      <c r="A242" s="63"/>
      <c r="B242" s="63"/>
      <c r="C242" s="63"/>
      <c r="D242" s="63"/>
      <c r="E242" s="63"/>
      <c r="F242" s="63"/>
      <c r="G242" s="63"/>
      <c r="H242" s="63"/>
      <c r="I242" s="64"/>
      <c r="J242" s="65"/>
      <c r="K242" s="63"/>
      <c r="L242" s="65"/>
      <c r="M242" s="63"/>
      <c r="N242" s="67"/>
      <c r="O242" s="67"/>
      <c r="P242" s="63"/>
    </row>
    <row r="243" spans="1:16">
      <c r="A243" s="63"/>
      <c r="B243" s="63"/>
      <c r="C243" s="63"/>
      <c r="D243" s="63"/>
      <c r="E243" s="63"/>
      <c r="F243" s="63"/>
      <c r="G243" s="63"/>
      <c r="H243" s="63"/>
      <c r="I243" s="64"/>
      <c r="J243" s="65"/>
      <c r="K243" s="63"/>
      <c r="L243" s="65"/>
      <c r="M243" s="63"/>
      <c r="N243" s="67"/>
      <c r="O243" s="67"/>
      <c r="P243" s="63"/>
    </row>
    <row r="244" spans="1:16">
      <c r="A244" s="63"/>
      <c r="B244" s="63"/>
      <c r="C244" s="63"/>
      <c r="D244" s="63"/>
      <c r="E244" s="63"/>
      <c r="F244" s="63"/>
      <c r="G244" s="63"/>
      <c r="H244" s="63"/>
      <c r="I244" s="64"/>
      <c r="J244" s="65"/>
      <c r="K244" s="63"/>
      <c r="L244" s="65"/>
      <c r="M244" s="63"/>
      <c r="N244" s="67"/>
      <c r="O244" s="67"/>
      <c r="P244" s="63"/>
    </row>
    <row r="245" spans="1:16">
      <c r="A245" s="63"/>
      <c r="B245" s="63"/>
      <c r="C245" s="63"/>
      <c r="D245" s="63"/>
      <c r="E245" s="63"/>
      <c r="F245" s="63"/>
      <c r="G245" s="63"/>
      <c r="H245" s="63"/>
      <c r="I245" s="64"/>
      <c r="J245" s="65"/>
      <c r="K245" s="63"/>
      <c r="L245" s="65"/>
      <c r="M245" s="63"/>
      <c r="N245" s="67"/>
      <c r="O245" s="67"/>
      <c r="P245" s="63"/>
    </row>
    <row r="246" spans="1:16">
      <c r="A246" s="63"/>
      <c r="B246" s="63"/>
      <c r="C246" s="63"/>
      <c r="D246" s="63"/>
      <c r="E246" s="63"/>
      <c r="F246" s="63"/>
      <c r="G246" s="63"/>
      <c r="H246" s="63"/>
      <c r="I246" s="64"/>
      <c r="J246" s="65"/>
      <c r="K246" s="63"/>
      <c r="L246" s="65"/>
      <c r="M246" s="63"/>
      <c r="N246" s="67"/>
      <c r="O246" s="67"/>
      <c r="P246" s="63"/>
    </row>
    <row r="247" spans="1:16">
      <c r="A247" s="63"/>
      <c r="B247" s="63"/>
      <c r="C247" s="63"/>
      <c r="D247" s="63"/>
      <c r="E247" s="63"/>
      <c r="F247" s="63"/>
      <c r="G247" s="63"/>
      <c r="H247" s="63"/>
      <c r="I247" s="64"/>
      <c r="J247" s="65"/>
      <c r="K247" s="63"/>
      <c r="L247" s="65"/>
      <c r="M247" s="63"/>
      <c r="N247" s="67"/>
      <c r="O247" s="67"/>
      <c r="P247" s="63"/>
    </row>
    <row r="248" spans="1:16">
      <c r="A248" s="63"/>
      <c r="B248" s="63"/>
      <c r="C248" s="63"/>
      <c r="D248" s="63"/>
      <c r="E248" s="63"/>
      <c r="F248" s="63"/>
      <c r="G248" s="63"/>
      <c r="H248" s="63"/>
      <c r="I248" s="64"/>
      <c r="J248" s="65"/>
      <c r="K248" s="63"/>
      <c r="L248" s="65"/>
      <c r="M248" s="63"/>
      <c r="N248" s="67"/>
      <c r="O248" s="67"/>
      <c r="P248" s="63"/>
    </row>
    <row r="249" spans="1:16">
      <c r="A249" s="63"/>
      <c r="B249" s="63"/>
      <c r="C249" s="63"/>
      <c r="D249" s="63"/>
      <c r="E249" s="63"/>
      <c r="F249" s="63"/>
      <c r="G249" s="63"/>
      <c r="H249" s="63"/>
      <c r="I249" s="64"/>
      <c r="J249" s="65"/>
      <c r="K249" s="63"/>
      <c r="L249" s="65"/>
      <c r="M249" s="63"/>
      <c r="N249" s="67"/>
      <c r="O249" s="67"/>
      <c r="P249" s="63"/>
    </row>
    <row r="250" spans="1:16">
      <c r="A250" s="63"/>
      <c r="B250" s="63"/>
      <c r="C250" s="63"/>
      <c r="D250" s="63"/>
      <c r="E250" s="63"/>
      <c r="F250" s="63"/>
      <c r="G250" s="63"/>
      <c r="H250" s="63"/>
      <c r="I250" s="64"/>
      <c r="J250" s="65"/>
      <c r="K250" s="63"/>
      <c r="L250" s="65"/>
      <c r="M250" s="63"/>
      <c r="N250" s="67"/>
      <c r="O250" s="67"/>
      <c r="P250" s="63"/>
    </row>
    <row r="251" spans="1:16">
      <c r="A251" s="63"/>
      <c r="B251" s="63"/>
      <c r="C251" s="63"/>
      <c r="D251" s="63"/>
      <c r="E251" s="63"/>
      <c r="F251" s="63"/>
      <c r="G251" s="63"/>
      <c r="H251" s="63"/>
      <c r="I251" s="64"/>
      <c r="J251" s="65"/>
      <c r="K251" s="63"/>
      <c r="L251" s="65"/>
      <c r="M251" s="63"/>
      <c r="N251" s="67"/>
      <c r="O251" s="67"/>
      <c r="P251" s="63"/>
    </row>
    <row r="252" spans="1:16">
      <c r="A252" s="63"/>
      <c r="B252" s="63"/>
      <c r="C252" s="63"/>
      <c r="D252" s="63"/>
      <c r="E252" s="63"/>
      <c r="F252" s="63"/>
      <c r="G252" s="63"/>
      <c r="H252" s="63"/>
      <c r="I252" s="64"/>
      <c r="J252" s="65"/>
      <c r="K252" s="63"/>
      <c r="L252" s="65"/>
      <c r="M252" s="63"/>
      <c r="N252" s="67"/>
      <c r="O252" s="67"/>
      <c r="P252" s="63"/>
    </row>
    <row r="253" spans="1:16">
      <c r="A253" s="63"/>
      <c r="B253" s="63"/>
      <c r="C253" s="63"/>
      <c r="D253" s="63"/>
      <c r="E253" s="63"/>
      <c r="F253" s="63"/>
      <c r="G253" s="63"/>
      <c r="H253" s="63"/>
      <c r="I253" s="64"/>
      <c r="J253" s="65"/>
      <c r="K253" s="63"/>
      <c r="L253" s="65"/>
      <c r="M253" s="63"/>
      <c r="N253" s="67"/>
      <c r="O253" s="67"/>
      <c r="P253" s="63"/>
    </row>
    <row r="254" spans="1:16">
      <c r="A254" s="63"/>
      <c r="B254" s="63"/>
      <c r="C254" s="63"/>
      <c r="D254" s="63"/>
      <c r="E254" s="63"/>
      <c r="F254" s="63"/>
      <c r="G254" s="63"/>
      <c r="H254" s="63"/>
      <c r="I254" s="64"/>
      <c r="J254" s="65"/>
      <c r="K254" s="63"/>
      <c r="L254" s="65"/>
      <c r="M254" s="63"/>
      <c r="N254" s="67"/>
      <c r="O254" s="67"/>
      <c r="P254" s="63"/>
    </row>
    <row r="255" spans="1:16">
      <c r="A255" s="63"/>
      <c r="B255" s="63"/>
      <c r="C255" s="63"/>
      <c r="D255" s="63"/>
      <c r="E255" s="63"/>
      <c r="F255" s="63"/>
      <c r="G255" s="63"/>
      <c r="H255" s="63"/>
      <c r="I255" s="64"/>
      <c r="J255" s="65"/>
      <c r="K255" s="63"/>
      <c r="L255" s="65"/>
      <c r="M255" s="63"/>
      <c r="N255" s="67"/>
      <c r="O255" s="67"/>
      <c r="P255" s="63"/>
    </row>
    <row r="256" spans="1:16">
      <c r="A256" s="63"/>
      <c r="B256" s="63"/>
      <c r="C256" s="63"/>
      <c r="D256" s="63"/>
      <c r="E256" s="63"/>
      <c r="F256" s="63"/>
      <c r="G256" s="63"/>
      <c r="H256" s="63"/>
      <c r="I256" s="64"/>
      <c r="J256" s="65"/>
      <c r="K256" s="63"/>
      <c r="L256" s="65"/>
      <c r="M256" s="63"/>
      <c r="N256" s="67"/>
      <c r="O256" s="67"/>
      <c r="P256" s="63"/>
    </row>
    <row r="257" spans="1:16">
      <c r="A257" s="63"/>
      <c r="B257" s="63"/>
      <c r="C257" s="63"/>
      <c r="D257" s="63"/>
      <c r="E257" s="63"/>
      <c r="F257" s="63"/>
      <c r="G257" s="63"/>
      <c r="H257" s="63"/>
      <c r="I257" s="64"/>
      <c r="J257" s="65"/>
      <c r="K257" s="63"/>
      <c r="L257" s="65"/>
      <c r="M257" s="63"/>
      <c r="N257" s="67"/>
      <c r="O257" s="67"/>
      <c r="P257" s="63"/>
    </row>
    <row r="258" spans="1:16">
      <c r="A258" s="63"/>
      <c r="B258" s="63"/>
      <c r="C258" s="63"/>
      <c r="D258" s="63"/>
      <c r="E258" s="63"/>
      <c r="F258" s="63"/>
      <c r="G258" s="63"/>
      <c r="H258" s="63"/>
      <c r="I258" s="64"/>
      <c r="J258" s="65"/>
      <c r="K258" s="63"/>
      <c r="L258" s="65"/>
      <c r="M258" s="63"/>
      <c r="N258" s="67"/>
      <c r="O258" s="67"/>
      <c r="P258" s="63"/>
    </row>
    <row r="259" spans="1:16">
      <c r="A259" s="63"/>
      <c r="B259" s="63"/>
      <c r="C259" s="63"/>
      <c r="D259" s="63"/>
      <c r="E259" s="63"/>
      <c r="F259" s="63"/>
      <c r="G259" s="63"/>
      <c r="H259" s="63"/>
      <c r="I259" s="64"/>
      <c r="J259" s="65"/>
      <c r="K259" s="63"/>
      <c r="L259" s="65"/>
      <c r="M259" s="63"/>
      <c r="N259" s="67"/>
      <c r="O259" s="67"/>
      <c r="P259" s="63"/>
    </row>
    <row r="260" spans="1:16">
      <c r="A260" s="63"/>
      <c r="B260" s="63"/>
      <c r="C260" s="63"/>
      <c r="D260" s="63"/>
      <c r="E260" s="63"/>
      <c r="F260" s="63"/>
      <c r="G260" s="63"/>
      <c r="H260" s="63"/>
      <c r="I260" s="64"/>
      <c r="J260" s="65"/>
      <c r="K260" s="63"/>
      <c r="L260" s="65"/>
      <c r="M260" s="63"/>
      <c r="N260" s="67"/>
      <c r="O260" s="67"/>
      <c r="P260" s="63"/>
    </row>
    <row r="261" spans="1:16">
      <c r="A261" s="63"/>
      <c r="B261" s="63"/>
      <c r="C261" s="63"/>
      <c r="D261" s="63"/>
      <c r="E261" s="63"/>
      <c r="F261" s="63"/>
      <c r="G261" s="63"/>
      <c r="H261" s="63"/>
      <c r="I261" s="64"/>
      <c r="J261" s="65"/>
      <c r="K261" s="63"/>
      <c r="L261" s="65"/>
      <c r="M261" s="63"/>
      <c r="N261" s="67"/>
      <c r="O261" s="67"/>
      <c r="P261" s="63"/>
    </row>
    <row r="262" spans="1:16">
      <c r="A262" s="63"/>
      <c r="B262" s="63"/>
      <c r="C262" s="63"/>
      <c r="D262" s="63"/>
      <c r="E262" s="63"/>
      <c r="F262" s="63"/>
      <c r="G262" s="63"/>
      <c r="H262" s="63"/>
      <c r="I262" s="64"/>
      <c r="J262" s="65"/>
      <c r="K262" s="63"/>
      <c r="L262" s="65"/>
      <c r="M262" s="63"/>
      <c r="N262" s="67"/>
      <c r="O262" s="67"/>
      <c r="P262" s="63"/>
    </row>
    <row r="263" spans="1:16">
      <c r="A263" s="63"/>
      <c r="B263" s="63"/>
      <c r="C263" s="63"/>
      <c r="D263" s="63"/>
      <c r="E263" s="63"/>
      <c r="F263" s="63"/>
      <c r="G263" s="63"/>
      <c r="H263" s="63"/>
      <c r="I263" s="64"/>
      <c r="J263" s="65"/>
      <c r="K263" s="63"/>
      <c r="L263" s="65"/>
      <c r="M263" s="63"/>
      <c r="N263" s="67"/>
      <c r="O263" s="67"/>
      <c r="P263" s="63"/>
    </row>
    <row r="264" spans="1:16">
      <c r="A264" s="63"/>
      <c r="B264" s="63"/>
      <c r="C264" s="63"/>
      <c r="D264" s="63"/>
      <c r="E264" s="63"/>
      <c r="F264" s="63"/>
      <c r="G264" s="63"/>
      <c r="H264" s="63"/>
      <c r="I264" s="64"/>
      <c r="J264" s="65"/>
      <c r="K264" s="63"/>
      <c r="L264" s="65"/>
      <c r="M264" s="63"/>
      <c r="N264" s="67"/>
      <c r="O264" s="67"/>
      <c r="P264" s="63"/>
    </row>
    <row r="265" spans="1:16">
      <c r="A265" s="63"/>
      <c r="B265" s="63"/>
      <c r="C265" s="63"/>
      <c r="D265" s="63"/>
      <c r="E265" s="63"/>
      <c r="F265" s="63"/>
      <c r="G265" s="63"/>
      <c r="H265" s="63"/>
      <c r="I265" s="64"/>
      <c r="J265" s="65"/>
      <c r="K265" s="63"/>
      <c r="L265" s="65"/>
      <c r="M265" s="63"/>
      <c r="N265" s="67"/>
      <c r="O265" s="67"/>
      <c r="P265" s="63"/>
    </row>
    <row r="266" spans="1:16">
      <c r="A266" s="63"/>
      <c r="B266" s="63"/>
      <c r="C266" s="63"/>
      <c r="D266" s="63"/>
      <c r="E266" s="63"/>
      <c r="F266" s="63"/>
      <c r="G266" s="63"/>
      <c r="H266" s="63"/>
      <c r="I266" s="64"/>
      <c r="J266" s="65"/>
      <c r="K266" s="63"/>
      <c r="L266" s="65"/>
      <c r="M266" s="63"/>
      <c r="N266" s="67"/>
      <c r="O266" s="67"/>
      <c r="P266" s="63"/>
    </row>
    <row r="267" spans="1:16">
      <c r="A267" s="63"/>
      <c r="B267" s="63"/>
      <c r="C267" s="63"/>
      <c r="D267" s="63"/>
      <c r="E267" s="63"/>
      <c r="F267" s="63"/>
      <c r="G267" s="63"/>
      <c r="H267" s="63"/>
      <c r="I267" s="64"/>
      <c r="J267" s="65"/>
      <c r="K267" s="63"/>
      <c r="L267" s="65"/>
      <c r="M267" s="63"/>
      <c r="N267" s="67"/>
      <c r="O267" s="67"/>
      <c r="P267" s="63"/>
    </row>
    <row r="268" spans="1:16">
      <c r="A268" s="63"/>
      <c r="B268" s="63"/>
      <c r="C268" s="63"/>
      <c r="D268" s="63"/>
      <c r="E268" s="63"/>
      <c r="F268" s="63"/>
      <c r="G268" s="63"/>
      <c r="H268" s="63"/>
      <c r="I268" s="64"/>
      <c r="J268" s="65"/>
      <c r="K268" s="63"/>
      <c r="L268" s="65"/>
      <c r="M268" s="63"/>
      <c r="N268" s="67"/>
      <c r="O268" s="67"/>
      <c r="P268" s="63"/>
    </row>
    <row r="269" spans="1:16">
      <c r="A269" s="63"/>
      <c r="B269" s="63"/>
      <c r="C269" s="63"/>
      <c r="D269" s="63"/>
      <c r="E269" s="63"/>
      <c r="F269" s="63"/>
      <c r="G269" s="63"/>
      <c r="H269" s="63"/>
      <c r="I269" s="64"/>
      <c r="J269" s="65"/>
      <c r="K269" s="63"/>
      <c r="L269" s="65"/>
      <c r="M269" s="63"/>
      <c r="N269" s="67"/>
      <c r="O269" s="67"/>
      <c r="P269" s="63"/>
    </row>
    <row r="270" spans="1:16">
      <c r="A270" s="63"/>
      <c r="B270" s="63"/>
      <c r="C270" s="63"/>
      <c r="D270" s="63"/>
      <c r="E270" s="63"/>
      <c r="F270" s="63"/>
      <c r="G270" s="63"/>
      <c r="H270" s="63"/>
      <c r="I270" s="64"/>
      <c r="J270" s="65"/>
      <c r="K270" s="63"/>
      <c r="L270" s="65"/>
      <c r="M270" s="63"/>
      <c r="N270" s="67"/>
      <c r="O270" s="67"/>
      <c r="P270" s="63"/>
    </row>
    <row r="271" spans="1:16">
      <c r="A271" s="63"/>
      <c r="B271" s="63"/>
      <c r="C271" s="63"/>
      <c r="D271" s="63"/>
      <c r="E271" s="63"/>
      <c r="F271" s="63"/>
      <c r="G271" s="63"/>
      <c r="H271" s="63"/>
      <c r="I271" s="64"/>
      <c r="J271" s="65"/>
      <c r="K271" s="63"/>
      <c r="L271" s="65"/>
      <c r="M271" s="63"/>
      <c r="N271" s="67"/>
      <c r="O271" s="67"/>
      <c r="P271" s="63"/>
    </row>
    <row r="272" spans="1:16">
      <c r="A272" s="63"/>
      <c r="B272" s="63"/>
      <c r="C272" s="63"/>
      <c r="D272" s="63"/>
      <c r="E272" s="63"/>
      <c r="F272" s="63"/>
      <c r="G272" s="63"/>
      <c r="H272" s="63"/>
      <c r="I272" s="64"/>
      <c r="J272" s="65"/>
      <c r="K272" s="63"/>
      <c r="L272" s="65"/>
      <c r="M272" s="63"/>
      <c r="N272" s="67"/>
      <c r="O272" s="67"/>
      <c r="P272" s="63"/>
    </row>
    <row r="273" spans="1:16">
      <c r="A273" s="63"/>
      <c r="B273" s="63"/>
      <c r="C273" s="63"/>
      <c r="D273" s="63"/>
      <c r="E273" s="63"/>
      <c r="F273" s="63"/>
      <c r="G273" s="63"/>
      <c r="H273" s="63"/>
      <c r="I273" s="64"/>
      <c r="J273" s="65"/>
      <c r="K273" s="63"/>
      <c r="L273" s="65"/>
      <c r="M273" s="63"/>
      <c r="N273" s="67"/>
      <c r="O273" s="67"/>
      <c r="P273" s="63"/>
    </row>
    <row r="274" spans="1:16">
      <c r="A274" s="63"/>
      <c r="B274" s="63"/>
      <c r="C274" s="63"/>
      <c r="D274" s="63"/>
      <c r="E274" s="63"/>
      <c r="F274" s="63"/>
      <c r="G274" s="63"/>
      <c r="H274" s="63"/>
      <c r="I274" s="64"/>
      <c r="J274" s="65"/>
      <c r="K274" s="63"/>
      <c r="L274" s="65"/>
      <c r="M274" s="63"/>
      <c r="N274" s="67"/>
      <c r="O274" s="67"/>
      <c r="P274" s="63"/>
    </row>
    <row r="275" spans="1:16">
      <c r="A275" s="63"/>
      <c r="B275" s="63"/>
      <c r="C275" s="63"/>
      <c r="D275" s="63"/>
      <c r="E275" s="63"/>
      <c r="F275" s="63"/>
      <c r="G275" s="63"/>
      <c r="H275" s="63"/>
      <c r="I275" s="64"/>
      <c r="J275" s="65"/>
      <c r="K275" s="63"/>
      <c r="L275" s="65"/>
      <c r="M275" s="63"/>
      <c r="N275" s="67"/>
      <c r="O275" s="67"/>
      <c r="P275" s="63"/>
    </row>
    <row r="276" spans="1:16">
      <c r="A276" s="63"/>
      <c r="B276" s="63"/>
      <c r="C276" s="63"/>
      <c r="D276" s="63"/>
      <c r="E276" s="63"/>
      <c r="F276" s="63"/>
      <c r="G276" s="63"/>
      <c r="H276" s="63"/>
      <c r="I276" s="64"/>
      <c r="J276" s="65"/>
      <c r="K276" s="63"/>
      <c r="L276" s="65"/>
      <c r="M276" s="63"/>
      <c r="N276" s="67"/>
      <c r="O276" s="67"/>
      <c r="P276" s="63"/>
    </row>
    <row r="277" spans="1:16">
      <c r="A277" s="63"/>
      <c r="B277" s="63"/>
      <c r="C277" s="63"/>
      <c r="D277" s="63"/>
      <c r="E277" s="63"/>
      <c r="F277" s="63"/>
      <c r="G277" s="63"/>
      <c r="H277" s="63"/>
      <c r="I277" s="64"/>
      <c r="J277" s="65"/>
      <c r="K277" s="63"/>
      <c r="L277" s="65"/>
      <c r="M277" s="63"/>
      <c r="N277" s="67"/>
      <c r="O277" s="67"/>
      <c r="P277" s="63"/>
    </row>
    <row r="278" spans="1:16">
      <c r="A278" s="63"/>
      <c r="B278" s="63"/>
      <c r="C278" s="63"/>
      <c r="D278" s="63"/>
      <c r="E278" s="63"/>
      <c r="F278" s="63"/>
      <c r="G278" s="63"/>
      <c r="H278" s="63"/>
      <c r="I278" s="64"/>
      <c r="J278" s="65"/>
      <c r="K278" s="63"/>
      <c r="L278" s="65"/>
      <c r="M278" s="63"/>
      <c r="N278" s="67"/>
      <c r="O278" s="67"/>
      <c r="P278" s="63"/>
    </row>
    <row r="279" spans="1:16">
      <c r="A279" s="63"/>
      <c r="B279" s="63"/>
      <c r="C279" s="63"/>
      <c r="D279" s="63"/>
      <c r="E279" s="63"/>
      <c r="F279" s="63"/>
      <c r="G279" s="63"/>
      <c r="H279" s="63"/>
      <c r="I279" s="64"/>
      <c r="J279" s="65"/>
      <c r="K279" s="63"/>
      <c r="L279" s="65"/>
      <c r="M279" s="63"/>
      <c r="N279" s="67"/>
      <c r="O279" s="67"/>
      <c r="P279" s="63"/>
    </row>
    <row r="280" spans="1:16">
      <c r="A280" s="63"/>
      <c r="B280" s="63"/>
      <c r="C280" s="63"/>
      <c r="D280" s="63"/>
      <c r="E280" s="63"/>
      <c r="F280" s="63"/>
      <c r="G280" s="63"/>
      <c r="H280" s="63"/>
      <c r="I280" s="64"/>
      <c r="J280" s="65"/>
      <c r="K280" s="63"/>
      <c r="L280" s="65"/>
      <c r="M280" s="63"/>
      <c r="N280" s="67"/>
      <c r="O280" s="67"/>
      <c r="P280" s="63"/>
    </row>
    <row r="281" spans="1:16">
      <c r="A281" s="63"/>
      <c r="B281" s="63"/>
      <c r="C281" s="63"/>
      <c r="D281" s="63"/>
      <c r="E281" s="63"/>
      <c r="F281" s="63"/>
      <c r="G281" s="63"/>
      <c r="H281" s="63"/>
      <c r="I281" s="64"/>
      <c r="J281" s="65"/>
      <c r="K281" s="63"/>
      <c r="L281" s="65"/>
      <c r="M281" s="63"/>
      <c r="N281" s="67"/>
      <c r="O281" s="67"/>
      <c r="P281" s="63"/>
    </row>
    <row r="282" spans="1:16">
      <c r="A282" s="63"/>
      <c r="B282" s="63"/>
      <c r="C282" s="63"/>
      <c r="D282" s="63"/>
      <c r="E282" s="63"/>
      <c r="F282" s="63"/>
      <c r="G282" s="63"/>
      <c r="H282" s="63"/>
      <c r="I282" s="64"/>
      <c r="J282" s="65"/>
      <c r="K282" s="63"/>
      <c r="L282" s="65"/>
      <c r="M282" s="63"/>
      <c r="N282" s="67"/>
      <c r="O282" s="67"/>
      <c r="P282" s="63"/>
    </row>
    <row r="283" spans="1:16">
      <c r="A283" s="63"/>
      <c r="B283" s="63"/>
      <c r="C283" s="63"/>
      <c r="D283" s="63"/>
      <c r="E283" s="63"/>
      <c r="F283" s="63"/>
      <c r="G283" s="63"/>
      <c r="H283" s="63"/>
      <c r="I283" s="64"/>
      <c r="J283" s="65"/>
      <c r="K283" s="63"/>
      <c r="L283" s="65"/>
      <c r="M283" s="63"/>
      <c r="N283" s="67"/>
      <c r="O283" s="67"/>
      <c r="P283" s="63"/>
    </row>
    <row r="284" spans="1:16">
      <c r="A284" s="63"/>
      <c r="B284" s="63"/>
      <c r="C284" s="63"/>
      <c r="D284" s="63"/>
      <c r="E284" s="63"/>
      <c r="F284" s="63"/>
      <c r="G284" s="63"/>
      <c r="H284" s="63"/>
      <c r="I284" s="64"/>
      <c r="J284" s="65"/>
      <c r="K284" s="63"/>
      <c r="L284" s="65"/>
      <c r="M284" s="63"/>
      <c r="N284" s="67"/>
      <c r="O284" s="67"/>
      <c r="P284" s="63"/>
    </row>
    <row r="285" spans="1:16">
      <c r="A285" s="63"/>
      <c r="B285" s="63"/>
      <c r="C285" s="63"/>
      <c r="D285" s="63"/>
      <c r="E285" s="63"/>
      <c r="F285" s="63"/>
      <c r="G285" s="63"/>
      <c r="H285" s="63"/>
      <c r="I285" s="64"/>
      <c r="J285" s="65"/>
      <c r="K285" s="63"/>
      <c r="L285" s="65"/>
      <c r="M285" s="63"/>
      <c r="N285" s="67"/>
      <c r="O285" s="67"/>
      <c r="P285" s="63"/>
    </row>
    <row r="286" spans="1:16">
      <c r="A286" s="63"/>
      <c r="B286" s="63"/>
      <c r="C286" s="63"/>
      <c r="D286" s="63"/>
      <c r="E286" s="63"/>
      <c r="F286" s="63"/>
      <c r="G286" s="63"/>
      <c r="H286" s="63"/>
      <c r="I286" s="64"/>
      <c r="J286" s="65"/>
      <c r="K286" s="63"/>
      <c r="L286" s="65"/>
      <c r="M286" s="63"/>
      <c r="N286" s="67"/>
      <c r="O286" s="67"/>
      <c r="P286" s="63"/>
    </row>
    <row r="287" spans="1:16">
      <c r="A287" s="63"/>
      <c r="B287" s="63"/>
      <c r="C287" s="63"/>
      <c r="D287" s="63"/>
      <c r="E287" s="63"/>
      <c r="F287" s="63"/>
      <c r="G287" s="63"/>
      <c r="H287" s="63"/>
      <c r="I287" s="64"/>
      <c r="J287" s="65"/>
      <c r="K287" s="63"/>
      <c r="L287" s="65"/>
      <c r="M287" s="63"/>
      <c r="N287" s="67"/>
      <c r="O287" s="67"/>
      <c r="P287" s="63"/>
    </row>
    <row r="288" spans="1:16">
      <c r="A288" s="63"/>
      <c r="B288" s="63"/>
      <c r="C288" s="63"/>
      <c r="D288" s="63"/>
      <c r="E288" s="63"/>
      <c r="F288" s="63"/>
      <c r="G288" s="63"/>
      <c r="H288" s="63"/>
      <c r="I288" s="64"/>
      <c r="J288" s="65"/>
      <c r="K288" s="63"/>
      <c r="L288" s="65"/>
      <c r="M288" s="63"/>
      <c r="N288" s="67"/>
      <c r="O288" s="67"/>
      <c r="P288" s="63"/>
    </row>
    <row r="289" spans="1:16">
      <c r="A289" s="63"/>
      <c r="B289" s="63"/>
      <c r="C289" s="63"/>
      <c r="D289" s="63"/>
      <c r="E289" s="63"/>
      <c r="F289" s="63"/>
      <c r="G289" s="63"/>
      <c r="H289" s="63"/>
      <c r="I289" s="64"/>
      <c r="J289" s="65"/>
      <c r="K289" s="63"/>
      <c r="L289" s="65"/>
      <c r="M289" s="63"/>
      <c r="N289" s="67"/>
      <c r="O289" s="67"/>
      <c r="P289" s="63"/>
    </row>
    <row r="290" spans="1:16">
      <c r="A290" s="63"/>
      <c r="B290" s="63"/>
      <c r="C290" s="63"/>
      <c r="D290" s="63"/>
      <c r="E290" s="63"/>
      <c r="F290" s="63"/>
      <c r="G290" s="63"/>
      <c r="H290" s="63"/>
      <c r="I290" s="64"/>
      <c r="J290" s="65"/>
      <c r="K290" s="63"/>
      <c r="L290" s="65"/>
      <c r="M290" s="63"/>
      <c r="N290" s="67"/>
      <c r="O290" s="67"/>
      <c r="P290" s="63"/>
    </row>
    <row r="291" spans="1:16">
      <c r="A291" s="63"/>
      <c r="B291" s="63"/>
      <c r="C291" s="63"/>
      <c r="D291" s="63"/>
      <c r="E291" s="63"/>
      <c r="F291" s="63"/>
      <c r="G291" s="63"/>
      <c r="H291" s="63"/>
      <c r="I291" s="64"/>
      <c r="J291" s="65"/>
      <c r="K291" s="63"/>
      <c r="L291" s="65"/>
      <c r="M291" s="63"/>
      <c r="N291" s="67"/>
      <c r="O291" s="67"/>
      <c r="P291" s="63"/>
    </row>
    <row r="292" spans="1:16">
      <c r="A292" s="63"/>
      <c r="B292" s="63"/>
      <c r="C292" s="63"/>
      <c r="D292" s="63"/>
      <c r="E292" s="63"/>
      <c r="F292" s="63"/>
      <c r="G292" s="63"/>
      <c r="H292" s="63"/>
      <c r="I292" s="64"/>
      <c r="J292" s="65"/>
      <c r="K292" s="63"/>
      <c r="L292" s="65"/>
      <c r="M292" s="63"/>
      <c r="N292" s="67"/>
      <c r="O292" s="67"/>
      <c r="P292" s="63"/>
    </row>
    <row r="293" spans="1:16">
      <c r="A293" s="63"/>
      <c r="B293" s="63"/>
      <c r="C293" s="63"/>
      <c r="D293" s="63"/>
      <c r="E293" s="63"/>
      <c r="F293" s="63"/>
      <c r="G293" s="63"/>
      <c r="H293" s="63"/>
      <c r="I293" s="64"/>
      <c r="J293" s="65"/>
      <c r="K293" s="63"/>
      <c r="L293" s="65"/>
      <c r="M293" s="63"/>
      <c r="N293" s="67"/>
      <c r="O293" s="67"/>
      <c r="P293" s="63"/>
    </row>
    <row r="294" spans="1:16">
      <c r="A294" s="63"/>
      <c r="B294" s="63"/>
      <c r="C294" s="63"/>
      <c r="D294" s="63"/>
      <c r="E294" s="63"/>
      <c r="F294" s="63"/>
      <c r="G294" s="63"/>
      <c r="H294" s="63"/>
      <c r="I294" s="64"/>
      <c r="J294" s="65"/>
      <c r="K294" s="63"/>
      <c r="L294" s="65"/>
      <c r="M294" s="63"/>
      <c r="N294" s="67"/>
      <c r="O294" s="67"/>
      <c r="P294" s="63"/>
    </row>
    <row r="295" spans="1:16">
      <c r="A295" s="63"/>
      <c r="B295" s="63"/>
      <c r="C295" s="63"/>
      <c r="D295" s="63"/>
      <c r="E295" s="63"/>
      <c r="F295" s="63"/>
      <c r="G295" s="63"/>
      <c r="H295" s="63"/>
      <c r="I295" s="64"/>
      <c r="J295" s="65"/>
      <c r="K295" s="63"/>
      <c r="L295" s="65"/>
      <c r="M295" s="63"/>
      <c r="N295" s="67"/>
      <c r="O295" s="67"/>
      <c r="P295" s="63"/>
    </row>
    <row r="296" spans="1:16">
      <c r="A296" s="63"/>
      <c r="B296" s="63"/>
      <c r="C296" s="63"/>
      <c r="D296" s="63"/>
      <c r="E296" s="63"/>
      <c r="F296" s="63"/>
      <c r="G296" s="63"/>
      <c r="H296" s="63"/>
      <c r="I296" s="64"/>
      <c r="J296" s="65"/>
      <c r="K296" s="63"/>
      <c r="L296" s="65"/>
      <c r="M296" s="63"/>
      <c r="N296" s="67"/>
      <c r="O296" s="67"/>
      <c r="P296" s="63"/>
    </row>
    <row r="297" spans="1:16">
      <c r="A297" s="63"/>
      <c r="B297" s="63"/>
      <c r="C297" s="63"/>
      <c r="D297" s="63"/>
      <c r="E297" s="63"/>
      <c r="F297" s="63"/>
      <c r="G297" s="63"/>
      <c r="H297" s="63"/>
      <c r="I297" s="64"/>
      <c r="J297" s="65"/>
      <c r="K297" s="63"/>
      <c r="L297" s="65"/>
      <c r="M297" s="63"/>
      <c r="N297" s="67"/>
      <c r="O297" s="67"/>
      <c r="P297" s="63"/>
    </row>
    <row r="298" spans="1:16">
      <c r="A298" s="63"/>
      <c r="B298" s="63"/>
      <c r="C298" s="63"/>
      <c r="D298" s="63"/>
      <c r="E298" s="63"/>
      <c r="F298" s="63"/>
      <c r="G298" s="63"/>
      <c r="H298" s="63"/>
      <c r="I298" s="64"/>
      <c r="J298" s="65"/>
      <c r="K298" s="63"/>
      <c r="L298" s="65"/>
      <c r="M298" s="63"/>
      <c r="N298" s="67"/>
      <c r="O298" s="67"/>
      <c r="P298" s="63"/>
    </row>
    <row r="299" spans="1:16">
      <c r="A299" s="63"/>
      <c r="B299" s="63"/>
      <c r="C299" s="63"/>
      <c r="D299" s="63"/>
      <c r="E299" s="63"/>
      <c r="F299" s="63"/>
      <c r="G299" s="63"/>
      <c r="H299" s="63"/>
      <c r="I299" s="64"/>
      <c r="J299" s="65"/>
      <c r="K299" s="63"/>
      <c r="L299" s="65"/>
      <c r="M299" s="63"/>
      <c r="N299" s="67"/>
      <c r="O299" s="67"/>
      <c r="P299" s="63"/>
    </row>
    <row r="300" spans="1:16">
      <c r="A300" s="63"/>
      <c r="B300" s="63"/>
      <c r="C300" s="63"/>
      <c r="D300" s="63"/>
      <c r="E300" s="63"/>
      <c r="F300" s="63"/>
      <c r="G300" s="63"/>
      <c r="H300" s="63"/>
      <c r="I300" s="64"/>
      <c r="J300" s="65"/>
      <c r="K300" s="63"/>
      <c r="L300" s="65"/>
      <c r="M300" s="63"/>
      <c r="N300" s="67"/>
      <c r="O300" s="67"/>
      <c r="P300" s="63"/>
    </row>
  </sheetData>
  <customSheetViews>
    <customSheetView guid="{2CA86A9A-95B9-4297-AFAA-4060584F7EB2}">
      <pane ySplit="2.3913043478260869" topLeftCell="A7" activePane="bottomLeft"/>
      <selection pane="bottomLeft" activeCell="A12" sqref="A12"/>
      <pageMargins left="0.7" right="0.7" top="0.75" bottom="0.75" header="0.3" footer="0.3"/>
      <pageSetup orientation="portrait" r:id="rId1"/>
    </customSheetView>
    <customSheetView guid="{C76F4C7D-9403-4719-BE3F-CA04C80371DA}">
      <pane ySplit="2.3913043478260869" topLeftCell="A7" activePane="bottomLeft"/>
      <selection pane="bottomLeft" activeCell="A12" sqref="A12"/>
      <pageMargins left="0.7" right="0.7" top="0.75" bottom="0.75" header="0.3" footer="0.3"/>
      <pageSetup orientation="portrait" r:id="rId2"/>
    </customSheetView>
    <customSheetView guid="{6FD6B376-CCA6-4675-8ABC-AA9739660A34}">
      <pane ySplit="2.3913043478260869" topLeftCell="A7" activePane="bottomLeft"/>
      <selection pane="bottomLeft" activeCell="A12" sqref="A12"/>
      <pageMargins left="0.7" right="0.7" top="0.75" bottom="0.75" header="0.3" footer="0.3"/>
      <pageSetup orientation="portrait" r:id="rId3"/>
    </customSheetView>
    <customSheetView guid="{CE32BFE7-CEBE-4209-8D4A-40B3BAE34A14}">
      <pane ySplit="2.3913043478260869" topLeftCell="A7" activePane="bottomLeft"/>
      <selection pane="bottomLeft" activeCell="A12" sqref="A12"/>
      <pageMargins left="0.7" right="0.7" top="0.75" bottom="0.75" header="0.3" footer="0.3"/>
      <pageSetup orientation="portrait" r:id="rId4"/>
    </customSheetView>
    <customSheetView guid="{4D87F668-1429-4E92-96DB-4F2D23E9BA9E}">
      <pane ySplit="2.3913043478260869" topLeftCell="A7" activePane="bottomLeft"/>
      <selection pane="bottomLeft" activeCell="H12" sqref="H12"/>
      <pageMargins left="0.7" right="0.7" top="0.75" bottom="0.75" header="0.3" footer="0.3"/>
      <pageSetup orientation="portrait" r:id="rId5"/>
    </customSheetView>
    <customSheetView guid="{307286A1-FE16-489D-85EA-4EDA608AC70E}">
      <pane ySplit="2.3913043478260869" topLeftCell="A10" activePane="bottomLeft"/>
      <selection pane="bottomLeft" activeCell="G16" sqref="G16"/>
      <pageMargins left="0.7" right="0.7" top="0.75" bottom="0.75" header="0.3" footer="0.3"/>
      <pageSetup orientation="portrait" r:id="rId6"/>
    </customSheetView>
    <customSheetView guid="{4743EA6C-1CF0-4AC6-B1F9-62558CDA31EF}">
      <pane ySplit="2.3913043478260869" topLeftCell="A7" activePane="bottomLeft"/>
      <selection pane="bottomLeft" activeCell="I14" sqref="I14"/>
      <pageMargins left="0.7" right="0.7" top="0.75" bottom="0.75" header="0.3" footer="0.3"/>
      <pageSetup orientation="portrait" r:id="rId7"/>
    </customSheetView>
    <customSheetView guid="{07D8C007-6307-47BA-AD2E-62AE3181CE78}">
      <selection activeCell="A9" sqref="A9:XFD9"/>
      <pageMargins left="0.7" right="0.7" top="0.75" bottom="0.75" header="0.3" footer="0.3"/>
      <pageSetup orientation="portrait" r:id="rId8"/>
    </customSheetView>
    <customSheetView guid="{C421540F-732B-4D34-9149-E6D75DC601EE}">
      <selection activeCell="G4" sqref="G4"/>
      <pageMargins left="0.7" right="0.7" top="0.75" bottom="0.75" header="0.3" footer="0.3"/>
      <pageSetup orientation="portrait" r:id="rId9"/>
    </customSheetView>
    <customSheetView guid="{B2199055-22BD-4173-9D96-1BD1A6ADAA24}">
      <selection activeCell="G10" sqref="A10:G11"/>
      <pageMargins left="0.7" right="0.7" top="0.75" bottom="0.75" header="0.3" footer="0.3"/>
      <pageSetup orientation="portrait" r:id="rId10"/>
    </customSheetView>
    <customSheetView guid="{52533A47-AE0C-4DB1-AFC9-A746155733BC}">
      <selection activeCell="G4" sqref="G4"/>
      <pageMargins left="0.7" right="0.7" top="0.75" bottom="0.75" header="0.3" footer="0.3"/>
      <pageSetup orientation="portrait" r:id="rId11"/>
    </customSheetView>
    <customSheetView guid="{671A3B5B-CCBE-4DE0-A63F-9E6E2093BEC5}">
      <selection activeCell="G4" sqref="G4"/>
      <pageMargins left="0.7" right="0.7" top="0.75" bottom="0.75" header="0.3" footer="0.3"/>
      <pageSetup orientation="portrait" r:id="rId12"/>
    </customSheetView>
    <customSheetView guid="{0E420F7E-540F-4523-8FBC-37AEB84A57AE}">
      <selection activeCell="H8" sqref="H8"/>
      <pageMargins left="0.7" right="0.7" top="0.75" bottom="0.75" header="0.3" footer="0.3"/>
      <pageSetup orientation="portrait" r:id="rId13"/>
    </customSheetView>
    <customSheetView guid="{A192DAFC-E842-4DE5-AF44-A5D36E30D593}">
      <selection activeCell="A9" sqref="A9:XFD9"/>
      <pageMargins left="0.7" right="0.7" top="0.75" bottom="0.75" header="0.3" footer="0.3"/>
      <pageSetup orientation="portrait" r:id="rId14"/>
    </customSheetView>
    <customSheetView guid="{62CA3BAE-2829-4224-9D57-8F3B9E8BAE6B}">
      <selection activeCell="G14" sqref="G14"/>
      <pageMargins left="0.7" right="0.7" top="0.75" bottom="0.75" header="0.3" footer="0.3"/>
      <pageSetup orientation="portrait" r:id="rId15"/>
    </customSheetView>
    <customSheetView guid="{77ABD24F-26FA-4C83-AEBF-A442E2887B3C}">
      <selection activeCell="J10" sqref="J10"/>
      <pageMargins left="0.7" right="0.7" top="0.75" bottom="0.75" header="0.3" footer="0.3"/>
      <pageSetup orientation="portrait" r:id="rId16"/>
    </customSheetView>
    <customSheetView guid="{3FEDFE13-4131-4C4C-AF02-5DAF0F20B791}">
      <selection activeCell="G4" sqref="G4"/>
      <pageMargins left="0.7" right="0.7" top="0.75" bottom="0.75" header="0.3" footer="0.3"/>
      <pageSetup orientation="portrait" r:id="rId17"/>
    </customSheetView>
    <customSheetView guid="{4689F67F-7384-47CE-BB7A-30EC7141290A}">
      <selection activeCell="A9" sqref="A9:XFD9"/>
      <pageMargins left="0.7" right="0.7" top="0.75" bottom="0.75" header="0.3" footer="0.3"/>
      <pageSetup orientation="portrait" r:id="rId18"/>
    </customSheetView>
    <customSheetView guid="{592949C8-1C9B-424D-AA5C-A3ADB3774820}">
      <selection activeCell="C8" sqref="C8"/>
      <pageMargins left="0.7" right="0.7" top="0.75" bottom="0.75" header="0.3" footer="0.3"/>
      <pageSetup orientation="portrait" r:id="rId19"/>
    </customSheetView>
    <customSheetView guid="{E94D5A27-E155-473A-B8CD-068446C7DFB2}">
      <selection activeCell="C8" sqref="C8"/>
      <pageMargins left="0.7" right="0.7" top="0.75" bottom="0.75" header="0.3" footer="0.3"/>
      <pageSetup orientation="portrait" r:id="rId20"/>
    </customSheetView>
    <customSheetView guid="{DA08CCFC-3D64-4FE3-8903-2556A7BB4AA0}">
      <pane ySplit="2.3913043478260869" topLeftCell="A7" activePane="bottomLeft"/>
      <selection pane="bottomLeft" activeCell="I14" sqref="I14"/>
      <pageMargins left="0.7" right="0.7" top="0.75" bottom="0.75" header="0.3" footer="0.3"/>
      <pageSetup orientation="portrait" r:id="rId21"/>
    </customSheetView>
    <customSheetView guid="{9C2A4B76-4BA6-4C55-B5C1-FB252F262C90}">
      <pane ySplit="2.3913043478260869" topLeftCell="A10" activePane="bottomLeft"/>
      <selection pane="bottomLeft" activeCell="G16" sqref="G16"/>
      <pageMargins left="0.7" right="0.7" top="0.75" bottom="0.75" header="0.3" footer="0.3"/>
      <pageSetup orientation="portrait" r:id="rId22"/>
    </customSheetView>
    <customSheetView guid="{9D9678A5-7C01-4AEF-91D1-200EE8273516}">
      <pane ySplit="2.6857142857142859" topLeftCell="A10" activePane="bottomLeft"/>
      <selection pane="bottomLeft" activeCell="H16" sqref="H16"/>
      <pageMargins left="0.7" right="0.7" top="0.75" bottom="0.75" header="0.3" footer="0.3"/>
      <pageSetup orientation="portrait" r:id="rId23"/>
    </customSheetView>
    <customSheetView guid="{8017DBC4-0913-4D40-A9A8-7D22B7611D0E}">
      <pane ySplit="2.3913043478260869" topLeftCell="A10" activePane="bottomLeft"/>
      <selection pane="bottomLeft" activeCell="G16" sqref="G16"/>
      <pageMargins left="0.7" right="0.7" top="0.75" bottom="0.75" header="0.3" footer="0.3"/>
      <pageSetup orientation="portrait" r:id="rId24"/>
    </customSheetView>
    <customSheetView guid="{ADE24852-5A29-4BBC-BC6C-117567C4C4AB}">
      <pane ySplit="2.3913043478260869" topLeftCell="A7" activePane="bottomLeft"/>
      <selection pane="bottomLeft" activeCell="A12" sqref="A12"/>
      <pageMargins left="0.7" right="0.7" top="0.75" bottom="0.75" header="0.3" footer="0.3"/>
      <pageSetup orientation="portrait" r:id="rId25"/>
    </customSheetView>
    <customSheetView guid="{EB1B9C20-4ED6-490F-B553-132693AB00B3}">
      <pane ySplit="2.3913043478260869" topLeftCell="A7" activePane="bottomLeft"/>
      <selection pane="bottomLeft" activeCell="A12" sqref="A12"/>
      <pageMargins left="0.7" right="0.7" top="0.75" bottom="0.75" header="0.3" footer="0.3"/>
      <pageSetup orientation="portrait" r:id="rId26"/>
    </customSheetView>
  </customSheetViews>
  <pageMargins left="0.7" right="0.7" top="0.75" bottom="0.75" header="0.3" footer="0.3"/>
  <pageSetup orientation="portrait" r:id="rId27"/>
  <extLst>
    <ext xmlns:x14="http://schemas.microsoft.com/office/spreadsheetml/2009/9/main" uri="{CCE6A557-97BC-4b89-ADB6-D9C93CAAB3DF}">
      <x14:dataValidations xmlns:xm="http://schemas.microsoft.com/office/excel/2006/main" count="4">
        <x14:dataValidation type="list" allowBlank="1" showInputMessage="1" showErrorMessage="1">
          <x14:formula1>
            <xm:f>'Drop down list'!$D$3</xm:f>
          </x14:formula1>
          <xm:sqref>I5:I6 I8:I300</xm:sqref>
        </x14:dataValidation>
        <x14:dataValidation type="list" allowBlank="1" showInputMessage="1" showErrorMessage="1">
          <x14:formula1>
            <xm:f>'Drop down list'!$C$3:$C$14</xm:f>
          </x14:formula1>
          <xm:sqref>J5:J300</xm:sqref>
        </x14:dataValidation>
        <x14:dataValidation type="list" allowBlank="1" showInputMessage="1" showErrorMessage="1">
          <x14:formula1>
            <xm:f>'Drop down list'!$B$3:$B$54</xm:f>
          </x14:formula1>
          <xm:sqref>L5:L300</xm:sqref>
        </x14:dataValidation>
        <x14:dataValidation type="list" allowBlank="1" showInputMessage="1" showErrorMessage="1">
          <x14:formula1>
            <xm:f>'Drop down list'!$E$3:$E$6</xm:f>
          </x14:formula1>
          <xm:sqref>N5:O300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Z44"/>
  <sheetViews>
    <sheetView zoomScaleNormal="80" workbookViewId="0">
      <pane ySplit="2" topLeftCell="A18" activePane="bottomLeft" state="frozen"/>
      <selection pane="bottomLeft" activeCell="P25" sqref="P25"/>
    </sheetView>
  </sheetViews>
  <sheetFormatPr defaultColWidth="9.140625" defaultRowHeight="11.25"/>
  <cols>
    <col min="1" max="1" width="14.85546875" style="11" bestFit="1" customWidth="1"/>
    <col min="2" max="2" width="12.7109375" style="11" customWidth="1"/>
    <col min="3" max="3" width="14.42578125" style="11" customWidth="1"/>
    <col min="4" max="4" width="14.5703125" style="11" bestFit="1" customWidth="1"/>
    <col min="5" max="5" width="16.28515625" style="11" customWidth="1"/>
    <col min="6" max="9" width="9.140625" style="11"/>
    <col min="10" max="10" width="12.7109375" style="11" customWidth="1"/>
    <col min="11" max="11" width="12.85546875" style="11" customWidth="1"/>
    <col min="12" max="12" width="13.5703125" style="11" customWidth="1"/>
    <col min="13" max="13" width="9.140625" style="11"/>
    <col min="14" max="14" width="27.85546875" style="11" customWidth="1"/>
    <col min="15" max="17" width="9.140625" style="11"/>
    <col min="18" max="18" width="15.5703125" style="11" customWidth="1"/>
    <col min="19" max="19" width="9.140625" style="11"/>
    <col min="20" max="20" width="15.7109375" style="11" customWidth="1"/>
    <col min="21" max="21" width="9.140625" style="11"/>
    <col min="22" max="22" width="11.85546875" style="97" customWidth="1"/>
    <col min="23" max="16384" width="9.140625" style="11"/>
  </cols>
  <sheetData>
    <row r="1" spans="1:26" ht="21" customHeight="1">
      <c r="A1" s="396" t="s">
        <v>84</v>
      </c>
      <c r="B1" s="396"/>
      <c r="C1" s="396"/>
      <c r="D1" s="396"/>
      <c r="E1" s="395" t="s">
        <v>82</v>
      </c>
      <c r="F1" s="395"/>
      <c r="G1" s="395"/>
      <c r="H1" s="395"/>
      <c r="I1" s="397" t="s">
        <v>83</v>
      </c>
      <c r="J1" s="397"/>
      <c r="K1" s="397"/>
      <c r="L1" s="397"/>
      <c r="M1" s="397"/>
      <c r="N1" s="397"/>
      <c r="O1" s="397"/>
      <c r="P1" s="397"/>
      <c r="Q1" s="397"/>
      <c r="R1" s="397"/>
      <c r="S1" s="397"/>
      <c r="T1" s="397"/>
      <c r="U1" s="397"/>
      <c r="V1" s="398"/>
      <c r="W1" s="394" t="s">
        <v>85</v>
      </c>
      <c r="X1" s="394"/>
      <c r="Y1" s="394"/>
      <c r="Z1" s="394"/>
    </row>
    <row r="2" spans="1:26" s="51" customFormat="1" ht="105" customHeight="1">
      <c r="A2" s="52" t="s">
        <v>38</v>
      </c>
      <c r="B2" s="52" t="s">
        <v>18</v>
      </c>
      <c r="C2" s="52" t="s">
        <v>13</v>
      </c>
      <c r="D2" s="52" t="s">
        <v>39</v>
      </c>
      <c r="E2" s="53" t="s">
        <v>58</v>
      </c>
      <c r="F2" s="53" t="s">
        <v>57</v>
      </c>
      <c r="G2" s="53" t="s">
        <v>70</v>
      </c>
      <c r="H2" s="53" t="s">
        <v>78</v>
      </c>
      <c r="I2" s="54" t="s">
        <v>317</v>
      </c>
      <c r="J2" s="54" t="s">
        <v>86</v>
      </c>
      <c r="K2" s="54" t="s">
        <v>71</v>
      </c>
      <c r="L2" s="54" t="s">
        <v>72</v>
      </c>
      <c r="M2" s="54" t="s">
        <v>64</v>
      </c>
      <c r="N2" s="54" t="s">
        <v>715</v>
      </c>
      <c r="O2" s="54" t="s">
        <v>65</v>
      </c>
      <c r="P2" s="54" t="s">
        <v>66</v>
      </c>
      <c r="Q2" s="54" t="s">
        <v>67</v>
      </c>
      <c r="R2" s="54" t="s">
        <v>68</v>
      </c>
      <c r="S2" s="54" t="s">
        <v>69</v>
      </c>
      <c r="T2" s="54" t="s">
        <v>79</v>
      </c>
      <c r="U2" s="54" t="s">
        <v>80</v>
      </c>
      <c r="V2" s="55" t="s">
        <v>81</v>
      </c>
      <c r="W2" s="56" t="s">
        <v>74</v>
      </c>
      <c r="X2" s="57" t="s">
        <v>75</v>
      </c>
      <c r="Y2" s="57" t="s">
        <v>76</v>
      </c>
      <c r="Z2" s="57" t="s">
        <v>77</v>
      </c>
    </row>
    <row r="3" spans="1:26" s="94" customFormat="1" ht="25.5" customHeight="1">
      <c r="A3" s="80" t="s">
        <v>200</v>
      </c>
      <c r="B3" s="80" t="s">
        <v>201</v>
      </c>
      <c r="C3" s="80" t="s">
        <v>202</v>
      </c>
      <c r="D3" s="81">
        <v>2000000</v>
      </c>
      <c r="E3" s="80" t="s">
        <v>151</v>
      </c>
      <c r="F3" s="80" t="s">
        <v>151</v>
      </c>
      <c r="G3" s="80" t="s">
        <v>73</v>
      </c>
      <c r="H3" s="80" t="s">
        <v>62</v>
      </c>
      <c r="I3" s="80">
        <v>1614</v>
      </c>
      <c r="J3" s="100" t="s">
        <v>73</v>
      </c>
      <c r="K3" s="80" t="s">
        <v>151</v>
      </c>
      <c r="L3" s="80" t="s">
        <v>151</v>
      </c>
      <c r="M3" s="80">
        <v>6</v>
      </c>
      <c r="N3" s="80" t="s">
        <v>203</v>
      </c>
      <c r="O3" s="82">
        <v>43413</v>
      </c>
      <c r="P3" s="82">
        <v>43447</v>
      </c>
      <c r="Q3" s="82">
        <v>43504</v>
      </c>
      <c r="R3" s="80" t="s">
        <v>470</v>
      </c>
      <c r="S3" s="103"/>
      <c r="T3" s="104" t="s">
        <v>471</v>
      </c>
      <c r="U3" s="104"/>
      <c r="V3" s="103"/>
      <c r="W3" s="88">
        <v>43427</v>
      </c>
      <c r="X3" s="80"/>
      <c r="Y3" s="80"/>
      <c r="Z3" s="80"/>
    </row>
    <row r="4" spans="1:26" s="94" customFormat="1" ht="62.25" customHeight="1">
      <c r="A4" s="80" t="s">
        <v>204</v>
      </c>
      <c r="B4" s="80" t="s">
        <v>205</v>
      </c>
      <c r="C4" s="80" t="s">
        <v>206</v>
      </c>
      <c r="D4" s="81">
        <v>500000</v>
      </c>
      <c r="E4" s="80" t="s">
        <v>73</v>
      </c>
      <c r="F4" s="80" t="s">
        <v>73</v>
      </c>
      <c r="G4" s="80" t="s">
        <v>151</v>
      </c>
      <c r="H4" s="80" t="s">
        <v>62</v>
      </c>
      <c r="I4" s="80">
        <v>1629</v>
      </c>
      <c r="J4" s="100" t="s">
        <v>73</v>
      </c>
      <c r="K4" s="80" t="s">
        <v>151</v>
      </c>
      <c r="L4" s="80" t="s">
        <v>151</v>
      </c>
      <c r="M4" s="80">
        <v>9</v>
      </c>
      <c r="N4" s="163" t="s">
        <v>208</v>
      </c>
      <c r="O4" s="82">
        <v>43425</v>
      </c>
      <c r="P4" s="82">
        <v>43451</v>
      </c>
      <c r="Q4" s="82">
        <v>43480</v>
      </c>
      <c r="R4" s="163" t="s">
        <v>231</v>
      </c>
      <c r="S4" s="103" t="s">
        <v>73</v>
      </c>
      <c r="T4" s="104" t="s">
        <v>151</v>
      </c>
      <c r="U4" s="104" t="s">
        <v>151</v>
      </c>
      <c r="V4" s="103" t="s">
        <v>151</v>
      </c>
      <c r="W4" s="88">
        <v>43441</v>
      </c>
      <c r="X4" s="80"/>
      <c r="Y4" s="80"/>
      <c r="Z4" s="80"/>
    </row>
    <row r="5" spans="1:26" s="94" customFormat="1" ht="50.25" customHeight="1">
      <c r="A5" s="80" t="s">
        <v>213</v>
      </c>
      <c r="B5" s="80" t="s">
        <v>207</v>
      </c>
      <c r="C5" s="80" t="s">
        <v>206</v>
      </c>
      <c r="D5" s="81">
        <v>100000000</v>
      </c>
      <c r="E5" s="80" t="s">
        <v>151</v>
      </c>
      <c r="F5" s="80" t="s">
        <v>151</v>
      </c>
      <c r="G5" s="80" t="s">
        <v>151</v>
      </c>
      <c r="H5" s="80" t="s">
        <v>62</v>
      </c>
      <c r="I5" s="80">
        <v>1739</v>
      </c>
      <c r="J5" s="100" t="s">
        <v>151</v>
      </c>
      <c r="K5" s="80" t="s">
        <v>151</v>
      </c>
      <c r="L5" s="80" t="s">
        <v>151</v>
      </c>
      <c r="M5" s="80">
        <v>25</v>
      </c>
      <c r="N5" s="163" t="s">
        <v>209</v>
      </c>
      <c r="O5" s="82">
        <v>43441</v>
      </c>
      <c r="P5" s="82">
        <v>43483</v>
      </c>
      <c r="Q5" s="82">
        <v>43539</v>
      </c>
      <c r="R5" s="163" t="s">
        <v>662</v>
      </c>
      <c r="S5" s="100" t="s">
        <v>151</v>
      </c>
      <c r="T5" s="80" t="s">
        <v>151</v>
      </c>
      <c r="U5" s="80" t="s">
        <v>151</v>
      </c>
      <c r="V5" s="100" t="s">
        <v>151</v>
      </c>
      <c r="W5" s="88">
        <v>43455</v>
      </c>
      <c r="X5" s="133">
        <v>43570</v>
      </c>
      <c r="Y5" s="80"/>
      <c r="Z5" s="80"/>
    </row>
    <row r="6" spans="1:26" s="98" customFormat="1" ht="23.25" thickBot="1">
      <c r="A6" s="83" t="s">
        <v>157</v>
      </c>
      <c r="B6" s="83" t="s">
        <v>210</v>
      </c>
      <c r="C6" s="83" t="s">
        <v>211</v>
      </c>
      <c r="D6" s="89">
        <v>750000</v>
      </c>
      <c r="E6" s="89" t="s">
        <v>73</v>
      </c>
      <c r="F6" s="83" t="s">
        <v>73</v>
      </c>
      <c r="G6" s="83" t="s">
        <v>73</v>
      </c>
      <c r="H6" s="83" t="s">
        <v>62</v>
      </c>
      <c r="I6" s="83">
        <v>1742</v>
      </c>
      <c r="J6" s="83" t="s">
        <v>73</v>
      </c>
      <c r="K6" s="83" t="s">
        <v>73</v>
      </c>
      <c r="L6" s="83" t="s">
        <v>73</v>
      </c>
      <c r="M6" s="83">
        <v>5</v>
      </c>
      <c r="N6" s="83" t="s">
        <v>212</v>
      </c>
      <c r="O6" s="90">
        <v>43438</v>
      </c>
      <c r="P6" s="90">
        <v>43472</v>
      </c>
      <c r="Q6" s="90">
        <v>43486</v>
      </c>
      <c r="R6" s="83" t="s">
        <v>368</v>
      </c>
      <c r="S6" s="89" t="s">
        <v>73</v>
      </c>
      <c r="T6" s="89" t="s">
        <v>73</v>
      </c>
      <c r="U6" s="89" t="s">
        <v>73</v>
      </c>
      <c r="V6" s="89" t="s">
        <v>73</v>
      </c>
      <c r="W6" s="91">
        <v>43455</v>
      </c>
      <c r="X6" s="133">
        <v>43497</v>
      </c>
      <c r="Y6" s="124">
        <v>121914</v>
      </c>
      <c r="Z6" s="83"/>
    </row>
    <row r="7" spans="1:26" s="87" customFormat="1" ht="47.25" customHeight="1">
      <c r="A7" s="100" t="s">
        <v>241</v>
      </c>
      <c r="B7" s="100" t="s">
        <v>242</v>
      </c>
      <c r="C7" s="100" t="s">
        <v>243</v>
      </c>
      <c r="D7" s="105">
        <v>25000000</v>
      </c>
      <c r="E7" s="80" t="s">
        <v>151</v>
      </c>
      <c r="F7" s="100" t="s">
        <v>151</v>
      </c>
      <c r="G7" s="100" t="s">
        <v>151</v>
      </c>
      <c r="H7" s="100" t="s">
        <v>62</v>
      </c>
      <c r="I7" s="100">
        <v>1804</v>
      </c>
      <c r="J7" s="100" t="s">
        <v>73</v>
      </c>
      <c r="K7" s="100" t="s">
        <v>151</v>
      </c>
      <c r="L7" s="100" t="s">
        <v>73</v>
      </c>
      <c r="M7" s="100">
        <v>10</v>
      </c>
      <c r="N7" s="165" t="s">
        <v>568</v>
      </c>
      <c r="O7" s="106">
        <v>43483</v>
      </c>
      <c r="P7" s="106">
        <v>43501</v>
      </c>
      <c r="Q7" s="106">
        <v>43537</v>
      </c>
      <c r="R7" s="165" t="s">
        <v>569</v>
      </c>
      <c r="S7" s="100" t="s">
        <v>73</v>
      </c>
      <c r="T7" s="80" t="s">
        <v>151</v>
      </c>
      <c r="U7" s="100" t="s">
        <v>151</v>
      </c>
      <c r="V7" s="100" t="s">
        <v>151</v>
      </c>
      <c r="W7" s="93"/>
    </row>
    <row r="8" spans="1:26" s="51" customFormat="1" ht="22.5">
      <c r="A8" s="80" t="s">
        <v>200</v>
      </c>
      <c r="B8" s="80" t="s">
        <v>246</v>
      </c>
      <c r="C8" s="80" t="s">
        <v>206</v>
      </c>
      <c r="D8" s="81">
        <v>1300000</v>
      </c>
      <c r="E8" s="80" t="s">
        <v>73</v>
      </c>
      <c r="F8" s="80" t="s">
        <v>73</v>
      </c>
      <c r="G8" s="80" t="s">
        <v>73</v>
      </c>
      <c r="H8" s="80" t="s">
        <v>62</v>
      </c>
      <c r="I8" s="80">
        <v>1806</v>
      </c>
      <c r="J8" s="100" t="s">
        <v>151</v>
      </c>
      <c r="K8" s="80" t="s">
        <v>151</v>
      </c>
      <c r="L8" s="80" t="s">
        <v>151</v>
      </c>
      <c r="M8" s="80">
        <v>5</v>
      </c>
      <c r="N8" s="80" t="s">
        <v>247</v>
      </c>
      <c r="O8" s="106">
        <v>43483</v>
      </c>
      <c r="P8" s="106">
        <v>43502</v>
      </c>
      <c r="Q8" s="82">
        <v>43511</v>
      </c>
      <c r="S8" s="92"/>
      <c r="T8" s="94"/>
      <c r="U8" s="94"/>
      <c r="V8" s="92"/>
      <c r="W8" s="96"/>
    </row>
    <row r="9" spans="1:26" s="51" customFormat="1" ht="22.5">
      <c r="A9" s="80" t="s">
        <v>157</v>
      </c>
      <c r="B9" s="80" t="s">
        <v>244</v>
      </c>
      <c r="C9" s="80" t="s">
        <v>245</v>
      </c>
      <c r="D9" s="81">
        <v>300000</v>
      </c>
      <c r="E9" s="80" t="s">
        <v>73</v>
      </c>
      <c r="F9" s="80" t="s">
        <v>73</v>
      </c>
      <c r="G9" s="80" t="s">
        <v>73</v>
      </c>
      <c r="H9" s="80" t="s">
        <v>62</v>
      </c>
      <c r="I9" s="80">
        <v>1811</v>
      </c>
      <c r="J9" s="162"/>
      <c r="K9" s="161"/>
      <c r="L9" s="161"/>
      <c r="M9" s="80">
        <v>5</v>
      </c>
      <c r="N9" s="80" t="s">
        <v>380</v>
      </c>
      <c r="O9" s="82">
        <v>43493</v>
      </c>
      <c r="P9" s="82">
        <v>43516</v>
      </c>
      <c r="Q9" s="82">
        <v>43524</v>
      </c>
      <c r="S9" s="92"/>
      <c r="T9" s="94"/>
      <c r="U9" s="94"/>
      <c r="V9" s="92"/>
      <c r="W9" s="96"/>
    </row>
    <row r="10" spans="1:26" s="51" customFormat="1" ht="43.5" customHeight="1">
      <c r="A10" s="80" t="s">
        <v>229</v>
      </c>
      <c r="B10" s="80" t="s">
        <v>320</v>
      </c>
      <c r="C10" s="80" t="s">
        <v>322</v>
      </c>
      <c r="D10" s="81">
        <v>2500000</v>
      </c>
      <c r="E10" s="80" t="s">
        <v>151</v>
      </c>
      <c r="F10" s="80" t="s">
        <v>73</v>
      </c>
      <c r="G10" s="80" t="s">
        <v>151</v>
      </c>
      <c r="H10" s="80" t="s">
        <v>62</v>
      </c>
      <c r="I10" s="134">
        <v>1798</v>
      </c>
      <c r="J10" s="100" t="s">
        <v>151</v>
      </c>
      <c r="K10" s="80" t="s">
        <v>151</v>
      </c>
      <c r="L10" s="80" t="s">
        <v>151</v>
      </c>
      <c r="M10" s="80">
        <v>4</v>
      </c>
      <c r="N10" s="80" t="s">
        <v>324</v>
      </c>
      <c r="O10" s="82">
        <v>43497</v>
      </c>
      <c r="P10" s="82">
        <v>43524</v>
      </c>
      <c r="Q10" s="82">
        <v>43545</v>
      </c>
      <c r="R10" s="82" t="s">
        <v>617</v>
      </c>
      <c r="S10" s="100" t="s">
        <v>73</v>
      </c>
      <c r="T10" s="80" t="s">
        <v>151</v>
      </c>
      <c r="U10" s="80" t="s">
        <v>151</v>
      </c>
      <c r="V10" s="100" t="s">
        <v>151</v>
      </c>
      <c r="W10" s="96"/>
    </row>
    <row r="11" spans="1:26" s="51" customFormat="1" ht="45">
      <c r="A11" s="80" t="s">
        <v>229</v>
      </c>
      <c r="B11" s="80" t="s">
        <v>320</v>
      </c>
      <c r="C11" s="80" t="s">
        <v>321</v>
      </c>
      <c r="D11" s="81" t="s">
        <v>1628</v>
      </c>
      <c r="E11" s="80" t="s">
        <v>151</v>
      </c>
      <c r="F11" s="80" t="s">
        <v>151</v>
      </c>
      <c r="G11" s="80" t="s">
        <v>151</v>
      </c>
      <c r="H11" s="80" t="s">
        <v>62</v>
      </c>
      <c r="I11" s="134">
        <v>1830</v>
      </c>
      <c r="J11" s="100" t="s">
        <v>151</v>
      </c>
      <c r="K11" s="80" t="s">
        <v>151</v>
      </c>
      <c r="L11" s="80" t="s">
        <v>151</v>
      </c>
      <c r="M11" s="134">
        <v>7</v>
      </c>
      <c r="N11" s="80" t="s">
        <v>1283</v>
      </c>
      <c r="O11" s="331">
        <v>43669</v>
      </c>
      <c r="P11" s="331">
        <v>43706</v>
      </c>
      <c r="Q11" s="331">
        <v>43754</v>
      </c>
      <c r="R11" s="80" t="s">
        <v>1665</v>
      </c>
      <c r="S11" s="100" t="s">
        <v>73</v>
      </c>
      <c r="T11" s="80" t="s">
        <v>151</v>
      </c>
      <c r="U11" s="80" t="s">
        <v>151</v>
      </c>
      <c r="V11" s="100" t="s">
        <v>151</v>
      </c>
      <c r="W11" s="96"/>
    </row>
    <row r="12" spans="1:26" s="51" customFormat="1" ht="81" customHeight="1">
      <c r="A12" s="80" t="s">
        <v>229</v>
      </c>
      <c r="B12" s="80" t="s">
        <v>1414</v>
      </c>
      <c r="C12" s="80" t="s">
        <v>321</v>
      </c>
      <c r="D12" s="356" t="s">
        <v>1766</v>
      </c>
      <c r="E12" s="80" t="s">
        <v>151</v>
      </c>
      <c r="F12" s="80" t="s">
        <v>151</v>
      </c>
      <c r="G12" s="80" t="s">
        <v>151</v>
      </c>
      <c r="H12" s="80" t="s">
        <v>62</v>
      </c>
      <c r="I12" s="80">
        <v>1831</v>
      </c>
      <c r="J12" s="100" t="s">
        <v>151</v>
      </c>
      <c r="K12" s="80" t="s">
        <v>151</v>
      </c>
      <c r="L12" s="80" t="s">
        <v>151</v>
      </c>
      <c r="M12" s="134">
        <v>8</v>
      </c>
      <c r="N12" s="80" t="s">
        <v>1752</v>
      </c>
      <c r="O12" s="331">
        <v>43770</v>
      </c>
      <c r="P12" s="120">
        <v>43803</v>
      </c>
      <c r="Q12" s="120">
        <v>43861</v>
      </c>
      <c r="S12" s="92"/>
      <c r="T12" s="94"/>
      <c r="U12" s="94"/>
      <c r="V12" s="92"/>
      <c r="W12" s="96"/>
    </row>
    <row r="13" spans="1:26" s="51" customFormat="1" ht="46.5" customHeight="1">
      <c r="A13" s="80" t="s">
        <v>157</v>
      </c>
      <c r="B13" s="80" t="s">
        <v>681</v>
      </c>
      <c r="C13" s="80" t="s">
        <v>682</v>
      </c>
      <c r="D13" s="81">
        <v>3000000</v>
      </c>
      <c r="E13" s="80" t="s">
        <v>151</v>
      </c>
      <c r="F13" s="80" t="s">
        <v>151</v>
      </c>
      <c r="G13" s="80" t="s">
        <v>151</v>
      </c>
      <c r="H13" s="80" t="s">
        <v>62</v>
      </c>
      <c r="I13" s="80">
        <v>1953</v>
      </c>
      <c r="J13" s="100" t="s">
        <v>151</v>
      </c>
      <c r="K13" s="80" t="s">
        <v>151</v>
      </c>
      <c r="L13" s="80" t="s">
        <v>73</v>
      </c>
      <c r="M13" s="80">
        <v>9</v>
      </c>
      <c r="N13" s="80" t="s">
        <v>683</v>
      </c>
      <c r="O13" s="82">
        <v>43556</v>
      </c>
      <c r="P13" s="95">
        <v>43579</v>
      </c>
      <c r="Q13" s="95">
        <v>43587</v>
      </c>
      <c r="R13" s="185" t="s">
        <v>1010</v>
      </c>
      <c r="S13" s="92" t="s">
        <v>73</v>
      </c>
      <c r="T13" s="94" t="s">
        <v>151</v>
      </c>
      <c r="U13" s="94" t="s">
        <v>151</v>
      </c>
      <c r="V13" s="92" t="s">
        <v>151</v>
      </c>
      <c r="W13" s="96"/>
    </row>
    <row r="14" spans="1:26" s="51" customFormat="1" ht="45">
      <c r="A14" s="80" t="s">
        <v>678</v>
      </c>
      <c r="B14" s="80" t="s">
        <v>210</v>
      </c>
      <c r="C14" s="80" t="s">
        <v>679</v>
      </c>
      <c r="D14" s="81">
        <v>3900000</v>
      </c>
      <c r="E14" s="80" t="s">
        <v>151</v>
      </c>
      <c r="F14" s="80" t="s">
        <v>151</v>
      </c>
      <c r="G14" s="80" t="s">
        <v>151</v>
      </c>
      <c r="H14" s="80" t="s">
        <v>62</v>
      </c>
      <c r="I14" s="80">
        <v>1903</v>
      </c>
      <c r="J14" s="100" t="s">
        <v>151</v>
      </c>
      <c r="K14" s="80" t="s">
        <v>151</v>
      </c>
      <c r="L14" s="80" t="s">
        <v>73</v>
      </c>
      <c r="M14" s="80">
        <v>5</v>
      </c>
      <c r="N14" s="80" t="s">
        <v>680</v>
      </c>
      <c r="O14" s="82">
        <v>43539</v>
      </c>
      <c r="P14" s="95">
        <v>43567</v>
      </c>
      <c r="Q14" s="95">
        <v>43602</v>
      </c>
      <c r="R14" s="51" t="s">
        <v>323</v>
      </c>
      <c r="S14" s="92"/>
      <c r="T14" s="94"/>
      <c r="U14" s="94"/>
      <c r="V14" s="92"/>
      <c r="W14" s="96"/>
    </row>
    <row r="15" spans="1:26" s="51" customFormat="1" ht="39.75" customHeight="1">
      <c r="A15" s="80" t="s">
        <v>229</v>
      </c>
      <c r="B15" s="80" t="s">
        <v>712</v>
      </c>
      <c r="C15" s="80" t="s">
        <v>713</v>
      </c>
      <c r="D15" s="81">
        <v>2000000</v>
      </c>
      <c r="E15" s="80" t="s">
        <v>73</v>
      </c>
      <c r="F15" s="80" t="s">
        <v>151</v>
      </c>
      <c r="G15" s="80" t="s">
        <v>73</v>
      </c>
      <c r="H15" s="80" t="s">
        <v>62</v>
      </c>
      <c r="I15" s="80">
        <v>1969</v>
      </c>
      <c r="J15" s="100" t="s">
        <v>151</v>
      </c>
      <c r="K15" s="80" t="s">
        <v>73</v>
      </c>
      <c r="L15" s="80" t="s">
        <v>73</v>
      </c>
      <c r="M15" s="80">
        <v>3</v>
      </c>
      <c r="N15" s="80" t="s">
        <v>714</v>
      </c>
      <c r="O15" s="82">
        <v>43599</v>
      </c>
      <c r="P15" s="95">
        <v>43615</v>
      </c>
      <c r="Q15" s="95">
        <v>43669</v>
      </c>
      <c r="R15" s="51" t="s">
        <v>1284</v>
      </c>
      <c r="S15" s="92" t="s">
        <v>73</v>
      </c>
      <c r="T15" s="94" t="s">
        <v>151</v>
      </c>
      <c r="U15" s="94" t="s">
        <v>151</v>
      </c>
      <c r="V15" s="92" t="s">
        <v>151</v>
      </c>
      <c r="W15" s="96"/>
    </row>
    <row r="16" spans="1:26" s="51" customFormat="1" ht="22.5">
      <c r="A16" s="51" t="s">
        <v>716</v>
      </c>
      <c r="B16" s="51" t="s">
        <v>469</v>
      </c>
      <c r="C16" s="80" t="s">
        <v>717</v>
      </c>
      <c r="D16" s="164"/>
      <c r="E16" s="161"/>
      <c r="F16" s="161"/>
      <c r="G16" s="161"/>
      <c r="I16" s="161"/>
      <c r="J16" s="162"/>
      <c r="K16" s="161"/>
      <c r="L16" s="161"/>
      <c r="M16" s="161"/>
      <c r="N16" s="161"/>
      <c r="O16" s="95"/>
      <c r="P16" s="95"/>
      <c r="Q16" s="95"/>
      <c r="S16" s="92"/>
      <c r="T16" s="94"/>
      <c r="U16" s="94"/>
      <c r="V16" s="92"/>
      <c r="W16" s="96"/>
    </row>
    <row r="17" spans="1:25" s="51" customFormat="1" ht="45">
      <c r="A17" s="80" t="s">
        <v>200</v>
      </c>
      <c r="B17" s="80" t="s">
        <v>819</v>
      </c>
      <c r="C17" s="80" t="s">
        <v>206</v>
      </c>
      <c r="D17" s="81">
        <f>(6317999*0.07)+6317999</f>
        <v>6760258.9299999997</v>
      </c>
      <c r="E17" s="80" t="s">
        <v>151</v>
      </c>
      <c r="F17" s="80" t="s">
        <v>73</v>
      </c>
      <c r="G17" s="80" t="s">
        <v>73</v>
      </c>
      <c r="H17" s="80" t="s">
        <v>62</v>
      </c>
      <c r="I17" s="80">
        <v>1964</v>
      </c>
      <c r="J17" s="100" t="s">
        <v>151</v>
      </c>
      <c r="K17" s="80" t="s">
        <v>151</v>
      </c>
      <c r="L17" s="80" t="s">
        <v>151</v>
      </c>
      <c r="M17" s="80">
        <v>10</v>
      </c>
      <c r="N17" s="80" t="s">
        <v>820</v>
      </c>
      <c r="O17" s="82">
        <v>43558</v>
      </c>
      <c r="P17" s="82">
        <v>43574</v>
      </c>
      <c r="Q17" s="82">
        <v>43586</v>
      </c>
      <c r="R17" s="80" t="s">
        <v>821</v>
      </c>
      <c r="S17" s="92" t="s">
        <v>2004</v>
      </c>
      <c r="T17" s="94" t="s">
        <v>471</v>
      </c>
      <c r="U17" s="94" t="s">
        <v>471</v>
      </c>
      <c r="V17" s="92" t="s">
        <v>471</v>
      </c>
      <c r="W17" s="96"/>
      <c r="X17" s="172">
        <v>43598</v>
      </c>
    </row>
    <row r="18" spans="1:25" s="51" customFormat="1" ht="45">
      <c r="A18" s="80" t="s">
        <v>213</v>
      </c>
      <c r="B18" s="80" t="s">
        <v>843</v>
      </c>
      <c r="C18" s="80" t="s">
        <v>206</v>
      </c>
      <c r="D18" s="81">
        <v>1950000</v>
      </c>
      <c r="E18" s="80" t="s">
        <v>73</v>
      </c>
      <c r="F18" s="80" t="s">
        <v>73</v>
      </c>
      <c r="G18" s="80" t="s">
        <v>73</v>
      </c>
      <c r="H18" s="80" t="s">
        <v>62</v>
      </c>
      <c r="I18" s="80">
        <v>2007</v>
      </c>
      <c r="J18" s="100" t="s">
        <v>73</v>
      </c>
      <c r="K18" s="80" t="s">
        <v>151</v>
      </c>
      <c r="L18" s="80" t="s">
        <v>151</v>
      </c>
      <c r="M18" s="80">
        <v>8</v>
      </c>
      <c r="N18" s="80" t="s">
        <v>844</v>
      </c>
      <c r="O18" s="82">
        <v>43581</v>
      </c>
      <c r="P18" s="82" t="s">
        <v>845</v>
      </c>
      <c r="Q18" s="82">
        <v>43623</v>
      </c>
      <c r="R18" s="186" t="s">
        <v>1071</v>
      </c>
      <c r="S18" s="92"/>
      <c r="T18" s="94" t="s">
        <v>471</v>
      </c>
      <c r="U18" s="94" t="s">
        <v>471</v>
      </c>
      <c r="V18" s="92" t="s">
        <v>151</v>
      </c>
      <c r="W18" s="96"/>
    </row>
    <row r="19" spans="1:25" s="51" customFormat="1" ht="33.75">
      <c r="A19" s="80" t="s">
        <v>241</v>
      </c>
      <c r="B19" s="80" t="s">
        <v>928</v>
      </c>
      <c r="C19" s="80" t="s">
        <v>929</v>
      </c>
      <c r="D19" s="81">
        <v>5000000</v>
      </c>
      <c r="E19" s="80" t="s">
        <v>73</v>
      </c>
      <c r="F19" s="80" t="s">
        <v>73</v>
      </c>
      <c r="G19" s="80" t="s">
        <v>73</v>
      </c>
      <c r="H19" s="80" t="s">
        <v>61</v>
      </c>
      <c r="I19" s="80" t="s">
        <v>30</v>
      </c>
      <c r="J19" s="100" t="s">
        <v>73</v>
      </c>
      <c r="K19" s="80" t="s">
        <v>73</v>
      </c>
      <c r="L19" s="80" t="s">
        <v>73</v>
      </c>
      <c r="M19" s="80">
        <v>1</v>
      </c>
      <c r="N19" s="80" t="s">
        <v>930</v>
      </c>
      <c r="O19" s="82" t="s">
        <v>30</v>
      </c>
      <c r="P19" s="82" t="s">
        <v>30</v>
      </c>
      <c r="Q19" s="82">
        <v>43594</v>
      </c>
      <c r="R19" s="80" t="s">
        <v>930</v>
      </c>
      <c r="S19" s="100" t="s">
        <v>73</v>
      </c>
      <c r="T19" s="80" t="s">
        <v>73</v>
      </c>
      <c r="U19" s="80" t="s">
        <v>73</v>
      </c>
      <c r="V19" s="100" t="s">
        <v>73</v>
      </c>
      <c r="W19" s="96"/>
    </row>
    <row r="20" spans="1:25" s="94" customFormat="1" ht="56.25">
      <c r="A20" s="80" t="s">
        <v>522</v>
      </c>
      <c r="B20" s="80" t="s">
        <v>376</v>
      </c>
      <c r="C20" s="80" t="s">
        <v>939</v>
      </c>
      <c r="D20" s="81">
        <v>25000000</v>
      </c>
      <c r="E20" s="80" t="s">
        <v>151</v>
      </c>
      <c r="F20" s="80" t="s">
        <v>151</v>
      </c>
      <c r="G20" s="80" t="s">
        <v>151</v>
      </c>
      <c r="H20" s="80" t="s">
        <v>62</v>
      </c>
      <c r="I20" s="80">
        <v>1884</v>
      </c>
      <c r="J20" s="100" t="s">
        <v>73</v>
      </c>
      <c r="K20" s="80" t="s">
        <v>151</v>
      </c>
      <c r="L20" s="80" t="s">
        <v>151</v>
      </c>
      <c r="M20" s="80">
        <v>5</v>
      </c>
      <c r="N20" s="80" t="s">
        <v>940</v>
      </c>
      <c r="O20" s="82">
        <v>43522</v>
      </c>
      <c r="P20" s="82">
        <v>43538</v>
      </c>
      <c r="Q20" s="82">
        <v>43601</v>
      </c>
      <c r="R20" s="80" t="s">
        <v>941</v>
      </c>
      <c r="S20" s="92"/>
      <c r="T20" s="80" t="s">
        <v>471</v>
      </c>
      <c r="U20" s="80" t="s">
        <v>151</v>
      </c>
      <c r="V20" s="100" t="s">
        <v>151</v>
      </c>
      <c r="W20" s="181"/>
    </row>
    <row r="21" spans="1:25" s="51" customFormat="1" ht="67.5">
      <c r="A21" s="80" t="s">
        <v>213</v>
      </c>
      <c r="B21" s="80" t="s">
        <v>945</v>
      </c>
      <c r="C21" s="80" t="s">
        <v>946</v>
      </c>
      <c r="D21" s="182">
        <v>3400000</v>
      </c>
      <c r="E21" s="80" t="s">
        <v>73</v>
      </c>
      <c r="F21" s="80" t="s">
        <v>73</v>
      </c>
      <c r="G21" s="80" t="s">
        <v>73</v>
      </c>
      <c r="H21" s="80" t="s">
        <v>62</v>
      </c>
      <c r="I21" s="80">
        <v>2039</v>
      </c>
      <c r="J21" s="100"/>
      <c r="K21" s="80" t="s">
        <v>151</v>
      </c>
      <c r="L21" s="80" t="s">
        <v>151</v>
      </c>
      <c r="M21" s="80">
        <v>5</v>
      </c>
      <c r="N21" s="183" t="s">
        <v>947</v>
      </c>
      <c r="O21" s="82">
        <v>43602</v>
      </c>
      <c r="P21" s="82">
        <v>43623</v>
      </c>
      <c r="Q21" s="82">
        <v>43643</v>
      </c>
      <c r="R21" s="82" t="s">
        <v>1197</v>
      </c>
      <c r="S21" s="82" t="s">
        <v>151</v>
      </c>
      <c r="T21" s="82" t="s">
        <v>151</v>
      </c>
      <c r="U21" s="82" t="s">
        <v>151</v>
      </c>
      <c r="V21" s="82" t="s">
        <v>151</v>
      </c>
      <c r="W21" s="96"/>
    </row>
    <row r="22" spans="1:25" s="51" customFormat="1" ht="22.5">
      <c r="A22" s="80" t="s">
        <v>157</v>
      </c>
      <c r="B22" s="80" t="s">
        <v>1149</v>
      </c>
      <c r="C22" s="80" t="s">
        <v>1150</v>
      </c>
      <c r="D22" s="81">
        <v>80000</v>
      </c>
      <c r="E22" s="80" t="s">
        <v>73</v>
      </c>
      <c r="F22" s="80" t="s">
        <v>73</v>
      </c>
      <c r="G22" s="80" t="s">
        <v>73</v>
      </c>
      <c r="H22" s="80" t="s">
        <v>62</v>
      </c>
      <c r="I22" s="80">
        <v>2064</v>
      </c>
      <c r="J22" s="100"/>
      <c r="K22" s="80" t="s">
        <v>151</v>
      </c>
      <c r="L22" s="80"/>
      <c r="M22" s="80">
        <v>6</v>
      </c>
      <c r="N22" s="80" t="s">
        <v>1394</v>
      </c>
      <c r="O22" s="82">
        <v>43636</v>
      </c>
      <c r="P22" s="82">
        <v>43664</v>
      </c>
      <c r="Q22" s="82">
        <v>43678</v>
      </c>
      <c r="R22" s="80" t="s">
        <v>1393</v>
      </c>
      <c r="S22" s="100" t="s">
        <v>73</v>
      </c>
      <c r="T22" s="80" t="s">
        <v>73</v>
      </c>
      <c r="U22" s="80" t="s">
        <v>73</v>
      </c>
      <c r="V22" s="100" t="s">
        <v>73</v>
      </c>
      <c r="W22" s="96"/>
    </row>
    <row r="23" spans="1:25" s="51" customFormat="1" ht="23.45" customHeight="1">
      <c r="A23" s="80" t="s">
        <v>213</v>
      </c>
      <c r="B23" s="80" t="s">
        <v>1198</v>
      </c>
      <c r="C23" s="80" t="s">
        <v>206</v>
      </c>
      <c r="D23" s="81">
        <v>10400000</v>
      </c>
      <c r="E23" s="80" t="s">
        <v>151</v>
      </c>
      <c r="F23" s="80" t="s">
        <v>151</v>
      </c>
      <c r="G23" s="80" t="s">
        <v>151</v>
      </c>
      <c r="H23" s="80" t="s">
        <v>62</v>
      </c>
      <c r="I23" s="80">
        <v>2158</v>
      </c>
      <c r="J23" s="100" t="s">
        <v>151</v>
      </c>
      <c r="K23" s="80" t="s">
        <v>151</v>
      </c>
      <c r="L23" s="80" t="s">
        <v>151</v>
      </c>
      <c r="M23" s="80">
        <v>10</v>
      </c>
      <c r="N23" s="80" t="s">
        <v>1456</v>
      </c>
      <c r="O23" s="82">
        <v>43773</v>
      </c>
      <c r="P23" s="82">
        <v>43746</v>
      </c>
      <c r="Q23" s="82">
        <v>43815</v>
      </c>
      <c r="R23" s="82" t="s">
        <v>2019</v>
      </c>
      <c r="S23" s="82" t="s">
        <v>151</v>
      </c>
      <c r="T23" s="82" t="s">
        <v>151</v>
      </c>
      <c r="U23" s="82" t="s">
        <v>151</v>
      </c>
      <c r="V23" s="82" t="s">
        <v>151</v>
      </c>
      <c r="W23" s="96"/>
    </row>
    <row r="24" spans="1:25" s="51" customFormat="1" ht="33.75">
      <c r="A24" s="80" t="s">
        <v>1395</v>
      </c>
      <c r="B24" s="80" t="s">
        <v>183</v>
      </c>
      <c r="C24" s="80" t="s">
        <v>1396</v>
      </c>
      <c r="D24" s="81">
        <v>1800000</v>
      </c>
      <c r="E24" s="80" t="s">
        <v>151</v>
      </c>
      <c r="F24" s="80" t="s">
        <v>151</v>
      </c>
      <c r="G24" s="80" t="s">
        <v>151</v>
      </c>
      <c r="H24" s="80" t="s">
        <v>62</v>
      </c>
      <c r="I24" s="80">
        <v>2092</v>
      </c>
      <c r="J24" s="100"/>
      <c r="K24" s="80" t="s">
        <v>151</v>
      </c>
      <c r="L24" s="80"/>
      <c r="M24" s="80">
        <v>4</v>
      </c>
      <c r="N24" s="80" t="s">
        <v>1397</v>
      </c>
      <c r="O24" s="82">
        <v>43697</v>
      </c>
      <c r="P24" s="82">
        <v>43734</v>
      </c>
      <c r="Q24" s="82">
        <v>43753</v>
      </c>
      <c r="S24" s="92"/>
      <c r="T24" s="94"/>
      <c r="U24" s="94"/>
      <c r="V24" s="92"/>
      <c r="W24" s="96"/>
    </row>
    <row r="25" spans="1:25" s="51" customFormat="1" ht="22.5">
      <c r="A25" s="80" t="s">
        <v>200</v>
      </c>
      <c r="B25" s="80" t="s">
        <v>469</v>
      </c>
      <c r="C25" s="80" t="s">
        <v>206</v>
      </c>
      <c r="D25" s="81">
        <v>1792310</v>
      </c>
      <c r="E25" s="80" t="s">
        <v>73</v>
      </c>
      <c r="F25" s="80" t="s">
        <v>73</v>
      </c>
      <c r="G25" s="80" t="s">
        <v>73</v>
      </c>
      <c r="H25" s="80" t="s">
        <v>62</v>
      </c>
      <c r="I25" s="80">
        <v>134</v>
      </c>
      <c r="J25" s="100" t="s">
        <v>151</v>
      </c>
      <c r="K25" s="80" t="s">
        <v>151</v>
      </c>
      <c r="L25" s="80" t="s">
        <v>151</v>
      </c>
      <c r="M25" s="80">
        <v>5</v>
      </c>
      <c r="N25" s="80" t="s">
        <v>1627</v>
      </c>
      <c r="O25" s="82">
        <v>43742</v>
      </c>
      <c r="P25" s="95">
        <v>43760</v>
      </c>
      <c r="Q25" s="95">
        <v>43774</v>
      </c>
      <c r="R25" s="51" t="s">
        <v>2003</v>
      </c>
      <c r="S25" s="92"/>
      <c r="T25" s="94" t="s">
        <v>471</v>
      </c>
      <c r="U25" s="94" t="s">
        <v>471</v>
      </c>
      <c r="V25" s="92" t="s">
        <v>2004</v>
      </c>
      <c r="W25" s="96"/>
    </row>
    <row r="26" spans="1:25" s="51" customFormat="1" ht="22.5">
      <c r="A26" s="80" t="s">
        <v>1727</v>
      </c>
      <c r="B26" s="80" t="s">
        <v>586</v>
      </c>
      <c r="C26" s="80" t="s">
        <v>1728</v>
      </c>
      <c r="D26" s="81">
        <v>20000000</v>
      </c>
      <c r="E26" s="80" t="s">
        <v>151</v>
      </c>
      <c r="F26" s="80" t="s">
        <v>151</v>
      </c>
      <c r="G26" s="80" t="s">
        <v>151</v>
      </c>
      <c r="H26" s="80" t="s">
        <v>62</v>
      </c>
      <c r="I26" s="80">
        <v>2194</v>
      </c>
      <c r="J26" s="100" t="s">
        <v>151</v>
      </c>
      <c r="K26" s="80" t="s">
        <v>151</v>
      </c>
      <c r="L26" s="80" t="s">
        <v>73</v>
      </c>
      <c r="M26" s="80">
        <v>7</v>
      </c>
      <c r="N26" s="80" t="s">
        <v>1792</v>
      </c>
      <c r="O26" s="82">
        <v>43755</v>
      </c>
      <c r="P26" s="82">
        <v>43762</v>
      </c>
      <c r="Q26" s="82">
        <v>43769</v>
      </c>
      <c r="R26" s="82" t="s">
        <v>1793</v>
      </c>
      <c r="S26" s="82"/>
      <c r="T26" s="82" t="s">
        <v>151</v>
      </c>
      <c r="U26" s="82" t="s">
        <v>151</v>
      </c>
      <c r="V26" s="82" t="s">
        <v>151</v>
      </c>
      <c r="W26" s="96"/>
      <c r="Y26" s="51">
        <v>700000</v>
      </c>
    </row>
    <row r="27" spans="1:25" s="51" customFormat="1">
      <c r="A27" s="51" t="s">
        <v>1727</v>
      </c>
      <c r="B27" s="51" t="s">
        <v>586</v>
      </c>
      <c r="C27" s="51" t="s">
        <v>1729</v>
      </c>
      <c r="D27" s="75">
        <v>20000000</v>
      </c>
      <c r="E27" s="94" t="s">
        <v>151</v>
      </c>
      <c r="F27" s="94" t="s">
        <v>73</v>
      </c>
      <c r="J27" s="92"/>
      <c r="K27" s="94"/>
      <c r="L27" s="94"/>
      <c r="O27" s="95"/>
      <c r="P27" s="95"/>
      <c r="Q27" s="95"/>
      <c r="S27" s="92"/>
      <c r="T27" s="94"/>
      <c r="U27" s="94"/>
      <c r="V27" s="92"/>
      <c r="W27" s="96"/>
    </row>
    <row r="28" spans="1:25" s="51" customFormat="1">
      <c r="A28" s="51" t="s">
        <v>522</v>
      </c>
      <c r="B28" s="51" t="s">
        <v>586</v>
      </c>
      <c r="C28" s="51" t="s">
        <v>1730</v>
      </c>
      <c r="D28" s="75">
        <v>15000000</v>
      </c>
      <c r="E28" s="94" t="s">
        <v>151</v>
      </c>
      <c r="F28" s="94" t="s">
        <v>73</v>
      </c>
      <c r="J28" s="92"/>
      <c r="K28" s="94"/>
      <c r="L28" s="94"/>
      <c r="O28" s="95"/>
      <c r="P28" s="95"/>
      <c r="Q28" s="95"/>
      <c r="S28" s="92"/>
      <c r="T28" s="94"/>
      <c r="U28" s="94"/>
      <c r="V28" s="92"/>
      <c r="W28" s="96"/>
    </row>
    <row r="29" spans="1:25" s="51" customFormat="1">
      <c r="A29" s="51" t="s">
        <v>522</v>
      </c>
      <c r="B29" s="51" t="s">
        <v>586</v>
      </c>
      <c r="C29" s="51" t="s">
        <v>1731</v>
      </c>
      <c r="D29" s="75">
        <v>20000000</v>
      </c>
      <c r="E29" s="94" t="s">
        <v>151</v>
      </c>
      <c r="F29" s="94" t="s">
        <v>73</v>
      </c>
      <c r="J29" s="92"/>
      <c r="K29" s="94"/>
      <c r="L29" s="94"/>
      <c r="O29" s="95"/>
      <c r="P29" s="95"/>
      <c r="Q29" s="95"/>
      <c r="S29" s="92"/>
      <c r="T29" s="94"/>
      <c r="U29" s="94"/>
      <c r="V29" s="92"/>
      <c r="W29" s="96"/>
    </row>
    <row r="30" spans="1:25" s="51" customFormat="1" ht="33.75">
      <c r="A30" s="51" t="s">
        <v>239</v>
      </c>
      <c r="B30" s="80" t="s">
        <v>590</v>
      </c>
      <c r="C30" s="80" t="s">
        <v>1104</v>
      </c>
      <c r="D30" s="81">
        <v>25000000</v>
      </c>
      <c r="E30" s="80" t="s">
        <v>151</v>
      </c>
      <c r="F30" s="80" t="s">
        <v>151</v>
      </c>
      <c r="G30" s="80" t="s">
        <v>73</v>
      </c>
      <c r="H30" s="80" t="s">
        <v>62</v>
      </c>
      <c r="I30" s="80">
        <v>142</v>
      </c>
      <c r="J30" s="100" t="s">
        <v>151</v>
      </c>
      <c r="K30" s="80" t="s">
        <v>151</v>
      </c>
      <c r="L30" s="80" t="s">
        <v>151</v>
      </c>
      <c r="M30" s="80">
        <v>9</v>
      </c>
      <c r="N30" s="80" t="s">
        <v>1732</v>
      </c>
      <c r="O30" s="82">
        <v>43774</v>
      </c>
      <c r="P30" s="95">
        <v>43794</v>
      </c>
      <c r="Q30" s="95"/>
      <c r="S30" s="92"/>
      <c r="T30" s="94"/>
      <c r="U30" s="94"/>
      <c r="V30" s="92"/>
      <c r="W30" s="96"/>
    </row>
    <row r="31" spans="1:25" s="51" customFormat="1">
      <c r="C31" s="51" t="s">
        <v>1776</v>
      </c>
      <c r="D31" s="75">
        <v>22000000</v>
      </c>
      <c r="E31" s="94" t="s">
        <v>151</v>
      </c>
      <c r="F31" s="94" t="s">
        <v>73</v>
      </c>
      <c r="G31" s="51" t="s">
        <v>73</v>
      </c>
      <c r="H31" s="51" t="s">
        <v>62</v>
      </c>
      <c r="J31" s="92"/>
      <c r="K31" s="94"/>
      <c r="L31" s="94"/>
      <c r="O31" s="95"/>
      <c r="P31" s="95"/>
      <c r="Q31" s="95"/>
      <c r="S31" s="92"/>
      <c r="T31" s="94"/>
      <c r="U31" s="94"/>
      <c r="V31" s="92"/>
      <c r="W31" s="96"/>
    </row>
    <row r="32" spans="1:25" s="51" customFormat="1" ht="22.5">
      <c r="A32" s="80" t="s">
        <v>157</v>
      </c>
      <c r="B32" s="80" t="s">
        <v>1960</v>
      </c>
      <c r="C32" s="80" t="s">
        <v>1963</v>
      </c>
      <c r="D32" s="81">
        <v>1000000</v>
      </c>
      <c r="E32" s="80" t="s">
        <v>151</v>
      </c>
      <c r="F32" s="80" t="s">
        <v>151</v>
      </c>
      <c r="G32" s="80" t="s">
        <v>151</v>
      </c>
      <c r="H32" s="80" t="s">
        <v>62</v>
      </c>
      <c r="I32" s="80"/>
      <c r="J32" s="100"/>
      <c r="K32" s="80"/>
      <c r="L32" s="80"/>
      <c r="M32" s="80">
        <v>4</v>
      </c>
      <c r="N32" s="80" t="s">
        <v>1962</v>
      </c>
      <c r="O32" s="82" t="s">
        <v>1961</v>
      </c>
      <c r="P32" s="95">
        <v>43836</v>
      </c>
      <c r="Q32" s="95">
        <v>43844</v>
      </c>
      <c r="S32" s="92"/>
      <c r="T32" s="94"/>
      <c r="U32" s="94"/>
      <c r="V32" s="92"/>
      <c r="W32" s="96"/>
    </row>
    <row r="33" spans="1:23" s="51" customFormat="1" ht="33.75">
      <c r="A33" s="80" t="s">
        <v>200</v>
      </c>
      <c r="B33" s="80" t="s">
        <v>2007</v>
      </c>
      <c r="C33" s="80" t="s">
        <v>206</v>
      </c>
      <c r="D33" s="81">
        <v>12000000</v>
      </c>
      <c r="E33" s="80" t="s">
        <v>471</v>
      </c>
      <c r="F33" s="80"/>
      <c r="G33" s="80"/>
      <c r="H33" s="80" t="s">
        <v>62</v>
      </c>
      <c r="I33" s="80">
        <v>148</v>
      </c>
      <c r="J33" s="100"/>
      <c r="K33" s="80" t="s">
        <v>471</v>
      </c>
      <c r="L33" s="80"/>
      <c r="M33" s="80">
        <v>9</v>
      </c>
      <c r="N33" s="80" t="s">
        <v>2008</v>
      </c>
      <c r="O33" s="82">
        <v>43812</v>
      </c>
      <c r="P33" s="95">
        <v>43845</v>
      </c>
      <c r="Q33" s="95">
        <v>43865</v>
      </c>
      <c r="S33" s="92"/>
      <c r="T33" s="94"/>
      <c r="U33" s="94"/>
      <c r="V33" s="92"/>
      <c r="W33" s="96"/>
    </row>
    <row r="34" spans="1:23" s="51" customFormat="1">
      <c r="D34" s="75"/>
      <c r="E34" s="94"/>
      <c r="F34" s="94"/>
      <c r="J34" s="92"/>
      <c r="K34" s="94"/>
      <c r="L34" s="94"/>
      <c r="O34" s="95"/>
      <c r="P34" s="95"/>
      <c r="Q34" s="95"/>
      <c r="S34" s="92"/>
      <c r="T34" s="94"/>
      <c r="U34" s="94"/>
      <c r="V34" s="92"/>
      <c r="W34" s="96"/>
    </row>
    <row r="35" spans="1:23" s="51" customFormat="1">
      <c r="D35" s="75"/>
      <c r="E35" s="94"/>
      <c r="F35" s="94"/>
      <c r="J35" s="92"/>
      <c r="K35" s="94"/>
      <c r="L35" s="94"/>
      <c r="O35" s="95"/>
      <c r="P35" s="95"/>
      <c r="Q35" s="95"/>
      <c r="S35" s="92"/>
      <c r="T35" s="94"/>
      <c r="U35" s="94"/>
      <c r="V35" s="92"/>
      <c r="W35" s="96"/>
    </row>
    <row r="40" spans="1:23" ht="67.5">
      <c r="D40" s="11" t="s">
        <v>1765</v>
      </c>
    </row>
    <row r="41" spans="1:23">
      <c r="E41" s="348"/>
    </row>
    <row r="42" spans="1:23">
      <c r="E42" s="348">
        <v>112118668</v>
      </c>
    </row>
    <row r="43" spans="1:23">
      <c r="E43" s="348">
        <v>4998127</v>
      </c>
      <c r="F43" s="348">
        <f>E42+E43</f>
        <v>117116795</v>
      </c>
    </row>
    <row r="44" spans="1:23">
      <c r="E44" s="348"/>
    </row>
  </sheetData>
  <sheetProtection formatCells="0" formatColumns="0"/>
  <customSheetViews>
    <customSheetView guid="{2CA86A9A-95B9-4297-AFAA-4060584F7EB2}">
      <pane ySplit="2" topLeftCell="A24" activePane="bottomLeft" state="frozen"/>
      <selection pane="bottomLeft" activeCell="H38" sqref="H38"/>
      <pageMargins left="0.7" right="0.7" top="0.75" bottom="0.75" header="0.3" footer="0.3"/>
      <pageSetup orientation="portrait" r:id="rId1"/>
    </customSheetView>
    <customSheetView guid="{C76F4C7D-9403-4719-BE3F-CA04C80371DA}">
      <pane ySplit="2" topLeftCell="A24" activePane="bottomLeft" state="frozen"/>
      <selection pane="bottomLeft" activeCell="H38" sqref="H38"/>
      <pageMargins left="0.7" right="0.7" top="0.75" bottom="0.75" header="0.3" footer="0.3"/>
      <pageSetup orientation="portrait" r:id="rId2"/>
    </customSheetView>
    <customSheetView guid="{6FD6B376-CCA6-4675-8ABC-AA9739660A34}">
      <pane ySplit="2" topLeftCell="A24" activePane="bottomLeft" state="frozen"/>
      <selection pane="bottomLeft" activeCell="H38" sqref="H38"/>
      <pageMargins left="0.7" right="0.7" top="0.75" bottom="0.75" header="0.3" footer="0.3"/>
      <pageSetup orientation="portrait" r:id="rId3"/>
    </customSheetView>
    <customSheetView guid="{CE32BFE7-CEBE-4209-8D4A-40B3BAE34A14}">
      <pane ySplit="2" topLeftCell="A21" activePane="bottomLeft" state="frozen"/>
      <selection pane="bottomLeft" activeCell="E38" sqref="E38"/>
      <pageMargins left="0.7" right="0.7" top="0.75" bottom="0.75" header="0.3" footer="0.3"/>
      <pageSetup orientation="portrait" r:id="rId4"/>
    </customSheetView>
    <customSheetView guid="{4D87F668-1429-4E92-96DB-4F2D23E9BA9E}">
      <pane ySplit="2" topLeftCell="A21" activePane="bottomLeft" state="frozen"/>
      <selection pane="bottomLeft" activeCell="E38" sqref="E38"/>
      <pageMargins left="0.7" right="0.7" top="0.75" bottom="0.75" header="0.3" footer="0.3"/>
      <pageSetup orientation="portrait" r:id="rId5"/>
    </customSheetView>
    <customSheetView guid="{307286A1-FE16-489D-85EA-4EDA608AC70E}" topLeftCell="C1">
      <pane ySplit="2" topLeftCell="A24" activePane="bottomLeft" state="frozen"/>
      <selection pane="bottomLeft" activeCell="I31" sqref="I31"/>
      <pageMargins left="0.7" right="0.7" top="0.75" bottom="0.75" header="0.3" footer="0.3"/>
      <pageSetup orientation="portrait" r:id="rId6"/>
    </customSheetView>
    <customSheetView guid="{4743EA6C-1CF0-4AC6-B1F9-62558CDA31EF}" topLeftCell="E13">
      <selection activeCell="P13" sqref="P13"/>
      <pageMargins left="0.7" right="0.7" top="0.75" bottom="0.75" header="0.3" footer="0.3"/>
      <pageSetup orientation="portrait" r:id="rId7"/>
    </customSheetView>
    <customSheetView guid="{07D8C007-6307-47BA-AD2E-62AE3181CE78}" scale="80" topLeftCell="A10">
      <selection activeCell="A13" sqref="A13"/>
      <pageMargins left="0.7" right="0.7" top="0.75" bottom="0.75" header="0.3" footer="0.3"/>
      <pageSetup orientation="portrait" r:id="rId8"/>
    </customSheetView>
    <customSheetView guid="{C421540F-732B-4D34-9149-E6D75DC601EE}" scale="80" topLeftCell="F1">
      <selection activeCell="W7" sqref="W7"/>
      <pageMargins left="0.7" right="0.7" top="0.75" bottom="0.75" header="0.3" footer="0.3"/>
      <pageSetup orientation="portrait" r:id="rId9"/>
    </customSheetView>
    <customSheetView guid="{B2199055-22BD-4173-9D96-1BD1A6ADAA24}" scale="80">
      <pane ySplit="2" topLeftCell="A12" activePane="bottomLeft" state="frozen"/>
      <selection pane="bottomLeft" activeCell="D25" sqref="D25"/>
      <pageMargins left="0.7" right="0.7" top="0.75" bottom="0.75" header="0.3" footer="0.3"/>
      <pageSetup orientation="portrait" r:id="rId10"/>
    </customSheetView>
    <customSheetView guid="{52533A47-AE0C-4DB1-AFC9-A746155733BC}" scale="80">
      <selection activeCell="W13" sqref="W13"/>
      <pageMargins left="0.7" right="0.7" top="0.75" bottom="0.75" header="0.3" footer="0.3"/>
      <pageSetup orientation="portrait" r:id="rId11"/>
    </customSheetView>
    <customSheetView guid="{671A3B5B-CCBE-4DE0-A63F-9E6E2093BEC5}" scale="80">
      <selection sqref="A1:D1"/>
      <pageMargins left="0.7" right="0.7" top="0.75" bottom="0.75" header="0.3" footer="0.3"/>
      <pageSetup orientation="portrait" r:id="rId12"/>
    </customSheetView>
    <customSheetView guid="{0E420F7E-540F-4523-8FBC-37AEB84A57AE}" scale="75" topLeftCell="B1">
      <selection activeCell="N7" sqref="N7"/>
      <pageMargins left="0.7" right="0.7" top="0.75" bottom="0.75" header="0.3" footer="0.3"/>
      <pageSetup orientation="portrait" r:id="rId13"/>
    </customSheetView>
    <customSheetView guid="{A192DAFC-E842-4DE5-AF44-A5D36E30D593}" scale="80">
      <selection activeCell="A13" sqref="A13"/>
      <pageMargins left="0.7" right="0.7" top="0.75" bottom="0.75" header="0.3" footer="0.3"/>
      <pageSetup orientation="portrait" r:id="rId14"/>
    </customSheetView>
    <customSheetView guid="{62CA3BAE-2829-4224-9D57-8F3B9E8BAE6B}" scale="80" topLeftCell="B13">
      <selection activeCell="R24" sqref="R24"/>
      <pageMargins left="0.7" right="0.7" top="0.75" bottom="0.75" header="0.3" footer="0.3"/>
      <pageSetup orientation="portrait" r:id="rId15"/>
    </customSheetView>
    <customSheetView guid="{77ABD24F-26FA-4C83-AEBF-A442E2887B3C}" scale="80" topLeftCell="F2">
      <selection activeCell="V18" sqref="V18"/>
      <pageMargins left="0.7" right="0.7" top="0.75" bottom="0.75" header="0.3" footer="0.3"/>
      <pageSetup orientation="portrait" r:id="rId16"/>
    </customSheetView>
    <customSheetView guid="{3FEDFE13-4131-4C4C-AF02-5DAF0F20B791}" showAutoFilter="1" topLeftCell="A13">
      <selection activeCell="D24" sqref="D24"/>
      <pageMargins left="0.7" right="0.7" top="0.75" bottom="0.75" header="0.3" footer="0.3"/>
      <pageSetup orientation="portrait" r:id="rId17"/>
      <autoFilter ref="A2:Z24"/>
    </customSheetView>
    <customSheetView guid="{4689F67F-7384-47CE-BB7A-30EC7141290A}" scale="80">
      <selection activeCell="A13" sqref="A13"/>
      <pageMargins left="0.7" right="0.7" top="0.75" bottom="0.75" header="0.3" footer="0.3"/>
      <pageSetup orientation="portrait" r:id="rId18"/>
    </customSheetView>
    <customSheetView guid="{592949C8-1C9B-424D-AA5C-A3ADB3774820}">
      <selection activeCell="E23" sqref="E23"/>
      <pageMargins left="0.7" right="0.7" top="0.75" bottom="0.75" header="0.3" footer="0.3"/>
      <pageSetup orientation="portrait" r:id="rId19"/>
    </customSheetView>
    <customSheetView guid="{E94D5A27-E155-473A-B8CD-068446C7DFB2}">
      <selection activeCell="E23" sqref="E23"/>
      <pageMargins left="0.7" right="0.7" top="0.75" bottom="0.75" header="0.3" footer="0.3"/>
      <pageSetup orientation="portrait" r:id="rId20"/>
    </customSheetView>
    <customSheetView guid="{DA08CCFC-3D64-4FE3-8903-2556A7BB4AA0}" topLeftCell="E13">
      <selection activeCell="P13" sqref="P13"/>
      <pageMargins left="0.7" right="0.7" top="0.75" bottom="0.75" header="0.3" footer="0.3"/>
      <pageSetup orientation="portrait" r:id="rId21"/>
    </customSheetView>
    <customSheetView guid="{9C2A4B76-4BA6-4C55-B5C1-FB252F262C90}">
      <pane ySplit="2" topLeftCell="A27" activePane="bottomLeft" state="frozen"/>
      <selection pane="bottomLeft" activeCell="D18" sqref="D18"/>
      <pageMargins left="0.7" right="0.7" top="0.75" bottom="0.75" header="0.3" footer="0.3"/>
      <pageSetup orientation="portrait" r:id="rId22"/>
    </customSheetView>
    <customSheetView guid="{9D9678A5-7C01-4AEF-91D1-200EE8273516}">
      <pane ySplit="2" topLeftCell="A6" activePane="bottomLeft" state="frozen"/>
      <selection pane="bottomLeft" activeCell="I12" sqref="I12"/>
      <pageMargins left="0.7" right="0.7" top="0.75" bottom="0.75" header="0.3" footer="0.3"/>
      <pageSetup orientation="portrait" r:id="rId23"/>
    </customSheetView>
    <customSheetView guid="{8017DBC4-0913-4D40-A9A8-7D22B7611D0E}">
      <pane ySplit="2" topLeftCell="A9" activePane="bottomLeft" state="frozen"/>
      <selection pane="bottomLeft" activeCell="A12" sqref="A12"/>
      <pageMargins left="0.7" right="0.7" top="0.75" bottom="0.75" header="0.3" footer="0.3"/>
      <pageSetup orientation="portrait" r:id="rId24"/>
    </customSheetView>
    <customSheetView guid="{ADE24852-5A29-4BBC-BC6C-117567C4C4AB}">
      <pane ySplit="2" topLeftCell="A24" activePane="bottomLeft" state="frozen"/>
      <selection pane="bottomLeft" activeCell="H38" sqref="H38"/>
      <pageMargins left="0.7" right="0.7" top="0.75" bottom="0.75" header="0.3" footer="0.3"/>
      <pageSetup orientation="portrait" r:id="rId25"/>
    </customSheetView>
    <customSheetView guid="{EB1B9C20-4ED6-490F-B553-132693AB00B3}">
      <pane ySplit="2" topLeftCell="A24" activePane="bottomLeft" state="frozen"/>
      <selection pane="bottomLeft" activeCell="H38" sqref="H38"/>
      <pageMargins left="0.7" right="0.7" top="0.75" bottom="0.75" header="0.3" footer="0.3"/>
      <pageSetup orientation="portrait" r:id="rId26"/>
    </customSheetView>
  </customSheetViews>
  <mergeCells count="4">
    <mergeCell ref="W1:Z1"/>
    <mergeCell ref="E1:H1"/>
    <mergeCell ref="A1:D1"/>
    <mergeCell ref="I1:V1"/>
  </mergeCells>
  <pageMargins left="0.7" right="0.7" top="0.75" bottom="0.75" header="0.3" footer="0.3"/>
  <pageSetup orientation="portrait" r:id="rId27"/>
  <extLst>
    <ext xmlns:x14="http://schemas.microsoft.com/office/spreadsheetml/2009/9/main" uri="{CCE6A557-97BC-4b89-ADB6-D9C93CAAB3DF}">
      <x14:dataValidations xmlns:xm="http://schemas.microsoft.com/office/excel/2006/main" count="3">
        <x14:dataValidation type="list" allowBlank="1" showInputMessage="1" showErrorMessage="1">
          <x14:formula1>
            <xm:f>'Drop down list'!$G$3:$G$4</xm:f>
          </x14:formula1>
          <xm:sqref>G5 F3:F35 U3:V35 S3:S35 J3:L35</xm:sqref>
        </x14:dataValidation>
        <x14:dataValidation type="list" allowBlank="1" showInputMessage="1" showErrorMessage="1">
          <x14:formula1>
            <xm:f>'Drop down list'!$I$3:$I$6</xm:f>
          </x14:formula1>
          <xm:sqref>H3:H35</xm:sqref>
        </x14:dataValidation>
        <x14:dataValidation type="list" allowBlank="1" showInputMessage="1" showErrorMessage="1">
          <x14:formula1>
            <xm:f>'Drop down list'!$F$3:$F$5</xm:f>
          </x14:formula1>
          <xm:sqref>T3:T35 E3:E35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sheetPr>
  <dimension ref="A1:Q935"/>
  <sheetViews>
    <sheetView zoomScaleNormal="100" workbookViewId="0">
      <pane ySplit="2" topLeftCell="A23" activePane="bottomLeft" state="frozen"/>
      <selection pane="bottomLeft" activeCell="E30" sqref="E30"/>
    </sheetView>
  </sheetViews>
  <sheetFormatPr defaultColWidth="9.140625" defaultRowHeight="15"/>
  <cols>
    <col min="1" max="1" width="10.7109375" style="111" customWidth="1"/>
    <col min="2" max="2" width="22.42578125" style="112" bestFit="1" customWidth="1"/>
    <col min="3" max="3" width="10" style="111" customWidth="1"/>
    <col min="4" max="4" width="20.28515625" style="111" bestFit="1" customWidth="1"/>
    <col min="5" max="5" width="28.5703125" style="111" customWidth="1"/>
    <col min="6" max="6" width="6" style="111" customWidth="1"/>
    <col min="7" max="7" width="13.140625" style="319" customWidth="1"/>
    <col min="8" max="8" width="15.7109375" style="111" customWidth="1"/>
    <col min="9" max="9" width="13.140625" style="111" customWidth="1"/>
    <col min="10" max="10" width="7.7109375" style="111" customWidth="1"/>
    <col min="11" max="11" width="8" style="111" customWidth="1"/>
    <col min="12" max="12" width="9.5703125" style="107" customWidth="1"/>
    <col min="13" max="15" width="9.140625" style="107" hidden="1" customWidth="1"/>
    <col min="16" max="16" width="10.5703125" style="188" hidden="1" customWidth="1"/>
    <col min="17" max="16384" width="9.140625" style="107"/>
  </cols>
  <sheetData>
    <row r="1" spans="1:17" ht="51" customHeight="1">
      <c r="A1" s="400"/>
      <c r="B1" s="400"/>
      <c r="C1" s="400"/>
      <c r="D1" s="400"/>
      <c r="E1" s="400"/>
      <c r="F1" s="400"/>
      <c r="G1" s="400"/>
      <c r="H1" s="400"/>
      <c r="I1" s="400"/>
      <c r="J1" s="400"/>
      <c r="K1" s="400"/>
      <c r="L1" s="401"/>
    </row>
    <row r="2" spans="1:17" ht="38.25" customHeight="1">
      <c r="A2" s="119" t="s">
        <v>45</v>
      </c>
      <c r="B2" s="119" t="s">
        <v>159</v>
      </c>
      <c r="C2" s="119" t="s">
        <v>160</v>
      </c>
      <c r="D2" s="119" t="s">
        <v>161</v>
      </c>
      <c r="E2" s="119" t="s">
        <v>162</v>
      </c>
      <c r="F2" s="119" t="s">
        <v>163</v>
      </c>
      <c r="G2" s="318" t="s">
        <v>164</v>
      </c>
      <c r="H2" s="119" t="s">
        <v>165</v>
      </c>
      <c r="I2" s="119" t="s">
        <v>1596</v>
      </c>
      <c r="J2" s="119" t="s">
        <v>166</v>
      </c>
      <c r="K2" s="119" t="s">
        <v>167</v>
      </c>
      <c r="L2" s="119" t="s">
        <v>660</v>
      </c>
      <c r="O2" s="107" t="s">
        <v>41</v>
      </c>
    </row>
    <row r="3" spans="1:17" ht="25.5" customHeight="1">
      <c r="A3" s="116" t="s">
        <v>168</v>
      </c>
      <c r="B3" s="117">
        <v>825324</v>
      </c>
      <c r="C3" s="118">
        <v>43419</v>
      </c>
      <c r="D3" s="116" t="s">
        <v>169</v>
      </c>
      <c r="E3" s="116" t="s">
        <v>170</v>
      </c>
      <c r="F3" s="116" t="s">
        <v>178</v>
      </c>
      <c r="G3" s="320">
        <v>105000</v>
      </c>
      <c r="H3" s="116" t="s">
        <v>172</v>
      </c>
      <c r="I3" s="116" t="s">
        <v>364</v>
      </c>
      <c r="J3" s="116" t="s">
        <v>173</v>
      </c>
      <c r="K3" s="116" t="s">
        <v>174</v>
      </c>
      <c r="L3" s="113" t="s">
        <v>32</v>
      </c>
      <c r="M3" s="107" t="str">
        <f>RIGHT(K3,1)</f>
        <v>1</v>
      </c>
      <c r="N3" s="107">
        <f t="shared" ref="N3:N66" si="0">MONTH(1&amp;L3)</f>
        <v>1</v>
      </c>
      <c r="O3" s="107">
        <v>2019</v>
      </c>
      <c r="P3" s="188">
        <f t="shared" ref="P3:P66" si="1">MAX(DATE(O3,1,1),DATE(O3,1,1)-WEEKDAY(DATE(O3,1,1),2)+(M3-1)*7+1)</f>
        <v>43466</v>
      </c>
      <c r="Q3" s="107" t="s">
        <v>2033</v>
      </c>
    </row>
    <row r="4" spans="1:17" ht="25.5" customHeight="1">
      <c r="A4" s="116" t="s">
        <v>183</v>
      </c>
      <c r="B4" s="117">
        <v>825445</v>
      </c>
      <c r="C4" s="118">
        <v>43433</v>
      </c>
      <c r="D4" s="116" t="s">
        <v>181</v>
      </c>
      <c r="E4" s="116" t="s">
        <v>367</v>
      </c>
      <c r="F4" s="116" t="s">
        <v>182</v>
      </c>
      <c r="G4" s="320">
        <v>18285.5</v>
      </c>
      <c r="H4" s="116" t="s">
        <v>183</v>
      </c>
      <c r="I4" s="116" t="s">
        <v>365</v>
      </c>
      <c r="J4" s="116" t="s">
        <v>175</v>
      </c>
      <c r="K4" s="116" t="s">
        <v>174</v>
      </c>
      <c r="L4" s="113" t="s">
        <v>32</v>
      </c>
      <c r="M4" s="107" t="str">
        <f t="shared" ref="M4:M43" si="2">RIGHT(K4,1)</f>
        <v>1</v>
      </c>
      <c r="N4" s="107">
        <f t="shared" si="0"/>
        <v>1</v>
      </c>
      <c r="O4" s="107">
        <v>2019</v>
      </c>
      <c r="P4" s="188">
        <f t="shared" si="1"/>
        <v>43466</v>
      </c>
      <c r="Q4" s="107" t="s">
        <v>2034</v>
      </c>
    </row>
    <row r="5" spans="1:17" ht="25.5" customHeight="1">
      <c r="A5" s="116" t="s">
        <v>176</v>
      </c>
      <c r="B5" s="117">
        <v>825504</v>
      </c>
      <c r="C5" s="118">
        <v>43441</v>
      </c>
      <c r="D5" s="116" t="s">
        <v>180</v>
      </c>
      <c r="E5" s="116" t="s">
        <v>179</v>
      </c>
      <c r="F5" s="116" t="s">
        <v>178</v>
      </c>
      <c r="G5" s="320">
        <v>11550</v>
      </c>
      <c r="H5" s="116" t="s">
        <v>177</v>
      </c>
      <c r="I5" s="116" t="s">
        <v>365</v>
      </c>
      <c r="J5" s="116" t="s">
        <v>175</v>
      </c>
      <c r="K5" s="116" t="s">
        <v>174</v>
      </c>
      <c r="L5" s="113" t="s">
        <v>32</v>
      </c>
      <c r="M5" s="107" t="str">
        <f t="shared" si="2"/>
        <v>1</v>
      </c>
      <c r="N5" s="107">
        <f t="shared" si="0"/>
        <v>1</v>
      </c>
      <c r="O5" s="107">
        <v>2019</v>
      </c>
      <c r="P5" s="188">
        <f t="shared" si="1"/>
        <v>43466</v>
      </c>
      <c r="Q5" s="107" t="s">
        <v>2034</v>
      </c>
    </row>
    <row r="6" spans="1:17" ht="25.5" customHeight="1">
      <c r="A6" s="116" t="s">
        <v>168</v>
      </c>
      <c r="B6" s="117">
        <v>825219</v>
      </c>
      <c r="C6" s="118">
        <v>43406</v>
      </c>
      <c r="D6" s="116" t="s">
        <v>263</v>
      </c>
      <c r="E6" s="116" t="s">
        <v>264</v>
      </c>
      <c r="F6" s="116" t="s">
        <v>171</v>
      </c>
      <c r="G6" s="320">
        <v>270000</v>
      </c>
      <c r="H6" s="116" t="s">
        <v>265</v>
      </c>
      <c r="I6" s="116" t="s">
        <v>364</v>
      </c>
      <c r="J6" s="116" t="s">
        <v>173</v>
      </c>
      <c r="K6" s="116" t="s">
        <v>270</v>
      </c>
      <c r="L6" s="113" t="s">
        <v>32</v>
      </c>
      <c r="M6" s="107" t="str">
        <f t="shared" si="2"/>
        <v>2</v>
      </c>
      <c r="N6" s="107">
        <f t="shared" si="0"/>
        <v>1</v>
      </c>
      <c r="O6" s="107">
        <v>2019</v>
      </c>
      <c r="P6" s="188">
        <f t="shared" si="1"/>
        <v>43472</v>
      </c>
      <c r="Q6" s="107" t="s">
        <v>2033</v>
      </c>
    </row>
    <row r="7" spans="1:17" ht="25.5" customHeight="1">
      <c r="A7" s="116" t="s">
        <v>176</v>
      </c>
      <c r="B7" s="117">
        <v>824963</v>
      </c>
      <c r="C7" s="118">
        <v>43446</v>
      </c>
      <c r="D7" s="116" t="s">
        <v>249</v>
      </c>
      <c r="E7" s="116" t="s">
        <v>250</v>
      </c>
      <c r="F7" s="116" t="s">
        <v>178</v>
      </c>
      <c r="G7" s="320">
        <v>236958</v>
      </c>
      <c r="H7" s="116" t="s">
        <v>251</v>
      </c>
      <c r="I7" s="116" t="s">
        <v>365</v>
      </c>
      <c r="J7" s="116" t="s">
        <v>175</v>
      </c>
      <c r="K7" s="116" t="s">
        <v>270</v>
      </c>
      <c r="L7" s="113" t="s">
        <v>32</v>
      </c>
      <c r="M7" s="107" t="str">
        <f t="shared" si="2"/>
        <v>2</v>
      </c>
      <c r="N7" s="107">
        <f t="shared" si="0"/>
        <v>1</v>
      </c>
      <c r="O7" s="107">
        <v>2019</v>
      </c>
      <c r="P7" s="188">
        <f t="shared" si="1"/>
        <v>43472</v>
      </c>
      <c r="Q7" s="107" t="s">
        <v>2034</v>
      </c>
    </row>
    <row r="8" spans="1:17" ht="25.5" customHeight="1">
      <c r="A8" s="116" t="s">
        <v>168</v>
      </c>
      <c r="B8" s="117">
        <v>825430</v>
      </c>
      <c r="C8" s="118">
        <v>43432</v>
      </c>
      <c r="D8" s="116" t="s">
        <v>260</v>
      </c>
      <c r="E8" s="116" t="s">
        <v>261</v>
      </c>
      <c r="F8" s="116" t="s">
        <v>171</v>
      </c>
      <c r="G8" s="320">
        <v>90000</v>
      </c>
      <c r="H8" s="116" t="s">
        <v>262</v>
      </c>
      <c r="I8" s="116" t="s">
        <v>364</v>
      </c>
      <c r="J8" s="116" t="s">
        <v>175</v>
      </c>
      <c r="K8" s="116" t="s">
        <v>270</v>
      </c>
      <c r="L8" s="113" t="s">
        <v>32</v>
      </c>
      <c r="M8" s="107" t="str">
        <f t="shared" si="2"/>
        <v>2</v>
      </c>
      <c r="N8" s="107">
        <f t="shared" si="0"/>
        <v>1</v>
      </c>
      <c r="O8" s="107">
        <v>2019</v>
      </c>
      <c r="P8" s="188">
        <f t="shared" si="1"/>
        <v>43472</v>
      </c>
      <c r="Q8" s="107" t="s">
        <v>2033</v>
      </c>
    </row>
    <row r="9" spans="1:17" ht="25.5" customHeight="1">
      <c r="A9" s="116" t="s">
        <v>176</v>
      </c>
      <c r="B9" s="117">
        <v>825384</v>
      </c>
      <c r="C9" s="118">
        <v>43426</v>
      </c>
      <c r="D9" s="116" t="s">
        <v>248</v>
      </c>
      <c r="E9" s="116" t="s">
        <v>252</v>
      </c>
      <c r="F9" s="116" t="s">
        <v>178</v>
      </c>
      <c r="G9" s="320">
        <v>89088</v>
      </c>
      <c r="H9" s="116" t="s">
        <v>253</v>
      </c>
      <c r="I9" s="116" t="s">
        <v>365</v>
      </c>
      <c r="J9" s="116" t="s">
        <v>175</v>
      </c>
      <c r="K9" s="116" t="s">
        <v>275</v>
      </c>
      <c r="L9" s="113" t="s">
        <v>32</v>
      </c>
      <c r="M9" s="107" t="str">
        <f t="shared" si="2"/>
        <v>3</v>
      </c>
      <c r="N9" s="107">
        <f t="shared" si="0"/>
        <v>1</v>
      </c>
      <c r="O9" s="107">
        <v>2019</v>
      </c>
      <c r="P9" s="188">
        <f t="shared" si="1"/>
        <v>43479</v>
      </c>
      <c r="Q9" s="107" t="s">
        <v>2034</v>
      </c>
    </row>
    <row r="10" spans="1:17" ht="25.5" customHeight="1">
      <c r="A10" s="116" t="s">
        <v>271</v>
      </c>
      <c r="B10" s="117" t="s">
        <v>276</v>
      </c>
      <c r="C10" s="118">
        <v>43452</v>
      </c>
      <c r="D10" s="116" t="s">
        <v>277</v>
      </c>
      <c r="E10" s="116" t="s">
        <v>278</v>
      </c>
      <c r="F10" s="116" t="s">
        <v>178</v>
      </c>
      <c r="G10" s="320">
        <v>800</v>
      </c>
      <c r="H10" s="116" t="s">
        <v>279</v>
      </c>
      <c r="I10" s="116" t="s">
        <v>366</v>
      </c>
      <c r="J10" s="116" t="s">
        <v>175</v>
      </c>
      <c r="K10" s="116" t="s">
        <v>275</v>
      </c>
      <c r="L10" s="113" t="s">
        <v>32</v>
      </c>
      <c r="M10" s="107" t="str">
        <f t="shared" si="2"/>
        <v>3</v>
      </c>
      <c r="N10" s="107">
        <f t="shared" si="0"/>
        <v>1</v>
      </c>
      <c r="O10" s="107">
        <v>2019</v>
      </c>
      <c r="P10" s="188">
        <f t="shared" si="1"/>
        <v>43479</v>
      </c>
      <c r="Q10" s="107" t="s">
        <v>2035</v>
      </c>
    </row>
    <row r="11" spans="1:17" ht="25.5" customHeight="1">
      <c r="A11" s="116" t="s">
        <v>271</v>
      </c>
      <c r="B11" s="117" t="s">
        <v>280</v>
      </c>
      <c r="C11" s="118">
        <v>43452</v>
      </c>
      <c r="D11" s="116" t="s">
        <v>277</v>
      </c>
      <c r="E11" s="116" t="s">
        <v>278</v>
      </c>
      <c r="F11" s="116" t="s">
        <v>178</v>
      </c>
      <c r="G11" s="320">
        <v>800</v>
      </c>
      <c r="H11" s="116" t="s">
        <v>279</v>
      </c>
      <c r="I11" s="116" t="s">
        <v>366</v>
      </c>
      <c r="J11" s="116" t="s">
        <v>175</v>
      </c>
      <c r="K11" s="116" t="s">
        <v>275</v>
      </c>
      <c r="L11" s="113" t="s">
        <v>32</v>
      </c>
      <c r="M11" s="107" t="str">
        <f t="shared" si="2"/>
        <v>3</v>
      </c>
      <c r="N11" s="107">
        <f t="shared" si="0"/>
        <v>1</v>
      </c>
      <c r="O11" s="107">
        <v>2019</v>
      </c>
      <c r="P11" s="188">
        <f t="shared" si="1"/>
        <v>43479</v>
      </c>
      <c r="Q11" s="107" t="s">
        <v>2035</v>
      </c>
    </row>
    <row r="12" spans="1:17" ht="25.5" customHeight="1">
      <c r="A12" s="116" t="s">
        <v>271</v>
      </c>
      <c r="B12" s="117" t="s">
        <v>281</v>
      </c>
      <c r="C12" s="118">
        <v>43452</v>
      </c>
      <c r="D12" s="116" t="s">
        <v>282</v>
      </c>
      <c r="E12" s="116" t="s">
        <v>283</v>
      </c>
      <c r="F12" s="116" t="s">
        <v>178</v>
      </c>
      <c r="G12" s="320">
        <v>360</v>
      </c>
      <c r="H12" s="116" t="s">
        <v>279</v>
      </c>
      <c r="I12" s="116" t="s">
        <v>366</v>
      </c>
      <c r="J12" s="116" t="s">
        <v>175</v>
      </c>
      <c r="K12" s="116" t="s">
        <v>275</v>
      </c>
      <c r="L12" s="113" t="s">
        <v>32</v>
      </c>
      <c r="M12" s="107" t="str">
        <f t="shared" si="2"/>
        <v>3</v>
      </c>
      <c r="N12" s="107">
        <f t="shared" si="0"/>
        <v>1</v>
      </c>
      <c r="O12" s="107">
        <v>2019</v>
      </c>
      <c r="P12" s="188">
        <f t="shared" si="1"/>
        <v>43479</v>
      </c>
      <c r="Q12" s="107" t="s">
        <v>2035</v>
      </c>
    </row>
    <row r="13" spans="1:17" ht="25.5" customHeight="1">
      <c r="A13" s="116" t="s">
        <v>271</v>
      </c>
      <c r="B13" s="117" t="s">
        <v>284</v>
      </c>
      <c r="C13" s="118">
        <v>43452</v>
      </c>
      <c r="D13" s="116" t="s">
        <v>282</v>
      </c>
      <c r="E13" s="116" t="s">
        <v>285</v>
      </c>
      <c r="F13" s="116" t="s">
        <v>178</v>
      </c>
      <c r="G13" s="320">
        <v>580</v>
      </c>
      <c r="H13" s="116" t="s">
        <v>279</v>
      </c>
      <c r="I13" s="116" t="s">
        <v>366</v>
      </c>
      <c r="J13" s="116" t="s">
        <v>175</v>
      </c>
      <c r="K13" s="116" t="s">
        <v>275</v>
      </c>
      <c r="L13" s="113" t="s">
        <v>32</v>
      </c>
      <c r="M13" s="107" t="str">
        <f t="shared" si="2"/>
        <v>3</v>
      </c>
      <c r="N13" s="107">
        <f t="shared" si="0"/>
        <v>1</v>
      </c>
      <c r="O13" s="107">
        <v>2019</v>
      </c>
      <c r="P13" s="188">
        <f t="shared" si="1"/>
        <v>43479</v>
      </c>
      <c r="Q13" s="107" t="s">
        <v>2035</v>
      </c>
    </row>
    <row r="14" spans="1:17" ht="25.5" customHeight="1">
      <c r="A14" s="116" t="s">
        <v>271</v>
      </c>
      <c r="B14" s="117" t="s">
        <v>286</v>
      </c>
      <c r="C14" s="118">
        <v>43452</v>
      </c>
      <c r="D14" s="116" t="s">
        <v>282</v>
      </c>
      <c r="E14" s="116" t="s">
        <v>287</v>
      </c>
      <c r="F14" s="116" t="s">
        <v>178</v>
      </c>
      <c r="G14" s="320">
        <v>1</v>
      </c>
      <c r="H14" s="116" t="s">
        <v>279</v>
      </c>
      <c r="I14" s="116" t="s">
        <v>366</v>
      </c>
      <c r="J14" s="116" t="s">
        <v>175</v>
      </c>
      <c r="K14" s="116" t="s">
        <v>275</v>
      </c>
      <c r="L14" s="113" t="s">
        <v>32</v>
      </c>
      <c r="M14" s="107" t="str">
        <f t="shared" si="2"/>
        <v>3</v>
      </c>
      <c r="N14" s="107">
        <f t="shared" si="0"/>
        <v>1</v>
      </c>
      <c r="O14" s="107">
        <v>2019</v>
      </c>
      <c r="P14" s="188">
        <f t="shared" si="1"/>
        <v>43479</v>
      </c>
      <c r="Q14" s="107" t="s">
        <v>2035</v>
      </c>
    </row>
    <row r="15" spans="1:17" ht="25.5" customHeight="1">
      <c r="A15" s="116" t="s">
        <v>271</v>
      </c>
      <c r="B15" s="117" t="s">
        <v>288</v>
      </c>
      <c r="C15" s="118">
        <v>43452</v>
      </c>
      <c r="D15" s="116" t="s">
        <v>289</v>
      </c>
      <c r="E15" s="116" t="s">
        <v>290</v>
      </c>
      <c r="F15" s="116" t="s">
        <v>291</v>
      </c>
      <c r="G15" s="320">
        <v>3750</v>
      </c>
      <c r="H15" s="116" t="s">
        <v>279</v>
      </c>
      <c r="I15" s="116" t="s">
        <v>366</v>
      </c>
      <c r="J15" s="116" t="s">
        <v>175</v>
      </c>
      <c r="K15" s="116" t="s">
        <v>275</v>
      </c>
      <c r="L15" s="113" t="s">
        <v>32</v>
      </c>
      <c r="M15" s="107" t="str">
        <f t="shared" si="2"/>
        <v>3</v>
      </c>
      <c r="N15" s="107">
        <f t="shared" si="0"/>
        <v>1</v>
      </c>
      <c r="O15" s="107">
        <v>2019</v>
      </c>
      <c r="P15" s="188">
        <f t="shared" si="1"/>
        <v>43479</v>
      </c>
      <c r="Q15" s="107" t="s">
        <v>2035</v>
      </c>
    </row>
    <row r="16" spans="1:17" ht="25.5" customHeight="1">
      <c r="A16" s="116" t="s">
        <v>271</v>
      </c>
      <c r="B16" s="117" t="s">
        <v>292</v>
      </c>
      <c r="C16" s="118">
        <v>43452</v>
      </c>
      <c r="D16" s="116" t="s">
        <v>289</v>
      </c>
      <c r="E16" s="116" t="s">
        <v>290</v>
      </c>
      <c r="F16" s="116" t="s">
        <v>291</v>
      </c>
      <c r="G16" s="320">
        <v>4125</v>
      </c>
      <c r="H16" s="116" t="s">
        <v>279</v>
      </c>
      <c r="I16" s="116" t="s">
        <v>366</v>
      </c>
      <c r="J16" s="116" t="s">
        <v>175</v>
      </c>
      <c r="K16" s="116" t="s">
        <v>275</v>
      </c>
      <c r="L16" s="113" t="s">
        <v>32</v>
      </c>
      <c r="M16" s="107" t="str">
        <f t="shared" si="2"/>
        <v>3</v>
      </c>
      <c r="N16" s="107">
        <f t="shared" si="0"/>
        <v>1</v>
      </c>
      <c r="O16" s="107">
        <v>2019</v>
      </c>
      <c r="P16" s="188">
        <f t="shared" si="1"/>
        <v>43479</v>
      </c>
      <c r="Q16" s="107" t="s">
        <v>2035</v>
      </c>
    </row>
    <row r="17" spans="1:17" ht="25.5" customHeight="1">
      <c r="A17" s="116" t="s">
        <v>271</v>
      </c>
      <c r="B17" s="117" t="s">
        <v>293</v>
      </c>
      <c r="C17" s="118">
        <v>43452</v>
      </c>
      <c r="D17" s="116" t="s">
        <v>289</v>
      </c>
      <c r="E17" s="116" t="s">
        <v>296</v>
      </c>
      <c r="F17" s="116" t="s">
        <v>171</v>
      </c>
      <c r="G17" s="320">
        <v>1750</v>
      </c>
      <c r="H17" s="116" t="s">
        <v>279</v>
      </c>
      <c r="I17" s="116" t="s">
        <v>366</v>
      </c>
      <c r="J17" s="116" t="s">
        <v>175</v>
      </c>
      <c r="K17" s="116" t="s">
        <v>275</v>
      </c>
      <c r="L17" s="113" t="s">
        <v>32</v>
      </c>
      <c r="M17" s="107" t="str">
        <f t="shared" si="2"/>
        <v>3</v>
      </c>
      <c r="N17" s="107">
        <f t="shared" si="0"/>
        <v>1</v>
      </c>
      <c r="O17" s="107">
        <v>2019</v>
      </c>
      <c r="P17" s="188">
        <f t="shared" si="1"/>
        <v>43479</v>
      </c>
      <c r="Q17" s="107" t="s">
        <v>2035</v>
      </c>
    </row>
    <row r="18" spans="1:17" ht="25.5" customHeight="1">
      <c r="A18" s="116" t="s">
        <v>271</v>
      </c>
      <c r="B18" s="117" t="s">
        <v>294</v>
      </c>
      <c r="C18" s="118">
        <v>43452</v>
      </c>
      <c r="D18" s="116" t="s">
        <v>297</v>
      </c>
      <c r="E18" s="116" t="s">
        <v>296</v>
      </c>
      <c r="F18" s="116" t="s">
        <v>171</v>
      </c>
      <c r="G18" s="320">
        <v>1500</v>
      </c>
      <c r="H18" s="116" t="s">
        <v>279</v>
      </c>
      <c r="I18" s="116" t="s">
        <v>366</v>
      </c>
      <c r="J18" s="116" t="s">
        <v>175</v>
      </c>
      <c r="K18" s="116" t="s">
        <v>275</v>
      </c>
      <c r="L18" s="113" t="s">
        <v>32</v>
      </c>
      <c r="M18" s="107" t="str">
        <f t="shared" si="2"/>
        <v>3</v>
      </c>
      <c r="N18" s="107">
        <f t="shared" si="0"/>
        <v>1</v>
      </c>
      <c r="O18" s="107">
        <v>2019</v>
      </c>
      <c r="P18" s="188">
        <f t="shared" si="1"/>
        <v>43479</v>
      </c>
      <c r="Q18" s="107" t="s">
        <v>2035</v>
      </c>
    </row>
    <row r="19" spans="1:17" ht="25.5" customHeight="1">
      <c r="A19" s="116" t="s">
        <v>271</v>
      </c>
      <c r="B19" s="117" t="s">
        <v>295</v>
      </c>
      <c r="C19" s="118">
        <v>43452</v>
      </c>
      <c r="D19" s="116" t="s">
        <v>289</v>
      </c>
      <c r="E19" s="116" t="s">
        <v>298</v>
      </c>
      <c r="F19" s="116" t="s">
        <v>171</v>
      </c>
      <c r="G19" s="320">
        <v>2625</v>
      </c>
      <c r="H19" s="116" t="s">
        <v>279</v>
      </c>
      <c r="I19" s="116" t="s">
        <v>366</v>
      </c>
      <c r="J19" s="116" t="s">
        <v>175</v>
      </c>
      <c r="K19" s="116" t="s">
        <v>275</v>
      </c>
      <c r="L19" s="113" t="s">
        <v>32</v>
      </c>
      <c r="M19" s="107" t="str">
        <f t="shared" si="2"/>
        <v>3</v>
      </c>
      <c r="N19" s="107">
        <f t="shared" si="0"/>
        <v>1</v>
      </c>
      <c r="O19" s="107">
        <v>2019</v>
      </c>
      <c r="P19" s="188">
        <f t="shared" si="1"/>
        <v>43479</v>
      </c>
      <c r="Q19" s="107" t="s">
        <v>2035</v>
      </c>
    </row>
    <row r="20" spans="1:17" ht="25.5" customHeight="1">
      <c r="A20" s="116" t="s">
        <v>271</v>
      </c>
      <c r="B20" s="117">
        <v>825651</v>
      </c>
      <c r="C20" s="118">
        <v>43472</v>
      </c>
      <c r="D20" s="116" t="s">
        <v>272</v>
      </c>
      <c r="E20" s="116" t="s">
        <v>273</v>
      </c>
      <c r="F20" s="116" t="s">
        <v>178</v>
      </c>
      <c r="G20" s="320">
        <v>500</v>
      </c>
      <c r="H20" s="116" t="s">
        <v>274</v>
      </c>
      <c r="I20" s="116" t="s">
        <v>366</v>
      </c>
      <c r="J20" s="116" t="s">
        <v>175</v>
      </c>
      <c r="K20" s="116" t="s">
        <v>275</v>
      </c>
      <c r="L20" s="113" t="s">
        <v>32</v>
      </c>
      <c r="M20" s="107" t="str">
        <f t="shared" si="2"/>
        <v>3</v>
      </c>
      <c r="N20" s="107">
        <f t="shared" si="0"/>
        <v>1</v>
      </c>
      <c r="O20" s="107">
        <v>2019</v>
      </c>
      <c r="P20" s="188">
        <f t="shared" si="1"/>
        <v>43479</v>
      </c>
      <c r="Q20" s="107" t="s">
        <v>2035</v>
      </c>
    </row>
    <row r="21" spans="1:17" ht="25.5" customHeight="1">
      <c r="A21" s="116" t="s">
        <v>176</v>
      </c>
      <c r="B21" s="117">
        <v>825344</v>
      </c>
      <c r="C21" s="118">
        <v>43432</v>
      </c>
      <c r="D21" s="116" t="s">
        <v>254</v>
      </c>
      <c r="E21" s="116" t="s">
        <v>255</v>
      </c>
      <c r="F21" s="116" t="s">
        <v>178</v>
      </c>
      <c r="G21" s="320">
        <v>17802</v>
      </c>
      <c r="H21" s="116" t="s">
        <v>256</v>
      </c>
      <c r="I21" s="116" t="s">
        <v>365</v>
      </c>
      <c r="J21" s="116" t="s">
        <v>175</v>
      </c>
      <c r="K21" s="116" t="s">
        <v>275</v>
      </c>
      <c r="L21" s="113" t="s">
        <v>32</v>
      </c>
      <c r="M21" s="107" t="str">
        <f t="shared" si="2"/>
        <v>3</v>
      </c>
      <c r="N21" s="107">
        <f t="shared" si="0"/>
        <v>1</v>
      </c>
      <c r="O21" s="107">
        <v>2019</v>
      </c>
      <c r="P21" s="188">
        <f t="shared" si="1"/>
        <v>43479</v>
      </c>
      <c r="Q21" s="107" t="s">
        <v>2034</v>
      </c>
    </row>
    <row r="22" spans="1:17" ht="25.5" customHeight="1">
      <c r="A22" s="116" t="s">
        <v>176</v>
      </c>
      <c r="B22" s="117">
        <v>824811</v>
      </c>
      <c r="C22" s="118">
        <v>43363</v>
      </c>
      <c r="D22" s="116" t="s">
        <v>254</v>
      </c>
      <c r="E22" s="116" t="s">
        <v>257</v>
      </c>
      <c r="F22" s="116" t="s">
        <v>178</v>
      </c>
      <c r="G22" s="320">
        <v>26172</v>
      </c>
      <c r="H22" s="116" t="s">
        <v>256</v>
      </c>
      <c r="I22" s="116" t="s">
        <v>365</v>
      </c>
      <c r="J22" s="116" t="s">
        <v>175</v>
      </c>
      <c r="K22" s="116" t="s">
        <v>331</v>
      </c>
      <c r="L22" s="113" t="s">
        <v>32</v>
      </c>
      <c r="M22" s="107" t="str">
        <f t="shared" si="2"/>
        <v>4</v>
      </c>
      <c r="N22" s="107">
        <f t="shared" si="0"/>
        <v>1</v>
      </c>
      <c r="O22" s="107">
        <v>2019</v>
      </c>
      <c r="P22" s="188">
        <f t="shared" si="1"/>
        <v>43486</v>
      </c>
      <c r="Q22" s="107" t="s">
        <v>2034</v>
      </c>
    </row>
    <row r="23" spans="1:17" ht="25.5" customHeight="1">
      <c r="A23" s="116" t="s">
        <v>176</v>
      </c>
      <c r="B23" s="117">
        <v>825166</v>
      </c>
      <c r="C23" s="118">
        <v>43402</v>
      </c>
      <c r="D23" s="116" t="s">
        <v>258</v>
      </c>
      <c r="E23" s="116" t="s">
        <v>259</v>
      </c>
      <c r="F23" s="116" t="s">
        <v>178</v>
      </c>
      <c r="G23" s="320">
        <v>23418</v>
      </c>
      <c r="H23" s="116" t="s">
        <v>256</v>
      </c>
      <c r="I23" s="116" t="s">
        <v>365</v>
      </c>
      <c r="J23" s="116" t="s">
        <v>175</v>
      </c>
      <c r="K23" s="116" t="s">
        <v>331</v>
      </c>
      <c r="L23" s="113" t="s">
        <v>32</v>
      </c>
      <c r="M23" s="107" t="str">
        <f t="shared" si="2"/>
        <v>4</v>
      </c>
      <c r="N23" s="107">
        <f t="shared" si="0"/>
        <v>1</v>
      </c>
      <c r="O23" s="107">
        <v>2019</v>
      </c>
      <c r="P23" s="188">
        <f t="shared" si="1"/>
        <v>43486</v>
      </c>
      <c r="Q23" s="107" t="s">
        <v>2034</v>
      </c>
    </row>
    <row r="24" spans="1:17" ht="25.5" customHeight="1">
      <c r="A24" s="116" t="s">
        <v>183</v>
      </c>
      <c r="B24" s="117">
        <v>825304</v>
      </c>
      <c r="C24" s="118">
        <v>43418</v>
      </c>
      <c r="D24" s="116" t="s">
        <v>266</v>
      </c>
      <c r="E24" s="116" t="s">
        <v>267</v>
      </c>
      <c r="F24" s="116" t="s">
        <v>178</v>
      </c>
      <c r="G24" s="320">
        <v>130000</v>
      </c>
      <c r="H24" s="116" t="s">
        <v>268</v>
      </c>
      <c r="I24" s="116" t="s">
        <v>364</v>
      </c>
      <c r="J24" s="116" t="s">
        <v>175</v>
      </c>
      <c r="K24" s="116" t="s">
        <v>331</v>
      </c>
      <c r="L24" s="113" t="s">
        <v>32</v>
      </c>
      <c r="M24" s="107" t="str">
        <f t="shared" si="2"/>
        <v>4</v>
      </c>
      <c r="N24" s="107">
        <f t="shared" si="0"/>
        <v>1</v>
      </c>
      <c r="O24" s="107">
        <v>2019</v>
      </c>
      <c r="P24" s="188">
        <f t="shared" si="1"/>
        <v>43486</v>
      </c>
      <c r="Q24" s="107" t="s">
        <v>2035</v>
      </c>
    </row>
    <row r="25" spans="1:17" ht="25.5" customHeight="1">
      <c r="A25" s="116" t="s">
        <v>168</v>
      </c>
      <c r="B25" s="117">
        <v>825268</v>
      </c>
      <c r="C25" s="118">
        <v>43411</v>
      </c>
      <c r="D25" s="116" t="s">
        <v>169</v>
      </c>
      <c r="E25" s="116" t="s">
        <v>363</v>
      </c>
      <c r="F25" s="116" t="s">
        <v>171</v>
      </c>
      <c r="G25" s="320">
        <v>200000</v>
      </c>
      <c r="H25" s="116" t="s">
        <v>269</v>
      </c>
      <c r="I25" s="116" t="s">
        <v>364</v>
      </c>
      <c r="J25" s="116" t="s">
        <v>173</v>
      </c>
      <c r="K25" s="116" t="s">
        <v>331</v>
      </c>
      <c r="L25" s="113" t="s">
        <v>32</v>
      </c>
      <c r="M25" s="107" t="str">
        <f t="shared" si="2"/>
        <v>4</v>
      </c>
      <c r="N25" s="107">
        <f t="shared" si="0"/>
        <v>1</v>
      </c>
      <c r="O25" s="107">
        <v>2019</v>
      </c>
      <c r="P25" s="188">
        <f t="shared" si="1"/>
        <v>43486</v>
      </c>
      <c r="Q25" s="107" t="s">
        <v>2033</v>
      </c>
    </row>
    <row r="26" spans="1:17" ht="25.5" customHeight="1">
      <c r="A26" s="116" t="s">
        <v>176</v>
      </c>
      <c r="B26" s="117">
        <v>825558</v>
      </c>
      <c r="C26" s="118">
        <v>43479</v>
      </c>
      <c r="D26" s="116" t="s">
        <v>318</v>
      </c>
      <c r="E26" s="116" t="s">
        <v>257</v>
      </c>
      <c r="F26" s="116" t="s">
        <v>178</v>
      </c>
      <c r="G26" s="320">
        <v>108500</v>
      </c>
      <c r="H26" s="116" t="s">
        <v>319</v>
      </c>
      <c r="I26" s="116" t="s">
        <v>365</v>
      </c>
      <c r="J26" s="116" t="s">
        <v>175</v>
      </c>
      <c r="K26" s="116" t="s">
        <v>447</v>
      </c>
      <c r="L26" s="113" t="s">
        <v>32</v>
      </c>
      <c r="M26" s="107" t="str">
        <f t="shared" si="2"/>
        <v>5</v>
      </c>
      <c r="N26" s="107">
        <f t="shared" si="0"/>
        <v>1</v>
      </c>
      <c r="O26" s="107">
        <v>2019</v>
      </c>
      <c r="P26" s="188">
        <f t="shared" si="1"/>
        <v>43493</v>
      </c>
      <c r="Q26" s="107" t="s">
        <v>2034</v>
      </c>
    </row>
    <row r="27" spans="1:17" ht="25.5" customHeight="1">
      <c r="A27" s="116" t="s">
        <v>176</v>
      </c>
      <c r="B27" s="117">
        <v>825656</v>
      </c>
      <c r="C27" s="118">
        <v>43481</v>
      </c>
      <c r="D27" s="116" t="s">
        <v>325</v>
      </c>
      <c r="E27" s="116" t="s">
        <v>326</v>
      </c>
      <c r="F27" s="116" t="s">
        <v>178</v>
      </c>
      <c r="G27" s="320">
        <v>31252</v>
      </c>
      <c r="H27" s="116" t="s">
        <v>327</v>
      </c>
      <c r="I27" s="116" t="s">
        <v>365</v>
      </c>
      <c r="J27" s="116" t="s">
        <v>175</v>
      </c>
      <c r="K27" s="116" t="s">
        <v>447</v>
      </c>
      <c r="L27" s="113" t="s">
        <v>32</v>
      </c>
      <c r="M27" s="107" t="str">
        <f t="shared" si="2"/>
        <v>5</v>
      </c>
      <c r="N27" s="107">
        <f t="shared" si="0"/>
        <v>1</v>
      </c>
      <c r="O27" s="107">
        <v>2019</v>
      </c>
      <c r="P27" s="188">
        <f t="shared" si="1"/>
        <v>43493</v>
      </c>
      <c r="Q27" s="107" t="s">
        <v>2034</v>
      </c>
    </row>
    <row r="28" spans="1:17" ht="25.5" customHeight="1">
      <c r="A28" s="116" t="s">
        <v>168</v>
      </c>
      <c r="B28" s="117">
        <v>825546</v>
      </c>
      <c r="C28" s="118">
        <v>43447</v>
      </c>
      <c r="D28" s="116" t="s">
        <v>373</v>
      </c>
      <c r="E28" s="116" t="s">
        <v>374</v>
      </c>
      <c r="F28" s="116" t="s">
        <v>171</v>
      </c>
      <c r="G28" s="320">
        <v>102900</v>
      </c>
      <c r="H28" s="116" t="s">
        <v>375</v>
      </c>
      <c r="I28" s="116" t="s">
        <v>364</v>
      </c>
      <c r="J28" s="116" t="s">
        <v>173</v>
      </c>
      <c r="K28" s="116" t="s">
        <v>447</v>
      </c>
      <c r="L28" s="113" t="s">
        <v>32</v>
      </c>
      <c r="M28" s="107" t="str">
        <f t="shared" si="2"/>
        <v>5</v>
      </c>
      <c r="N28" s="107">
        <f t="shared" si="0"/>
        <v>1</v>
      </c>
      <c r="O28" s="107">
        <v>2019</v>
      </c>
      <c r="P28" s="188">
        <f t="shared" si="1"/>
        <v>43493</v>
      </c>
      <c r="Q28" s="107" t="s">
        <v>2035</v>
      </c>
    </row>
    <row r="29" spans="1:17" ht="25.5" customHeight="1">
      <c r="A29" s="116" t="s">
        <v>376</v>
      </c>
      <c r="B29" s="117" t="s">
        <v>30</v>
      </c>
      <c r="C29" s="118" t="s">
        <v>30</v>
      </c>
      <c r="D29" s="116" t="s">
        <v>377</v>
      </c>
      <c r="E29" s="116" t="s">
        <v>379</v>
      </c>
      <c r="F29" s="116" t="s">
        <v>178</v>
      </c>
      <c r="G29" s="320">
        <v>44218</v>
      </c>
      <c r="H29" s="116" t="s">
        <v>378</v>
      </c>
      <c r="I29" s="116" t="s">
        <v>364</v>
      </c>
      <c r="J29" s="116" t="s">
        <v>175</v>
      </c>
      <c r="K29" s="116" t="s">
        <v>447</v>
      </c>
      <c r="L29" s="113" t="s">
        <v>32</v>
      </c>
      <c r="M29" s="107" t="str">
        <f t="shared" si="2"/>
        <v>5</v>
      </c>
      <c r="N29" s="107">
        <f t="shared" si="0"/>
        <v>1</v>
      </c>
      <c r="O29" s="107">
        <v>2019</v>
      </c>
      <c r="P29" s="188">
        <f t="shared" si="1"/>
        <v>43493</v>
      </c>
      <c r="Q29" s="107" t="s">
        <v>2035</v>
      </c>
    </row>
    <row r="30" spans="1:17" ht="25.5" customHeight="1">
      <c r="A30" s="116" t="s">
        <v>183</v>
      </c>
      <c r="B30" s="117" t="s">
        <v>30</v>
      </c>
      <c r="C30" s="118" t="s">
        <v>30</v>
      </c>
      <c r="D30" s="116" t="s">
        <v>448</v>
      </c>
      <c r="E30" s="116" t="s">
        <v>933</v>
      </c>
      <c r="F30" s="116" t="s">
        <v>178</v>
      </c>
      <c r="G30" s="320">
        <v>245634</v>
      </c>
      <c r="H30" s="116" t="s">
        <v>268</v>
      </c>
      <c r="I30" s="116" t="s">
        <v>450</v>
      </c>
      <c r="J30" s="116" t="s">
        <v>175</v>
      </c>
      <c r="K30" s="116" t="s">
        <v>447</v>
      </c>
      <c r="L30" s="113" t="s">
        <v>32</v>
      </c>
      <c r="M30" s="107" t="str">
        <f t="shared" si="2"/>
        <v>5</v>
      </c>
      <c r="N30" s="107">
        <f t="shared" si="0"/>
        <v>1</v>
      </c>
      <c r="O30" s="107">
        <v>2019</v>
      </c>
      <c r="P30" s="188">
        <f t="shared" si="1"/>
        <v>43493</v>
      </c>
    </row>
    <row r="31" spans="1:17" ht="25.5" customHeight="1">
      <c r="A31" s="116" t="s">
        <v>376</v>
      </c>
      <c r="B31" s="117" t="s">
        <v>30</v>
      </c>
      <c r="C31" s="118" t="s">
        <v>30</v>
      </c>
      <c r="D31" s="116" t="s">
        <v>451</v>
      </c>
      <c r="E31" s="116" t="s">
        <v>452</v>
      </c>
      <c r="F31" s="116" t="s">
        <v>178</v>
      </c>
      <c r="G31" s="320">
        <v>25500</v>
      </c>
      <c r="H31" s="116" t="s">
        <v>453</v>
      </c>
      <c r="I31" s="116" t="s">
        <v>450</v>
      </c>
      <c r="J31" s="116" t="s">
        <v>175</v>
      </c>
      <c r="K31" s="116" t="s">
        <v>447</v>
      </c>
      <c r="L31" s="113" t="s">
        <v>32</v>
      </c>
      <c r="M31" s="107" t="str">
        <f t="shared" si="2"/>
        <v>5</v>
      </c>
      <c r="N31" s="107">
        <f t="shared" si="0"/>
        <v>1</v>
      </c>
      <c r="O31" s="107">
        <v>2019</v>
      </c>
      <c r="P31" s="188">
        <f t="shared" si="1"/>
        <v>43493</v>
      </c>
    </row>
    <row r="32" spans="1:17" ht="25.5" customHeight="1">
      <c r="A32" s="116" t="s">
        <v>376</v>
      </c>
      <c r="B32" s="117" t="s">
        <v>30</v>
      </c>
      <c r="C32" s="118" t="s">
        <v>30</v>
      </c>
      <c r="D32" s="116" t="s">
        <v>451</v>
      </c>
      <c r="E32" s="116" t="s">
        <v>454</v>
      </c>
      <c r="F32" s="116" t="s">
        <v>178</v>
      </c>
      <c r="G32" s="320">
        <v>44250</v>
      </c>
      <c r="H32" s="116" t="s">
        <v>453</v>
      </c>
      <c r="I32" s="116" t="s">
        <v>450</v>
      </c>
      <c r="J32" s="116" t="s">
        <v>175</v>
      </c>
      <c r="K32" s="116" t="s">
        <v>447</v>
      </c>
      <c r="L32" s="113" t="s">
        <v>32</v>
      </c>
      <c r="M32" s="107" t="str">
        <f t="shared" si="2"/>
        <v>5</v>
      </c>
      <c r="N32" s="107">
        <f t="shared" si="0"/>
        <v>1</v>
      </c>
      <c r="O32" s="107">
        <v>2019</v>
      </c>
      <c r="P32" s="188">
        <f t="shared" si="1"/>
        <v>43493</v>
      </c>
    </row>
    <row r="33" spans="1:16" ht="25.5" customHeight="1">
      <c r="A33" s="116" t="s">
        <v>376</v>
      </c>
      <c r="B33" s="117" t="s">
        <v>30</v>
      </c>
      <c r="C33" s="118" t="s">
        <v>30</v>
      </c>
      <c r="D33" s="116" t="s">
        <v>448</v>
      </c>
      <c r="E33" s="116" t="s">
        <v>933</v>
      </c>
      <c r="F33" s="116" t="s">
        <v>178</v>
      </c>
      <c r="G33" s="320">
        <v>224069</v>
      </c>
      <c r="H33" s="116" t="s">
        <v>453</v>
      </c>
      <c r="I33" s="116" t="s">
        <v>450</v>
      </c>
      <c r="J33" s="116" t="s">
        <v>175</v>
      </c>
      <c r="K33" s="116" t="s">
        <v>447</v>
      </c>
      <c r="L33" s="113" t="s">
        <v>32</v>
      </c>
      <c r="M33" s="107" t="str">
        <f t="shared" si="2"/>
        <v>5</v>
      </c>
      <c r="N33" s="107">
        <f t="shared" si="0"/>
        <v>1</v>
      </c>
      <c r="O33" s="107">
        <v>2019</v>
      </c>
      <c r="P33" s="188">
        <f t="shared" si="1"/>
        <v>43493</v>
      </c>
    </row>
    <row r="34" spans="1:16" ht="25.5" customHeight="1">
      <c r="A34" s="116" t="s">
        <v>434</v>
      </c>
      <c r="B34" s="117">
        <v>825826</v>
      </c>
      <c r="C34" s="118">
        <v>43495</v>
      </c>
      <c r="D34" s="116" t="s">
        <v>435</v>
      </c>
      <c r="E34" s="116" t="s">
        <v>436</v>
      </c>
      <c r="F34" s="116" t="s">
        <v>171</v>
      </c>
      <c r="G34" s="320">
        <v>16250</v>
      </c>
      <c r="H34" s="116" t="s">
        <v>437</v>
      </c>
      <c r="I34" s="116" t="s">
        <v>438</v>
      </c>
      <c r="J34" s="116" t="s">
        <v>175</v>
      </c>
      <c r="K34" s="116" t="s">
        <v>455</v>
      </c>
      <c r="L34" s="113" t="s">
        <v>139</v>
      </c>
      <c r="M34" s="107" t="str">
        <f t="shared" si="2"/>
        <v>6</v>
      </c>
      <c r="N34" s="107">
        <f t="shared" si="0"/>
        <v>2</v>
      </c>
      <c r="O34" s="107">
        <v>2019</v>
      </c>
      <c r="P34" s="188">
        <f t="shared" si="1"/>
        <v>43500</v>
      </c>
    </row>
    <row r="35" spans="1:16" ht="25.5" customHeight="1">
      <c r="A35" s="116" t="s">
        <v>376</v>
      </c>
      <c r="B35" s="117">
        <v>824903</v>
      </c>
      <c r="C35" s="118">
        <v>43374</v>
      </c>
      <c r="D35" s="116" t="s">
        <v>410</v>
      </c>
      <c r="E35" s="116" t="s">
        <v>456</v>
      </c>
      <c r="F35" s="116" t="s">
        <v>291</v>
      </c>
      <c r="G35" s="320">
        <v>102000</v>
      </c>
      <c r="H35" s="116" t="s">
        <v>378</v>
      </c>
      <c r="I35" s="116" t="s">
        <v>364</v>
      </c>
      <c r="J35" s="116" t="s">
        <v>175</v>
      </c>
      <c r="K35" s="116" t="s">
        <v>455</v>
      </c>
      <c r="L35" s="113" t="s">
        <v>139</v>
      </c>
      <c r="M35" s="107" t="str">
        <f t="shared" si="2"/>
        <v>6</v>
      </c>
      <c r="N35" s="107">
        <f t="shared" si="0"/>
        <v>2</v>
      </c>
      <c r="O35" s="107">
        <v>2019</v>
      </c>
      <c r="P35" s="188">
        <f t="shared" si="1"/>
        <v>43500</v>
      </c>
    </row>
    <row r="36" spans="1:16" ht="25.5" customHeight="1">
      <c r="A36" s="116" t="s">
        <v>176</v>
      </c>
      <c r="B36" s="117">
        <v>825634</v>
      </c>
      <c r="C36" s="118">
        <v>43468</v>
      </c>
      <c r="D36" s="116" t="s">
        <v>486</v>
      </c>
      <c r="E36" s="116" t="s">
        <v>487</v>
      </c>
      <c r="F36" s="116" t="s">
        <v>178</v>
      </c>
      <c r="G36" s="320">
        <v>19744</v>
      </c>
      <c r="H36" s="116" t="s">
        <v>484</v>
      </c>
      <c r="I36" s="116" t="s">
        <v>485</v>
      </c>
      <c r="J36" s="116" t="s">
        <v>175</v>
      </c>
      <c r="K36" s="116" t="s">
        <v>478</v>
      </c>
      <c r="L36" s="113" t="s">
        <v>139</v>
      </c>
      <c r="M36" s="107" t="str">
        <f t="shared" si="2"/>
        <v>7</v>
      </c>
      <c r="N36" s="107">
        <f t="shared" si="0"/>
        <v>2</v>
      </c>
      <c r="O36" s="107">
        <v>2019</v>
      </c>
      <c r="P36" s="188">
        <f t="shared" si="1"/>
        <v>43507</v>
      </c>
    </row>
    <row r="37" spans="1:16" ht="25.5" customHeight="1">
      <c r="A37" s="116" t="s">
        <v>176</v>
      </c>
      <c r="B37" s="117">
        <v>825448</v>
      </c>
      <c r="C37" s="118">
        <v>43433</v>
      </c>
      <c r="D37" s="116" t="s">
        <v>488</v>
      </c>
      <c r="E37" s="116" t="s">
        <v>489</v>
      </c>
      <c r="F37" s="116" t="s">
        <v>178</v>
      </c>
      <c r="G37" s="320">
        <v>26412</v>
      </c>
      <c r="H37" s="116" t="s">
        <v>490</v>
      </c>
      <c r="I37" s="116" t="s">
        <v>485</v>
      </c>
      <c r="J37" s="116" t="s">
        <v>175</v>
      </c>
      <c r="K37" s="116" t="s">
        <v>478</v>
      </c>
      <c r="L37" s="113" t="s">
        <v>139</v>
      </c>
      <c r="M37" s="107" t="str">
        <f t="shared" si="2"/>
        <v>7</v>
      </c>
      <c r="N37" s="107">
        <f t="shared" si="0"/>
        <v>2</v>
      </c>
      <c r="O37" s="107">
        <v>2019</v>
      </c>
      <c r="P37" s="188">
        <f t="shared" si="1"/>
        <v>43507</v>
      </c>
    </row>
    <row r="38" spans="1:16" ht="25.5" customHeight="1">
      <c r="A38" s="116" t="s">
        <v>176</v>
      </c>
      <c r="B38" s="117">
        <v>825767</v>
      </c>
      <c r="C38" s="118">
        <v>43487</v>
      </c>
      <c r="D38" s="116" t="s">
        <v>491</v>
      </c>
      <c r="E38" s="116" t="s">
        <v>492</v>
      </c>
      <c r="F38" s="116" t="s">
        <v>178</v>
      </c>
      <c r="G38" s="320">
        <v>38600</v>
      </c>
      <c r="H38" s="116" t="s">
        <v>493</v>
      </c>
      <c r="I38" s="116" t="s">
        <v>485</v>
      </c>
      <c r="J38" s="116" t="s">
        <v>175</v>
      </c>
      <c r="K38" s="116" t="s">
        <v>478</v>
      </c>
      <c r="L38" s="113" t="s">
        <v>139</v>
      </c>
      <c r="M38" s="107" t="str">
        <f t="shared" si="2"/>
        <v>7</v>
      </c>
      <c r="N38" s="107">
        <f t="shared" si="0"/>
        <v>2</v>
      </c>
      <c r="O38" s="107">
        <v>2019</v>
      </c>
      <c r="P38" s="188">
        <f t="shared" si="1"/>
        <v>43507</v>
      </c>
    </row>
    <row r="39" spans="1:16" ht="25.5" customHeight="1">
      <c r="A39" s="116" t="s">
        <v>176</v>
      </c>
      <c r="B39" s="117">
        <v>825747</v>
      </c>
      <c r="C39" s="118">
        <v>43495</v>
      </c>
      <c r="D39" s="116" t="s">
        <v>504</v>
      </c>
      <c r="E39" s="116" t="s">
        <v>505</v>
      </c>
      <c r="F39" s="116" t="s">
        <v>178</v>
      </c>
      <c r="G39" s="320">
        <v>32400</v>
      </c>
      <c r="H39" s="116" t="s">
        <v>506</v>
      </c>
      <c r="I39" s="116" t="s">
        <v>365</v>
      </c>
      <c r="J39" s="116" t="s">
        <v>175</v>
      </c>
      <c r="K39" s="116" t="s">
        <v>534</v>
      </c>
      <c r="L39" s="113" t="s">
        <v>139</v>
      </c>
      <c r="M39" s="107" t="str">
        <f t="shared" si="2"/>
        <v>8</v>
      </c>
      <c r="N39" s="107">
        <f t="shared" si="0"/>
        <v>2</v>
      </c>
      <c r="O39" s="107">
        <v>2019</v>
      </c>
      <c r="P39" s="188">
        <f t="shared" si="1"/>
        <v>43514</v>
      </c>
    </row>
    <row r="40" spans="1:16" ht="25.5" customHeight="1">
      <c r="A40" s="116" t="s">
        <v>168</v>
      </c>
      <c r="B40" s="117">
        <v>825816</v>
      </c>
      <c r="C40" s="118">
        <v>43497</v>
      </c>
      <c r="D40" s="116" t="s">
        <v>507</v>
      </c>
      <c r="E40" s="116" t="s">
        <v>508</v>
      </c>
      <c r="F40" s="116" t="s">
        <v>190</v>
      </c>
      <c r="G40" s="320">
        <v>140000</v>
      </c>
      <c r="H40" s="116" t="s">
        <v>509</v>
      </c>
      <c r="I40" s="116" t="s">
        <v>364</v>
      </c>
      <c r="J40" s="116" t="s">
        <v>175</v>
      </c>
      <c r="K40" s="116" t="s">
        <v>534</v>
      </c>
      <c r="L40" s="113" t="s">
        <v>139</v>
      </c>
      <c r="M40" s="107" t="str">
        <f t="shared" si="2"/>
        <v>8</v>
      </c>
      <c r="N40" s="107">
        <f t="shared" si="0"/>
        <v>2</v>
      </c>
      <c r="O40" s="107">
        <v>2019</v>
      </c>
      <c r="P40" s="188">
        <f t="shared" si="1"/>
        <v>43514</v>
      </c>
    </row>
    <row r="41" spans="1:16" ht="25.5" customHeight="1">
      <c r="A41" s="116" t="s">
        <v>168</v>
      </c>
      <c r="B41" s="117">
        <v>825977</v>
      </c>
      <c r="C41" s="118">
        <v>43517</v>
      </c>
      <c r="D41" s="116" t="s">
        <v>529</v>
      </c>
      <c r="E41" s="116" t="s">
        <v>530</v>
      </c>
      <c r="F41" s="116" t="s">
        <v>171</v>
      </c>
      <c r="G41" s="320">
        <v>285000</v>
      </c>
      <c r="H41" s="116" t="s">
        <v>531</v>
      </c>
      <c r="I41" s="116" t="s">
        <v>364</v>
      </c>
      <c r="J41" s="116" t="s">
        <v>173</v>
      </c>
      <c r="K41" s="116" t="s">
        <v>536</v>
      </c>
      <c r="L41" s="113" t="s">
        <v>139</v>
      </c>
      <c r="M41" s="107" t="str">
        <f t="shared" si="2"/>
        <v>9</v>
      </c>
      <c r="N41" s="107">
        <f t="shared" si="0"/>
        <v>2</v>
      </c>
      <c r="O41" s="107">
        <v>2019</v>
      </c>
      <c r="P41" s="188">
        <f t="shared" si="1"/>
        <v>43521</v>
      </c>
    </row>
    <row r="42" spans="1:16" ht="25.5" customHeight="1">
      <c r="A42" s="116" t="s">
        <v>168</v>
      </c>
      <c r="B42" s="117">
        <v>825796</v>
      </c>
      <c r="C42" s="118">
        <v>43490</v>
      </c>
      <c r="D42" s="116" t="s">
        <v>532</v>
      </c>
      <c r="E42" s="116" t="s">
        <v>533</v>
      </c>
      <c r="F42" s="116" t="s">
        <v>291</v>
      </c>
      <c r="G42" s="320">
        <v>50000</v>
      </c>
      <c r="H42" s="116" t="s">
        <v>274</v>
      </c>
      <c r="I42" s="116" t="s">
        <v>364</v>
      </c>
      <c r="J42" s="116" t="s">
        <v>173</v>
      </c>
      <c r="K42" s="116" t="s">
        <v>536</v>
      </c>
      <c r="L42" s="113" t="s">
        <v>139</v>
      </c>
      <c r="M42" s="107" t="str">
        <f t="shared" si="2"/>
        <v>9</v>
      </c>
      <c r="N42" s="107">
        <f t="shared" si="0"/>
        <v>2</v>
      </c>
      <c r="O42" s="107">
        <v>2019</v>
      </c>
      <c r="P42" s="188">
        <f t="shared" si="1"/>
        <v>43521</v>
      </c>
    </row>
    <row r="43" spans="1:16" ht="25.5" customHeight="1">
      <c r="A43" s="116" t="s">
        <v>376</v>
      </c>
      <c r="B43" s="117" t="s">
        <v>30</v>
      </c>
      <c r="C43" s="118">
        <v>43523</v>
      </c>
      <c r="D43" s="116" t="s">
        <v>451</v>
      </c>
      <c r="E43" s="116" t="s">
        <v>535</v>
      </c>
      <c r="F43" s="116" t="s">
        <v>171</v>
      </c>
      <c r="G43" s="320">
        <v>39757.5</v>
      </c>
      <c r="H43" s="116" t="s">
        <v>376</v>
      </c>
      <c r="I43" s="116" t="s">
        <v>934</v>
      </c>
      <c r="J43" s="116" t="s">
        <v>175</v>
      </c>
      <c r="K43" s="116" t="s">
        <v>536</v>
      </c>
      <c r="L43" s="113" t="s">
        <v>139</v>
      </c>
      <c r="M43" s="107" t="str">
        <f t="shared" si="2"/>
        <v>9</v>
      </c>
      <c r="N43" s="107">
        <f t="shared" si="0"/>
        <v>2</v>
      </c>
      <c r="O43" s="107">
        <v>2019</v>
      </c>
      <c r="P43" s="188">
        <f t="shared" si="1"/>
        <v>43521</v>
      </c>
    </row>
    <row r="44" spans="1:16" ht="25.5" customHeight="1">
      <c r="A44" s="116" t="s">
        <v>271</v>
      </c>
      <c r="B44" s="117">
        <v>825754</v>
      </c>
      <c r="C44" s="118">
        <v>43485</v>
      </c>
      <c r="D44" s="116" t="s">
        <v>562</v>
      </c>
      <c r="E44" s="116" t="s">
        <v>561</v>
      </c>
      <c r="F44" s="116"/>
      <c r="G44" s="320">
        <v>500</v>
      </c>
      <c r="H44" s="116" t="s">
        <v>565</v>
      </c>
      <c r="I44" s="116" t="s">
        <v>366</v>
      </c>
      <c r="J44" s="116" t="s">
        <v>175</v>
      </c>
      <c r="K44" s="116" t="s">
        <v>555</v>
      </c>
      <c r="L44" s="113" t="s">
        <v>140</v>
      </c>
      <c r="M44" s="107" t="str">
        <f>RIGHT(K44,2)</f>
        <v>10</v>
      </c>
      <c r="N44" s="107">
        <f t="shared" si="0"/>
        <v>3</v>
      </c>
      <c r="O44" s="107">
        <v>2019</v>
      </c>
      <c r="P44" s="188">
        <f t="shared" si="1"/>
        <v>43528</v>
      </c>
    </row>
    <row r="45" spans="1:16" ht="25.5" customHeight="1">
      <c r="A45" s="116" t="s">
        <v>376</v>
      </c>
      <c r="B45" s="117">
        <v>825613</v>
      </c>
      <c r="C45" s="118" t="s">
        <v>564</v>
      </c>
      <c r="D45" s="116" t="s">
        <v>566</v>
      </c>
      <c r="E45" s="116" t="s">
        <v>563</v>
      </c>
      <c r="F45" s="116"/>
      <c r="G45" s="320">
        <v>121257</v>
      </c>
      <c r="H45" s="116" t="s">
        <v>376</v>
      </c>
      <c r="I45" s="116" t="s">
        <v>366</v>
      </c>
      <c r="J45" s="116" t="s">
        <v>175</v>
      </c>
      <c r="K45" s="116" t="s">
        <v>555</v>
      </c>
      <c r="L45" s="113" t="s">
        <v>140</v>
      </c>
      <c r="M45" s="107" t="str">
        <f t="shared" ref="M45:M108" si="3">RIGHT(K45,2)</f>
        <v>10</v>
      </c>
      <c r="N45" s="107">
        <f t="shared" si="0"/>
        <v>3</v>
      </c>
      <c r="O45" s="107">
        <v>2019</v>
      </c>
      <c r="P45" s="188">
        <f t="shared" si="1"/>
        <v>43528</v>
      </c>
    </row>
    <row r="46" spans="1:16" ht="25.5" customHeight="1">
      <c r="A46" s="116" t="s">
        <v>271</v>
      </c>
      <c r="B46" s="117">
        <v>825866</v>
      </c>
      <c r="C46" s="118">
        <v>43502</v>
      </c>
      <c r="D46" s="116" t="s">
        <v>575</v>
      </c>
      <c r="E46" s="116" t="s">
        <v>574</v>
      </c>
      <c r="F46" s="116" t="s">
        <v>291</v>
      </c>
      <c r="G46" s="320">
        <v>30000</v>
      </c>
      <c r="H46" s="116" t="s">
        <v>576</v>
      </c>
      <c r="I46" s="116" t="s">
        <v>366</v>
      </c>
      <c r="J46" s="116" t="s">
        <v>175</v>
      </c>
      <c r="K46" s="116" t="s">
        <v>577</v>
      </c>
      <c r="L46" s="113" t="s">
        <v>140</v>
      </c>
      <c r="M46" s="107" t="str">
        <f t="shared" si="3"/>
        <v>11</v>
      </c>
      <c r="N46" s="107">
        <f t="shared" si="0"/>
        <v>3</v>
      </c>
      <c r="O46" s="107">
        <v>2019</v>
      </c>
      <c r="P46" s="188">
        <f t="shared" si="1"/>
        <v>43535</v>
      </c>
    </row>
    <row r="47" spans="1:16" ht="25.5" customHeight="1">
      <c r="A47" s="116" t="s">
        <v>176</v>
      </c>
      <c r="B47" s="117">
        <v>825652</v>
      </c>
      <c r="C47" s="118">
        <v>43472</v>
      </c>
      <c r="D47" s="116" t="s">
        <v>488</v>
      </c>
      <c r="E47" s="116" t="s">
        <v>628</v>
      </c>
      <c r="F47" s="116" t="s">
        <v>178</v>
      </c>
      <c r="G47" s="320">
        <v>17600</v>
      </c>
      <c r="H47" s="116" t="s">
        <v>484</v>
      </c>
      <c r="I47" s="116" t="s">
        <v>485</v>
      </c>
      <c r="J47" s="116" t="s">
        <v>175</v>
      </c>
      <c r="K47" s="116" t="s">
        <v>629</v>
      </c>
      <c r="L47" s="113" t="s">
        <v>140</v>
      </c>
      <c r="M47" s="107" t="str">
        <f t="shared" si="3"/>
        <v>12</v>
      </c>
      <c r="N47" s="107">
        <f t="shared" si="0"/>
        <v>3</v>
      </c>
      <c r="O47" s="107">
        <v>2019</v>
      </c>
      <c r="P47" s="188">
        <f t="shared" si="1"/>
        <v>43542</v>
      </c>
    </row>
    <row r="48" spans="1:16" ht="25.5" customHeight="1">
      <c r="A48" s="116" t="s">
        <v>176</v>
      </c>
      <c r="B48" s="117">
        <v>826123</v>
      </c>
      <c r="C48" s="118">
        <v>43535</v>
      </c>
      <c r="D48" s="116" t="s">
        <v>491</v>
      </c>
      <c r="E48" s="116" t="s">
        <v>630</v>
      </c>
      <c r="F48" s="116" t="s">
        <v>178</v>
      </c>
      <c r="G48" s="320">
        <v>43802.5</v>
      </c>
      <c r="H48" s="116" t="s">
        <v>631</v>
      </c>
      <c r="I48" s="116" t="s">
        <v>485</v>
      </c>
      <c r="J48" s="116" t="s">
        <v>175</v>
      </c>
      <c r="K48" s="116" t="s">
        <v>629</v>
      </c>
      <c r="L48" s="113" t="s">
        <v>140</v>
      </c>
      <c r="M48" s="107" t="str">
        <f t="shared" si="3"/>
        <v>12</v>
      </c>
      <c r="N48" s="107">
        <f t="shared" si="0"/>
        <v>3</v>
      </c>
      <c r="O48" s="107">
        <v>2019</v>
      </c>
      <c r="P48" s="188">
        <f t="shared" si="1"/>
        <v>43542</v>
      </c>
    </row>
    <row r="49" spans="1:16" ht="25.5" customHeight="1">
      <c r="A49" s="116" t="s">
        <v>168</v>
      </c>
      <c r="B49" s="117">
        <v>826135</v>
      </c>
      <c r="C49" s="118">
        <v>43546</v>
      </c>
      <c r="D49" s="116" t="s">
        <v>373</v>
      </c>
      <c r="E49" s="116" t="s">
        <v>658</v>
      </c>
      <c r="F49" s="116" t="s">
        <v>171</v>
      </c>
      <c r="G49" s="320">
        <v>140000</v>
      </c>
      <c r="H49" s="116" t="s">
        <v>659</v>
      </c>
      <c r="I49" s="116" t="s">
        <v>364</v>
      </c>
      <c r="J49" s="116" t="s">
        <v>173</v>
      </c>
      <c r="K49" s="116" t="s">
        <v>629</v>
      </c>
      <c r="L49" s="113" t="s">
        <v>140</v>
      </c>
      <c r="M49" s="107" t="str">
        <f t="shared" si="3"/>
        <v>12</v>
      </c>
      <c r="N49" s="107">
        <f t="shared" si="0"/>
        <v>3</v>
      </c>
      <c r="O49" s="107">
        <v>2019</v>
      </c>
      <c r="P49" s="188">
        <f t="shared" si="1"/>
        <v>43542</v>
      </c>
    </row>
    <row r="50" spans="1:16" ht="25.5" customHeight="1">
      <c r="A50" s="116" t="s">
        <v>176</v>
      </c>
      <c r="B50" s="117">
        <v>826052</v>
      </c>
      <c r="C50" s="118">
        <v>43538</v>
      </c>
      <c r="D50" s="116" t="s">
        <v>248</v>
      </c>
      <c r="E50" s="116" t="s">
        <v>656</v>
      </c>
      <c r="F50" s="116" t="s">
        <v>178</v>
      </c>
      <c r="G50" s="320">
        <v>110872</v>
      </c>
      <c r="H50" s="116" t="s">
        <v>657</v>
      </c>
      <c r="I50" s="116" t="s">
        <v>365</v>
      </c>
      <c r="J50" s="116" t="s">
        <v>175</v>
      </c>
      <c r="K50" s="116" t="s">
        <v>700</v>
      </c>
      <c r="L50" s="113" t="s">
        <v>140</v>
      </c>
      <c r="M50" s="107" t="str">
        <f t="shared" si="3"/>
        <v>13</v>
      </c>
      <c r="N50" s="107">
        <f t="shared" si="0"/>
        <v>3</v>
      </c>
      <c r="O50" s="107">
        <v>2019</v>
      </c>
      <c r="P50" s="188">
        <f t="shared" si="1"/>
        <v>43549</v>
      </c>
    </row>
    <row r="51" spans="1:16" ht="25.5" customHeight="1">
      <c r="A51" s="116" t="s">
        <v>176</v>
      </c>
      <c r="B51" s="117">
        <v>826032</v>
      </c>
      <c r="C51" s="118">
        <v>43549</v>
      </c>
      <c r="D51" s="116" t="s">
        <v>664</v>
      </c>
      <c r="E51" s="116" t="s">
        <v>663</v>
      </c>
      <c r="F51" s="116" t="s">
        <v>178</v>
      </c>
      <c r="G51" s="320">
        <v>17250</v>
      </c>
      <c r="H51" s="116" t="s">
        <v>251</v>
      </c>
      <c r="I51" s="116" t="s">
        <v>365</v>
      </c>
      <c r="J51" s="116" t="s">
        <v>175</v>
      </c>
      <c r="K51" s="116" t="s">
        <v>700</v>
      </c>
      <c r="L51" s="113" t="s">
        <v>140</v>
      </c>
      <c r="M51" s="107" t="str">
        <f t="shared" si="3"/>
        <v>13</v>
      </c>
      <c r="N51" s="107">
        <f t="shared" si="0"/>
        <v>3</v>
      </c>
      <c r="O51" s="107">
        <v>2019</v>
      </c>
      <c r="P51" s="188">
        <f t="shared" si="1"/>
        <v>43549</v>
      </c>
    </row>
    <row r="52" spans="1:16" ht="25.5" customHeight="1">
      <c r="A52" s="116" t="s">
        <v>176</v>
      </c>
      <c r="B52" s="117">
        <v>825774</v>
      </c>
      <c r="C52" s="118">
        <v>43487</v>
      </c>
      <c r="D52" s="116" t="s">
        <v>258</v>
      </c>
      <c r="E52" s="116" t="s">
        <v>667</v>
      </c>
      <c r="F52" s="116" t="s">
        <v>178</v>
      </c>
      <c r="G52" s="320">
        <v>15660</v>
      </c>
      <c r="H52" s="116" t="s">
        <v>666</v>
      </c>
      <c r="I52" s="116" t="s">
        <v>365</v>
      </c>
      <c r="J52" s="116" t="s">
        <v>175</v>
      </c>
      <c r="K52" s="116" t="s">
        <v>700</v>
      </c>
      <c r="L52" s="113" t="s">
        <v>140</v>
      </c>
      <c r="M52" s="107" t="str">
        <f t="shared" si="3"/>
        <v>13</v>
      </c>
      <c r="N52" s="107">
        <f t="shared" si="0"/>
        <v>3</v>
      </c>
      <c r="O52" s="107">
        <v>2019</v>
      </c>
      <c r="P52" s="188">
        <f t="shared" si="1"/>
        <v>43549</v>
      </c>
    </row>
    <row r="53" spans="1:16" ht="25.5" customHeight="1">
      <c r="A53" s="116" t="s">
        <v>176</v>
      </c>
      <c r="B53" s="117">
        <v>825771</v>
      </c>
      <c r="C53" s="118">
        <v>43487</v>
      </c>
      <c r="D53" s="116" t="s">
        <v>258</v>
      </c>
      <c r="E53" s="116" t="s">
        <v>665</v>
      </c>
      <c r="F53" s="116" t="s">
        <v>178</v>
      </c>
      <c r="G53" s="320">
        <v>5922</v>
      </c>
      <c r="H53" s="116" t="s">
        <v>666</v>
      </c>
      <c r="I53" s="116" t="s">
        <v>365</v>
      </c>
      <c r="J53" s="116" t="s">
        <v>175</v>
      </c>
      <c r="K53" s="116" t="s">
        <v>700</v>
      </c>
      <c r="L53" s="113" t="s">
        <v>140</v>
      </c>
      <c r="M53" s="107" t="str">
        <f t="shared" si="3"/>
        <v>13</v>
      </c>
      <c r="N53" s="107">
        <f t="shared" si="0"/>
        <v>3</v>
      </c>
      <c r="O53" s="107">
        <v>2019</v>
      </c>
      <c r="P53" s="188">
        <f t="shared" si="1"/>
        <v>43549</v>
      </c>
    </row>
    <row r="54" spans="1:16" ht="25.5" customHeight="1">
      <c r="A54" s="116" t="s">
        <v>376</v>
      </c>
      <c r="B54" s="117" t="s">
        <v>30</v>
      </c>
      <c r="C54" s="118">
        <v>43509</v>
      </c>
      <c r="D54" s="116" t="s">
        <v>699</v>
      </c>
      <c r="E54" s="116" t="s">
        <v>706</v>
      </c>
      <c r="F54" s="116" t="s">
        <v>178</v>
      </c>
      <c r="G54" s="320">
        <v>1125</v>
      </c>
      <c r="H54" s="116" t="s">
        <v>376</v>
      </c>
      <c r="I54" s="116" t="s">
        <v>934</v>
      </c>
      <c r="J54" s="116" t="s">
        <v>175</v>
      </c>
      <c r="K54" s="116" t="s">
        <v>700</v>
      </c>
      <c r="L54" s="113" t="s">
        <v>140</v>
      </c>
      <c r="M54" s="107" t="str">
        <f t="shared" si="3"/>
        <v>13</v>
      </c>
      <c r="N54" s="107">
        <f t="shared" si="0"/>
        <v>3</v>
      </c>
      <c r="O54" s="107">
        <v>2019</v>
      </c>
      <c r="P54" s="188">
        <f t="shared" si="1"/>
        <v>43549</v>
      </c>
    </row>
    <row r="55" spans="1:16" ht="25.5" customHeight="1">
      <c r="A55" s="116" t="s">
        <v>176</v>
      </c>
      <c r="B55" s="117">
        <v>826080</v>
      </c>
      <c r="C55" s="118">
        <v>43531</v>
      </c>
      <c r="D55" s="116" t="s">
        <v>491</v>
      </c>
      <c r="E55" s="116" t="s">
        <v>684</v>
      </c>
      <c r="F55" s="116" t="s">
        <v>685</v>
      </c>
      <c r="G55" s="320">
        <v>22500</v>
      </c>
      <c r="H55" s="116" t="s">
        <v>686</v>
      </c>
      <c r="I55" s="116" t="s">
        <v>485</v>
      </c>
      <c r="J55" s="116" t="s">
        <v>175</v>
      </c>
      <c r="K55" s="116" t="s">
        <v>700</v>
      </c>
      <c r="L55" s="113" t="s">
        <v>140</v>
      </c>
      <c r="M55" s="107" t="str">
        <f t="shared" si="3"/>
        <v>13</v>
      </c>
      <c r="N55" s="107">
        <f t="shared" si="0"/>
        <v>3</v>
      </c>
      <c r="O55" s="107">
        <v>2019</v>
      </c>
      <c r="P55" s="188">
        <f t="shared" si="1"/>
        <v>43549</v>
      </c>
    </row>
    <row r="56" spans="1:16" s="166" customFormat="1" ht="25.5" customHeight="1">
      <c r="A56" s="116" t="s">
        <v>271</v>
      </c>
      <c r="B56" s="117">
        <v>826149</v>
      </c>
      <c r="C56" s="118">
        <v>43536</v>
      </c>
      <c r="D56" s="116" t="s">
        <v>722</v>
      </c>
      <c r="E56" s="116" t="s">
        <v>723</v>
      </c>
      <c r="F56" s="116" t="s">
        <v>190</v>
      </c>
      <c r="G56" s="320">
        <v>16074</v>
      </c>
      <c r="H56" s="116" t="s">
        <v>724</v>
      </c>
      <c r="I56" s="116" t="s">
        <v>732</v>
      </c>
      <c r="J56" s="116" t="s">
        <v>175</v>
      </c>
      <c r="K56" s="116" t="s">
        <v>725</v>
      </c>
      <c r="L56" s="113" t="s">
        <v>141</v>
      </c>
      <c r="M56" s="107" t="str">
        <f t="shared" si="3"/>
        <v>14</v>
      </c>
      <c r="N56" s="166">
        <f t="shared" si="0"/>
        <v>4</v>
      </c>
      <c r="O56" s="166">
        <v>2019</v>
      </c>
      <c r="P56" s="207">
        <f t="shared" si="1"/>
        <v>43556</v>
      </c>
    </row>
    <row r="57" spans="1:16" s="166" customFormat="1" ht="25.5" customHeight="1">
      <c r="A57" s="116" t="s">
        <v>271</v>
      </c>
      <c r="B57" s="117">
        <v>826084</v>
      </c>
      <c r="C57" s="118">
        <v>43530</v>
      </c>
      <c r="D57" s="116" t="s">
        <v>726</v>
      </c>
      <c r="E57" s="116" t="s">
        <v>727</v>
      </c>
      <c r="F57" s="116" t="s">
        <v>182</v>
      </c>
      <c r="G57" s="320">
        <v>85610.86</v>
      </c>
      <c r="H57" s="116" t="s">
        <v>728</v>
      </c>
      <c r="I57" s="116" t="s">
        <v>732</v>
      </c>
      <c r="J57" s="116" t="s">
        <v>175</v>
      </c>
      <c r="K57" s="116" t="s">
        <v>725</v>
      </c>
      <c r="L57" s="113" t="s">
        <v>141</v>
      </c>
      <c r="M57" s="107" t="str">
        <f t="shared" si="3"/>
        <v>14</v>
      </c>
      <c r="N57" s="166">
        <f t="shared" si="0"/>
        <v>4</v>
      </c>
      <c r="O57" s="166">
        <v>2019</v>
      </c>
      <c r="P57" s="207">
        <f t="shared" si="1"/>
        <v>43556</v>
      </c>
    </row>
    <row r="58" spans="1:16" s="166" customFormat="1" ht="25.5" customHeight="1">
      <c r="A58" s="116" t="s">
        <v>271</v>
      </c>
      <c r="B58" s="117">
        <v>826077</v>
      </c>
      <c r="C58" s="118">
        <v>43530</v>
      </c>
      <c r="D58" s="116" t="s">
        <v>729</v>
      </c>
      <c r="E58" s="116" t="s">
        <v>730</v>
      </c>
      <c r="F58" s="116" t="s">
        <v>291</v>
      </c>
      <c r="G58" s="320">
        <v>2000</v>
      </c>
      <c r="H58" s="116" t="s">
        <v>731</v>
      </c>
      <c r="I58" s="116" t="s">
        <v>1260</v>
      </c>
      <c r="J58" s="116" t="s">
        <v>175</v>
      </c>
      <c r="K58" s="116" t="s">
        <v>725</v>
      </c>
      <c r="L58" s="113" t="s">
        <v>141</v>
      </c>
      <c r="M58" s="107" t="str">
        <f t="shared" si="3"/>
        <v>14</v>
      </c>
      <c r="N58" s="166">
        <f t="shared" si="0"/>
        <v>4</v>
      </c>
      <c r="O58" s="166">
        <v>2019</v>
      </c>
      <c r="P58" s="207">
        <f t="shared" si="1"/>
        <v>43556</v>
      </c>
    </row>
    <row r="59" spans="1:16" s="166" customFormat="1" ht="25.5" customHeight="1">
      <c r="A59" s="116" t="s">
        <v>176</v>
      </c>
      <c r="B59" s="117">
        <v>826354</v>
      </c>
      <c r="C59" s="118">
        <v>43560</v>
      </c>
      <c r="D59" s="116" t="s">
        <v>491</v>
      </c>
      <c r="E59" s="116" t="s">
        <v>733</v>
      </c>
      <c r="F59" s="116" t="s">
        <v>178</v>
      </c>
      <c r="G59" s="320">
        <v>31232</v>
      </c>
      <c r="H59" s="116" t="s">
        <v>734</v>
      </c>
      <c r="I59" s="116" t="s">
        <v>485</v>
      </c>
      <c r="J59" s="116" t="s">
        <v>175</v>
      </c>
      <c r="K59" s="116" t="s">
        <v>725</v>
      </c>
      <c r="L59" s="113" t="s">
        <v>141</v>
      </c>
      <c r="M59" s="107" t="str">
        <f t="shared" si="3"/>
        <v>14</v>
      </c>
      <c r="N59" s="166">
        <f t="shared" si="0"/>
        <v>4</v>
      </c>
      <c r="O59" s="166">
        <v>2019</v>
      </c>
      <c r="P59" s="207">
        <f t="shared" si="1"/>
        <v>43556</v>
      </c>
    </row>
    <row r="60" spans="1:16" s="166" customFormat="1" ht="25.5" customHeight="1">
      <c r="A60" s="116" t="s">
        <v>376</v>
      </c>
      <c r="B60" s="117" t="s">
        <v>30</v>
      </c>
      <c r="C60" s="118">
        <v>43557</v>
      </c>
      <c r="D60" s="116" t="s">
        <v>451</v>
      </c>
      <c r="E60" s="116" t="s">
        <v>751</v>
      </c>
      <c r="F60" s="116" t="s">
        <v>178</v>
      </c>
      <c r="G60" s="320">
        <v>26700</v>
      </c>
      <c r="H60" s="116" t="s">
        <v>376</v>
      </c>
      <c r="I60" s="116" t="s">
        <v>934</v>
      </c>
      <c r="J60" s="116" t="s">
        <v>175</v>
      </c>
      <c r="K60" s="116" t="s">
        <v>741</v>
      </c>
      <c r="L60" s="113" t="s">
        <v>141</v>
      </c>
      <c r="M60" s="107" t="str">
        <f t="shared" si="3"/>
        <v xml:space="preserve">4 </v>
      </c>
      <c r="N60" s="166">
        <f t="shared" si="0"/>
        <v>4</v>
      </c>
      <c r="O60" s="166">
        <v>2019</v>
      </c>
      <c r="P60" s="207">
        <f t="shared" si="1"/>
        <v>43486</v>
      </c>
    </row>
    <row r="61" spans="1:16" s="166" customFormat="1" ht="25.5" customHeight="1">
      <c r="A61" s="116" t="s">
        <v>271</v>
      </c>
      <c r="B61" s="117">
        <v>826328</v>
      </c>
      <c r="C61" s="118">
        <v>43553</v>
      </c>
      <c r="D61" s="116" t="s">
        <v>742</v>
      </c>
      <c r="E61" s="116" t="s">
        <v>743</v>
      </c>
      <c r="F61" s="116" t="s">
        <v>171</v>
      </c>
      <c r="G61" s="320">
        <v>7500</v>
      </c>
      <c r="H61" s="116" t="s">
        <v>744</v>
      </c>
      <c r="I61" s="116" t="s">
        <v>366</v>
      </c>
      <c r="J61" s="116" t="s">
        <v>175</v>
      </c>
      <c r="K61" s="116" t="s">
        <v>750</v>
      </c>
      <c r="L61" s="113" t="s">
        <v>141</v>
      </c>
      <c r="M61" s="107" t="str">
        <f t="shared" si="3"/>
        <v>15</v>
      </c>
      <c r="N61" s="166">
        <f t="shared" si="0"/>
        <v>4</v>
      </c>
      <c r="O61" s="166">
        <v>2019</v>
      </c>
      <c r="P61" s="207">
        <f t="shared" si="1"/>
        <v>43563</v>
      </c>
    </row>
    <row r="62" spans="1:16" s="166" customFormat="1" ht="25.5" customHeight="1">
      <c r="A62" s="116" t="s">
        <v>271</v>
      </c>
      <c r="B62" s="117">
        <v>826310</v>
      </c>
      <c r="C62" s="118">
        <v>43551</v>
      </c>
      <c r="D62" s="116" t="s">
        <v>745</v>
      </c>
      <c r="E62" s="116" t="s">
        <v>746</v>
      </c>
      <c r="F62" s="116" t="s">
        <v>171</v>
      </c>
      <c r="G62" s="320">
        <v>1000</v>
      </c>
      <c r="H62" s="116" t="s">
        <v>747</v>
      </c>
      <c r="I62" s="116" t="s">
        <v>366</v>
      </c>
      <c r="J62" s="116" t="s">
        <v>175</v>
      </c>
      <c r="K62" s="116" t="s">
        <v>750</v>
      </c>
      <c r="L62" s="113" t="s">
        <v>141</v>
      </c>
      <c r="M62" s="107" t="str">
        <f t="shared" si="3"/>
        <v>15</v>
      </c>
      <c r="N62" s="166">
        <f t="shared" si="0"/>
        <v>4</v>
      </c>
      <c r="O62" s="166">
        <v>2019</v>
      </c>
      <c r="P62" s="207">
        <f t="shared" si="1"/>
        <v>43563</v>
      </c>
    </row>
    <row r="63" spans="1:16" s="166" customFormat="1" ht="25.5" customHeight="1">
      <c r="A63" s="116" t="s">
        <v>271</v>
      </c>
      <c r="B63" s="117">
        <v>826309</v>
      </c>
      <c r="C63" s="118">
        <v>43551</v>
      </c>
      <c r="D63" s="116" t="s">
        <v>745</v>
      </c>
      <c r="E63" s="116" t="s">
        <v>748</v>
      </c>
      <c r="F63" s="116" t="s">
        <v>171</v>
      </c>
      <c r="G63" s="320">
        <v>1250</v>
      </c>
      <c r="H63" s="116" t="s">
        <v>747</v>
      </c>
      <c r="I63" s="116" t="s">
        <v>366</v>
      </c>
      <c r="J63" s="116" t="s">
        <v>175</v>
      </c>
      <c r="K63" s="116" t="s">
        <v>750</v>
      </c>
      <c r="L63" s="113" t="s">
        <v>141</v>
      </c>
      <c r="M63" s="107" t="str">
        <f t="shared" si="3"/>
        <v>15</v>
      </c>
      <c r="N63" s="166">
        <f t="shared" si="0"/>
        <v>4</v>
      </c>
      <c r="O63" s="166">
        <v>2019</v>
      </c>
      <c r="P63" s="207">
        <f t="shared" si="1"/>
        <v>43563</v>
      </c>
    </row>
    <row r="64" spans="1:16" s="166" customFormat="1" ht="25.5" customHeight="1">
      <c r="A64" s="116" t="s">
        <v>176</v>
      </c>
      <c r="B64" s="117">
        <v>826382</v>
      </c>
      <c r="C64" s="118">
        <v>43563</v>
      </c>
      <c r="D64" s="116" t="s">
        <v>491</v>
      </c>
      <c r="E64" s="116" t="s">
        <v>756</v>
      </c>
      <c r="F64" s="116" t="s">
        <v>178</v>
      </c>
      <c r="G64" s="320">
        <v>7650</v>
      </c>
      <c r="H64" s="116" t="s">
        <v>757</v>
      </c>
      <c r="I64" s="116" t="s">
        <v>485</v>
      </c>
      <c r="J64" s="116" t="s">
        <v>175</v>
      </c>
      <c r="K64" s="116" t="s">
        <v>750</v>
      </c>
      <c r="L64" s="113" t="s">
        <v>141</v>
      </c>
      <c r="M64" s="107" t="str">
        <f t="shared" si="3"/>
        <v>15</v>
      </c>
      <c r="N64" s="166">
        <f t="shared" si="0"/>
        <v>4</v>
      </c>
      <c r="O64" s="166">
        <v>2019</v>
      </c>
      <c r="P64" s="207">
        <f t="shared" si="1"/>
        <v>43563</v>
      </c>
    </row>
    <row r="65" spans="1:16" s="166" customFormat="1" ht="25.5" customHeight="1">
      <c r="A65" s="116" t="s">
        <v>176</v>
      </c>
      <c r="B65" s="117">
        <v>826336</v>
      </c>
      <c r="C65" s="118">
        <v>43563</v>
      </c>
      <c r="D65" s="116" t="s">
        <v>249</v>
      </c>
      <c r="E65" s="116" t="s">
        <v>758</v>
      </c>
      <c r="F65" s="116" t="s">
        <v>178</v>
      </c>
      <c r="G65" s="320">
        <v>42570</v>
      </c>
      <c r="H65" s="116" t="s">
        <v>759</v>
      </c>
      <c r="I65" s="116" t="s">
        <v>485</v>
      </c>
      <c r="J65" s="116" t="s">
        <v>175</v>
      </c>
      <c r="K65" s="116" t="s">
        <v>750</v>
      </c>
      <c r="L65" s="113" t="s">
        <v>141</v>
      </c>
      <c r="M65" s="107" t="str">
        <f t="shared" si="3"/>
        <v>15</v>
      </c>
      <c r="N65" s="166">
        <f t="shared" si="0"/>
        <v>4</v>
      </c>
      <c r="O65" s="166">
        <v>2019</v>
      </c>
      <c r="P65" s="207">
        <f t="shared" si="1"/>
        <v>43563</v>
      </c>
    </row>
    <row r="66" spans="1:16" s="166" customFormat="1" ht="25.5" customHeight="1">
      <c r="A66" s="116" t="s">
        <v>176</v>
      </c>
      <c r="B66" s="117">
        <v>826366</v>
      </c>
      <c r="C66" s="118">
        <v>43566</v>
      </c>
      <c r="D66" s="116" t="s">
        <v>486</v>
      </c>
      <c r="E66" s="116" t="s">
        <v>761</v>
      </c>
      <c r="F66" s="116" t="s">
        <v>178</v>
      </c>
      <c r="G66" s="320">
        <v>12210</v>
      </c>
      <c r="H66" s="116" t="s">
        <v>762</v>
      </c>
      <c r="I66" s="116" t="s">
        <v>485</v>
      </c>
      <c r="J66" s="116" t="s">
        <v>175</v>
      </c>
      <c r="K66" s="116" t="s">
        <v>750</v>
      </c>
      <c r="L66" s="113" t="s">
        <v>141</v>
      </c>
      <c r="M66" s="107" t="str">
        <f t="shared" si="3"/>
        <v>15</v>
      </c>
      <c r="N66" s="166">
        <f t="shared" si="0"/>
        <v>4</v>
      </c>
      <c r="O66" s="166">
        <v>2019</v>
      </c>
      <c r="P66" s="207">
        <f t="shared" si="1"/>
        <v>43563</v>
      </c>
    </row>
    <row r="67" spans="1:16" s="166" customFormat="1" ht="25.5" customHeight="1">
      <c r="A67" s="116" t="s">
        <v>271</v>
      </c>
      <c r="B67" s="117">
        <v>826386</v>
      </c>
      <c r="C67" s="118">
        <v>43564</v>
      </c>
      <c r="D67" s="116" t="s">
        <v>763</v>
      </c>
      <c r="E67" s="116" t="s">
        <v>764</v>
      </c>
      <c r="F67" s="116" t="s">
        <v>190</v>
      </c>
      <c r="G67" s="320">
        <v>3000</v>
      </c>
      <c r="H67" s="116" t="s">
        <v>765</v>
      </c>
      <c r="I67" s="116" t="s">
        <v>364</v>
      </c>
      <c r="J67" s="116" t="s">
        <v>175</v>
      </c>
      <c r="K67" s="116" t="s">
        <v>750</v>
      </c>
      <c r="L67" s="113" t="s">
        <v>141</v>
      </c>
      <c r="M67" s="107" t="str">
        <f t="shared" si="3"/>
        <v>15</v>
      </c>
      <c r="N67" s="166">
        <f t="shared" ref="N67:N130" si="4">MONTH(1&amp;L67)</f>
        <v>4</v>
      </c>
      <c r="O67" s="166">
        <v>2019</v>
      </c>
      <c r="P67" s="207">
        <f t="shared" ref="P67:P130" si="5">MAX(DATE(O67,1,1),DATE(O67,1,1)-WEEKDAY(DATE(O67,1,1),2)+(M67-1)*7+1)</f>
        <v>43563</v>
      </c>
    </row>
    <row r="68" spans="1:16" s="166" customFormat="1" ht="25.5" customHeight="1">
      <c r="A68" s="116" t="s">
        <v>271</v>
      </c>
      <c r="B68" s="117">
        <v>826384</v>
      </c>
      <c r="C68" s="118">
        <v>43564</v>
      </c>
      <c r="D68" s="116" t="s">
        <v>763</v>
      </c>
      <c r="E68" s="116" t="s">
        <v>767</v>
      </c>
      <c r="F68" s="116" t="s">
        <v>190</v>
      </c>
      <c r="G68" s="320">
        <v>135000</v>
      </c>
      <c r="H68" s="116" t="s">
        <v>766</v>
      </c>
      <c r="I68" s="116" t="s">
        <v>364</v>
      </c>
      <c r="J68" s="116" t="s">
        <v>175</v>
      </c>
      <c r="K68" s="116" t="s">
        <v>750</v>
      </c>
      <c r="L68" s="113" t="s">
        <v>141</v>
      </c>
      <c r="M68" s="107" t="str">
        <f t="shared" si="3"/>
        <v>15</v>
      </c>
      <c r="N68" s="166">
        <f t="shared" si="4"/>
        <v>4</v>
      </c>
      <c r="O68" s="166">
        <v>2019</v>
      </c>
      <c r="P68" s="207">
        <f t="shared" si="5"/>
        <v>43563</v>
      </c>
    </row>
    <row r="69" spans="1:16" s="166" customFormat="1" ht="25.5" customHeight="1">
      <c r="A69" s="116" t="s">
        <v>176</v>
      </c>
      <c r="B69" s="117">
        <v>826297</v>
      </c>
      <c r="C69" s="118">
        <v>43567</v>
      </c>
      <c r="D69" s="116" t="s">
        <v>504</v>
      </c>
      <c r="E69" s="116" t="s">
        <v>778</v>
      </c>
      <c r="F69" s="116" t="s">
        <v>178</v>
      </c>
      <c r="G69" s="320">
        <v>101519.66</v>
      </c>
      <c r="H69" s="116" t="s">
        <v>779</v>
      </c>
      <c r="I69" s="116" t="s">
        <v>365</v>
      </c>
      <c r="J69" s="116" t="s">
        <v>175</v>
      </c>
      <c r="K69" s="116" t="s">
        <v>750</v>
      </c>
      <c r="L69" s="113" t="s">
        <v>141</v>
      </c>
      <c r="M69" s="107" t="str">
        <f t="shared" si="3"/>
        <v>15</v>
      </c>
      <c r="N69" s="166">
        <f t="shared" si="4"/>
        <v>4</v>
      </c>
      <c r="O69" s="166">
        <v>2019</v>
      </c>
      <c r="P69" s="207">
        <f t="shared" si="5"/>
        <v>43563</v>
      </c>
    </row>
    <row r="70" spans="1:16" s="166" customFormat="1" ht="25.5" customHeight="1">
      <c r="A70" s="116" t="s">
        <v>176</v>
      </c>
      <c r="B70" s="117">
        <v>825345</v>
      </c>
      <c r="C70" s="118">
        <v>43565</v>
      </c>
      <c r="D70" s="116" t="s">
        <v>780</v>
      </c>
      <c r="E70" s="116" t="s">
        <v>781</v>
      </c>
      <c r="F70" s="116" t="s">
        <v>178</v>
      </c>
      <c r="G70" s="320">
        <v>16722</v>
      </c>
      <c r="H70" s="116" t="s">
        <v>666</v>
      </c>
      <c r="I70" s="116" t="s">
        <v>365</v>
      </c>
      <c r="J70" s="116" t="s">
        <v>175</v>
      </c>
      <c r="K70" s="116" t="s">
        <v>750</v>
      </c>
      <c r="L70" s="113" t="s">
        <v>141</v>
      </c>
      <c r="M70" s="107" t="str">
        <f t="shared" si="3"/>
        <v>15</v>
      </c>
      <c r="N70" s="166">
        <f t="shared" si="4"/>
        <v>4</v>
      </c>
      <c r="O70" s="166">
        <v>2019</v>
      </c>
      <c r="P70" s="207">
        <f t="shared" si="5"/>
        <v>43563</v>
      </c>
    </row>
    <row r="71" spans="1:16" s="166" customFormat="1" ht="25.5" customHeight="1">
      <c r="A71" s="116" t="s">
        <v>176</v>
      </c>
      <c r="B71" s="117">
        <v>826366</v>
      </c>
      <c r="C71" s="118">
        <v>43566</v>
      </c>
      <c r="D71" s="116" t="s">
        <v>486</v>
      </c>
      <c r="E71" s="116" t="s">
        <v>782</v>
      </c>
      <c r="F71" s="116" t="s">
        <v>178</v>
      </c>
      <c r="G71" s="320">
        <v>12210</v>
      </c>
      <c r="H71" s="116" t="s">
        <v>783</v>
      </c>
      <c r="I71" s="116" t="s">
        <v>485</v>
      </c>
      <c r="J71" s="116" t="s">
        <v>175</v>
      </c>
      <c r="K71" s="116" t="s">
        <v>750</v>
      </c>
      <c r="L71" s="113" t="s">
        <v>141</v>
      </c>
      <c r="M71" s="107" t="str">
        <f t="shared" si="3"/>
        <v>15</v>
      </c>
      <c r="N71" s="166">
        <f t="shared" si="4"/>
        <v>4</v>
      </c>
      <c r="O71" s="166">
        <v>2019</v>
      </c>
      <c r="P71" s="207">
        <f t="shared" si="5"/>
        <v>43563</v>
      </c>
    </row>
    <row r="72" spans="1:16" s="166" customFormat="1" ht="25.5" customHeight="1">
      <c r="A72" s="116" t="s">
        <v>176</v>
      </c>
      <c r="B72" s="117">
        <v>826382</v>
      </c>
      <c r="C72" s="118">
        <v>43563</v>
      </c>
      <c r="D72" s="116" t="s">
        <v>491</v>
      </c>
      <c r="E72" s="116" t="s">
        <v>784</v>
      </c>
      <c r="F72" s="116" t="s">
        <v>178</v>
      </c>
      <c r="G72" s="320">
        <v>7650</v>
      </c>
      <c r="H72" s="116" t="s">
        <v>757</v>
      </c>
      <c r="I72" s="116" t="s">
        <v>485</v>
      </c>
      <c r="J72" s="116" t="s">
        <v>175</v>
      </c>
      <c r="K72" s="116" t="s">
        <v>750</v>
      </c>
      <c r="L72" s="113" t="s">
        <v>141</v>
      </c>
      <c r="M72" s="107" t="str">
        <f t="shared" si="3"/>
        <v>15</v>
      </c>
      <c r="N72" s="166">
        <f t="shared" si="4"/>
        <v>4</v>
      </c>
      <c r="O72" s="166">
        <v>2019</v>
      </c>
      <c r="P72" s="207">
        <f t="shared" si="5"/>
        <v>43563</v>
      </c>
    </row>
    <row r="73" spans="1:16" s="166" customFormat="1" ht="25.5" customHeight="1">
      <c r="A73" s="116" t="s">
        <v>271</v>
      </c>
      <c r="B73" s="117">
        <v>825868</v>
      </c>
      <c r="C73" s="118">
        <v>43502</v>
      </c>
      <c r="D73" s="116" t="s">
        <v>785</v>
      </c>
      <c r="E73" s="116" t="s">
        <v>786</v>
      </c>
      <c r="F73" s="116" t="s">
        <v>171</v>
      </c>
      <c r="G73" s="320">
        <v>500</v>
      </c>
      <c r="H73" s="116" t="s">
        <v>787</v>
      </c>
      <c r="I73" s="116" t="s">
        <v>366</v>
      </c>
      <c r="J73" s="116" t="s">
        <v>175</v>
      </c>
      <c r="K73" s="116" t="s">
        <v>794</v>
      </c>
      <c r="L73" s="113" t="s">
        <v>141</v>
      </c>
      <c r="M73" s="107" t="str">
        <f t="shared" si="3"/>
        <v>16</v>
      </c>
      <c r="N73" s="166">
        <f t="shared" si="4"/>
        <v>4</v>
      </c>
      <c r="O73" s="166">
        <v>2019</v>
      </c>
      <c r="P73" s="207">
        <f t="shared" si="5"/>
        <v>43570</v>
      </c>
    </row>
    <row r="74" spans="1:16" s="166" customFormat="1" ht="25.5" customHeight="1">
      <c r="A74" s="116" t="s">
        <v>271</v>
      </c>
      <c r="B74" s="117">
        <v>825865</v>
      </c>
      <c r="C74" s="118">
        <v>43502</v>
      </c>
      <c r="D74" s="116" t="s">
        <v>788</v>
      </c>
      <c r="E74" s="116" t="s">
        <v>789</v>
      </c>
      <c r="F74" s="116" t="s">
        <v>171</v>
      </c>
      <c r="G74" s="320">
        <v>3500</v>
      </c>
      <c r="H74" s="116" t="s">
        <v>790</v>
      </c>
      <c r="I74" s="116" t="s">
        <v>366</v>
      </c>
      <c r="J74" s="116" t="s">
        <v>175</v>
      </c>
      <c r="K74" s="116" t="s">
        <v>794</v>
      </c>
      <c r="L74" s="113" t="s">
        <v>141</v>
      </c>
      <c r="M74" s="107" t="str">
        <f t="shared" si="3"/>
        <v>16</v>
      </c>
      <c r="N74" s="166">
        <f t="shared" si="4"/>
        <v>4</v>
      </c>
      <c r="O74" s="166">
        <v>2019</v>
      </c>
      <c r="P74" s="207">
        <f t="shared" si="5"/>
        <v>43570</v>
      </c>
    </row>
    <row r="75" spans="1:16" s="166" customFormat="1" ht="25.5" customHeight="1">
      <c r="A75" s="116" t="s">
        <v>271</v>
      </c>
      <c r="B75" s="117">
        <v>825832</v>
      </c>
      <c r="C75" s="118">
        <v>43496</v>
      </c>
      <c r="D75" s="116" t="s">
        <v>791</v>
      </c>
      <c r="E75" s="116" t="s">
        <v>789</v>
      </c>
      <c r="F75" s="116" t="s">
        <v>171</v>
      </c>
      <c r="G75" s="320">
        <v>2500</v>
      </c>
      <c r="H75" s="116" t="s">
        <v>792</v>
      </c>
      <c r="I75" s="116" t="s">
        <v>366</v>
      </c>
      <c r="J75" s="116" t="s">
        <v>175</v>
      </c>
      <c r="K75" s="116" t="s">
        <v>794</v>
      </c>
      <c r="L75" s="113" t="s">
        <v>141</v>
      </c>
      <c r="M75" s="107" t="str">
        <f t="shared" si="3"/>
        <v>16</v>
      </c>
      <c r="N75" s="166">
        <f t="shared" si="4"/>
        <v>4</v>
      </c>
      <c r="O75" s="166">
        <v>2019</v>
      </c>
      <c r="P75" s="207">
        <f t="shared" si="5"/>
        <v>43570</v>
      </c>
    </row>
    <row r="76" spans="1:16" s="166" customFormat="1" ht="25.5" customHeight="1">
      <c r="A76" s="116" t="s">
        <v>271</v>
      </c>
      <c r="B76" s="117">
        <v>825708</v>
      </c>
      <c r="C76" s="118">
        <v>43479</v>
      </c>
      <c r="D76" s="116" t="s">
        <v>793</v>
      </c>
      <c r="E76" s="116" t="s">
        <v>810</v>
      </c>
      <c r="F76" s="116" t="s">
        <v>178</v>
      </c>
      <c r="G76" s="320">
        <v>10000</v>
      </c>
      <c r="H76" s="116" t="s">
        <v>659</v>
      </c>
      <c r="I76" s="116" t="s">
        <v>366</v>
      </c>
      <c r="J76" s="116" t="s">
        <v>175</v>
      </c>
      <c r="K76" s="116" t="s">
        <v>794</v>
      </c>
      <c r="L76" s="113" t="s">
        <v>141</v>
      </c>
      <c r="M76" s="107" t="str">
        <f t="shared" si="3"/>
        <v>16</v>
      </c>
      <c r="N76" s="166">
        <f t="shared" si="4"/>
        <v>4</v>
      </c>
      <c r="O76" s="166">
        <v>2019</v>
      </c>
      <c r="P76" s="207">
        <f t="shared" si="5"/>
        <v>43570</v>
      </c>
    </row>
    <row r="77" spans="1:16" s="166" customFormat="1" ht="25.5" customHeight="1">
      <c r="A77" s="116" t="s">
        <v>376</v>
      </c>
      <c r="B77" s="117" t="s">
        <v>30</v>
      </c>
      <c r="C77" s="118">
        <v>43486</v>
      </c>
      <c r="D77" s="116" t="s">
        <v>377</v>
      </c>
      <c r="E77" s="116" t="s">
        <v>800</v>
      </c>
      <c r="F77" s="116" t="s">
        <v>178</v>
      </c>
      <c r="G77" s="320">
        <v>44281.1</v>
      </c>
      <c r="H77" s="116" t="s">
        <v>801</v>
      </c>
      <c r="I77" s="116" t="s">
        <v>364</v>
      </c>
      <c r="J77" s="116" t="s">
        <v>175</v>
      </c>
      <c r="K77" s="116" t="s">
        <v>794</v>
      </c>
      <c r="L77" s="113" t="s">
        <v>141</v>
      </c>
      <c r="M77" s="107" t="str">
        <f t="shared" si="3"/>
        <v>16</v>
      </c>
      <c r="N77" s="166">
        <f t="shared" si="4"/>
        <v>4</v>
      </c>
      <c r="O77" s="166">
        <v>2019</v>
      </c>
      <c r="P77" s="207">
        <f t="shared" si="5"/>
        <v>43570</v>
      </c>
    </row>
    <row r="78" spans="1:16" s="166" customFormat="1" ht="25.5" customHeight="1">
      <c r="A78" s="116" t="s">
        <v>271</v>
      </c>
      <c r="B78" s="117">
        <v>826292</v>
      </c>
      <c r="C78" s="118">
        <v>43570</v>
      </c>
      <c r="D78" s="116" t="s">
        <v>532</v>
      </c>
      <c r="E78" s="116" t="s">
        <v>809</v>
      </c>
      <c r="F78" s="116" t="s">
        <v>291</v>
      </c>
      <c r="G78" s="320">
        <v>110000</v>
      </c>
      <c r="H78" s="116" t="s">
        <v>802</v>
      </c>
      <c r="I78" s="116" t="s">
        <v>366</v>
      </c>
      <c r="J78" s="116" t="s">
        <v>175</v>
      </c>
      <c r="K78" s="116" t="s">
        <v>794</v>
      </c>
      <c r="L78" s="113" t="s">
        <v>141</v>
      </c>
      <c r="M78" s="107" t="str">
        <f t="shared" si="3"/>
        <v>16</v>
      </c>
      <c r="N78" s="166">
        <f t="shared" si="4"/>
        <v>4</v>
      </c>
      <c r="O78" s="166">
        <v>2019</v>
      </c>
      <c r="P78" s="207">
        <f t="shared" si="5"/>
        <v>43570</v>
      </c>
    </row>
    <row r="79" spans="1:16" s="166" customFormat="1" ht="25.5" customHeight="1">
      <c r="A79" s="116" t="s">
        <v>271</v>
      </c>
      <c r="B79" s="117">
        <v>826398</v>
      </c>
      <c r="C79" s="118">
        <v>43571</v>
      </c>
      <c r="D79" s="116" t="s">
        <v>803</v>
      </c>
      <c r="E79" s="116" t="s">
        <v>804</v>
      </c>
      <c r="F79" s="116" t="s">
        <v>291</v>
      </c>
      <c r="G79" s="320">
        <v>95000</v>
      </c>
      <c r="H79" s="116" t="s">
        <v>274</v>
      </c>
      <c r="I79" s="116" t="s">
        <v>364</v>
      </c>
      <c r="J79" s="116" t="s">
        <v>175</v>
      </c>
      <c r="K79" s="116" t="s">
        <v>794</v>
      </c>
      <c r="L79" s="113" t="s">
        <v>141</v>
      </c>
      <c r="M79" s="107" t="str">
        <f t="shared" si="3"/>
        <v>16</v>
      </c>
      <c r="N79" s="166">
        <f t="shared" si="4"/>
        <v>4</v>
      </c>
      <c r="O79" s="166">
        <v>2019</v>
      </c>
      <c r="P79" s="207">
        <f t="shared" si="5"/>
        <v>43570</v>
      </c>
    </row>
    <row r="80" spans="1:16" s="166" customFormat="1" ht="25.5" customHeight="1">
      <c r="A80" s="116" t="s">
        <v>271</v>
      </c>
      <c r="B80" s="117">
        <v>826239</v>
      </c>
      <c r="C80" s="118">
        <v>43570</v>
      </c>
      <c r="D80" s="116" t="s">
        <v>805</v>
      </c>
      <c r="E80" s="116" t="s">
        <v>806</v>
      </c>
      <c r="F80" s="116" t="s">
        <v>171</v>
      </c>
      <c r="G80" s="320">
        <v>1051</v>
      </c>
      <c r="H80" s="116" t="s">
        <v>807</v>
      </c>
      <c r="I80" s="116" t="s">
        <v>366</v>
      </c>
      <c r="J80" s="116" t="s">
        <v>175</v>
      </c>
      <c r="K80" s="116" t="s">
        <v>794</v>
      </c>
      <c r="L80" s="113" t="s">
        <v>141</v>
      </c>
      <c r="M80" s="107" t="str">
        <f t="shared" si="3"/>
        <v>16</v>
      </c>
      <c r="N80" s="166">
        <f t="shared" si="4"/>
        <v>4</v>
      </c>
      <c r="O80" s="166">
        <v>2019</v>
      </c>
      <c r="P80" s="207">
        <f t="shared" si="5"/>
        <v>43570</v>
      </c>
    </row>
    <row r="81" spans="1:16" s="166" customFormat="1" ht="25.5" customHeight="1">
      <c r="A81" s="116" t="s">
        <v>176</v>
      </c>
      <c r="B81" s="117">
        <v>826429</v>
      </c>
      <c r="C81" s="118">
        <v>43566</v>
      </c>
      <c r="D81" s="116" t="s">
        <v>249</v>
      </c>
      <c r="E81" s="116" t="s">
        <v>808</v>
      </c>
      <c r="F81" s="116" t="s">
        <v>178</v>
      </c>
      <c r="G81" s="320">
        <v>57730.05</v>
      </c>
      <c r="H81" s="116" t="s">
        <v>759</v>
      </c>
      <c r="I81" s="116" t="s">
        <v>485</v>
      </c>
      <c r="J81" s="116" t="s">
        <v>175</v>
      </c>
      <c r="K81" s="116" t="s">
        <v>794</v>
      </c>
      <c r="L81" s="113" t="s">
        <v>141</v>
      </c>
      <c r="M81" s="107" t="str">
        <f t="shared" si="3"/>
        <v>16</v>
      </c>
      <c r="N81" s="166">
        <f t="shared" si="4"/>
        <v>4</v>
      </c>
      <c r="O81" s="166">
        <v>2019</v>
      </c>
      <c r="P81" s="207">
        <f t="shared" si="5"/>
        <v>43570</v>
      </c>
    </row>
    <row r="82" spans="1:16" s="166" customFormat="1" ht="25.5" customHeight="1">
      <c r="A82" s="116" t="s">
        <v>376</v>
      </c>
      <c r="B82" s="117">
        <v>826100</v>
      </c>
      <c r="C82" s="118">
        <v>43531</v>
      </c>
      <c r="D82" s="116" t="s">
        <v>825</v>
      </c>
      <c r="E82" s="116" t="s">
        <v>826</v>
      </c>
      <c r="F82" s="116" t="s">
        <v>178</v>
      </c>
      <c r="G82" s="320">
        <v>17724.7</v>
      </c>
      <c r="H82" s="116" t="s">
        <v>433</v>
      </c>
      <c r="I82" s="116" t="s">
        <v>366</v>
      </c>
      <c r="J82" s="116" t="s">
        <v>175</v>
      </c>
      <c r="K82" s="116" t="s">
        <v>850</v>
      </c>
      <c r="L82" s="113" t="s">
        <v>141</v>
      </c>
      <c r="M82" s="107" t="str">
        <f t="shared" si="3"/>
        <v>17</v>
      </c>
      <c r="N82" s="166">
        <f t="shared" si="4"/>
        <v>4</v>
      </c>
      <c r="O82" s="166">
        <v>2019</v>
      </c>
      <c r="P82" s="207">
        <f t="shared" si="5"/>
        <v>43577</v>
      </c>
    </row>
    <row r="83" spans="1:16" s="166" customFormat="1" ht="25.5" customHeight="1">
      <c r="A83" s="116" t="s">
        <v>271</v>
      </c>
      <c r="B83" s="117">
        <v>825876</v>
      </c>
      <c r="C83" s="118">
        <v>43502</v>
      </c>
      <c r="D83" s="116" t="s">
        <v>847</v>
      </c>
      <c r="E83" s="116" t="s">
        <v>848</v>
      </c>
      <c r="F83" s="116" t="s">
        <v>171</v>
      </c>
      <c r="G83" s="320">
        <v>2000</v>
      </c>
      <c r="H83" s="116" t="s">
        <v>849</v>
      </c>
      <c r="I83" s="116" t="s">
        <v>1259</v>
      </c>
      <c r="J83" s="116" t="s">
        <v>175</v>
      </c>
      <c r="K83" s="116" t="s">
        <v>850</v>
      </c>
      <c r="L83" s="113" t="s">
        <v>141</v>
      </c>
      <c r="M83" s="107" t="str">
        <f t="shared" si="3"/>
        <v>17</v>
      </c>
      <c r="N83" s="166">
        <f t="shared" si="4"/>
        <v>4</v>
      </c>
      <c r="O83" s="166">
        <v>2019</v>
      </c>
      <c r="P83" s="207">
        <f t="shared" si="5"/>
        <v>43577</v>
      </c>
    </row>
    <row r="84" spans="1:16" s="166" customFormat="1" ht="25.5" customHeight="1">
      <c r="A84" s="116" t="s">
        <v>271</v>
      </c>
      <c r="B84" s="117">
        <v>826307</v>
      </c>
      <c r="C84" s="118">
        <v>43551</v>
      </c>
      <c r="D84" s="116" t="s">
        <v>851</v>
      </c>
      <c r="E84" s="116" t="s">
        <v>852</v>
      </c>
      <c r="F84" s="116" t="s">
        <v>171</v>
      </c>
      <c r="G84" s="320">
        <v>1100</v>
      </c>
      <c r="H84" s="116" t="s">
        <v>853</v>
      </c>
      <c r="I84" s="116" t="s">
        <v>366</v>
      </c>
      <c r="J84" s="116" t="s">
        <v>175</v>
      </c>
      <c r="K84" s="116" t="s">
        <v>850</v>
      </c>
      <c r="L84" s="113" t="s">
        <v>141</v>
      </c>
      <c r="M84" s="107" t="str">
        <f t="shared" si="3"/>
        <v>17</v>
      </c>
      <c r="N84" s="166">
        <f t="shared" si="4"/>
        <v>4</v>
      </c>
      <c r="O84" s="166">
        <v>2019</v>
      </c>
      <c r="P84" s="207">
        <f t="shared" si="5"/>
        <v>43577</v>
      </c>
    </row>
    <row r="85" spans="1:16" s="166" customFormat="1" ht="25.5" customHeight="1">
      <c r="A85" s="116" t="s">
        <v>271</v>
      </c>
      <c r="B85" s="117">
        <v>826308</v>
      </c>
      <c r="C85" s="118">
        <v>43551</v>
      </c>
      <c r="D85" s="116" t="s">
        <v>851</v>
      </c>
      <c r="E85" s="116" t="s">
        <v>854</v>
      </c>
      <c r="F85" s="116" t="s">
        <v>171</v>
      </c>
      <c r="G85" s="320">
        <v>1100</v>
      </c>
      <c r="H85" s="116" t="s">
        <v>853</v>
      </c>
      <c r="I85" s="116" t="s">
        <v>366</v>
      </c>
      <c r="J85" s="116" t="s">
        <v>175</v>
      </c>
      <c r="K85" s="116" t="s">
        <v>850</v>
      </c>
      <c r="L85" s="113" t="s">
        <v>141</v>
      </c>
      <c r="M85" s="107" t="str">
        <f t="shared" si="3"/>
        <v>17</v>
      </c>
      <c r="N85" s="166">
        <f t="shared" si="4"/>
        <v>4</v>
      </c>
      <c r="O85" s="166">
        <v>2019</v>
      </c>
      <c r="P85" s="207">
        <f t="shared" si="5"/>
        <v>43577</v>
      </c>
    </row>
    <row r="86" spans="1:16" s="166" customFormat="1" ht="25.5" customHeight="1">
      <c r="A86" s="116" t="s">
        <v>271</v>
      </c>
      <c r="B86" s="117">
        <v>825701</v>
      </c>
      <c r="C86" s="118">
        <v>43504</v>
      </c>
      <c r="D86" s="116" t="s">
        <v>855</v>
      </c>
      <c r="E86" s="116" t="s">
        <v>856</v>
      </c>
      <c r="F86" s="116" t="s">
        <v>291</v>
      </c>
      <c r="G86" s="320">
        <v>2500</v>
      </c>
      <c r="H86" s="116" t="s">
        <v>857</v>
      </c>
      <c r="I86" s="116" t="s">
        <v>366</v>
      </c>
      <c r="J86" s="116" t="s">
        <v>175</v>
      </c>
      <c r="K86" s="116" t="s">
        <v>850</v>
      </c>
      <c r="L86" s="113" t="s">
        <v>141</v>
      </c>
      <c r="M86" s="107" t="str">
        <f t="shared" si="3"/>
        <v>17</v>
      </c>
      <c r="N86" s="166">
        <f t="shared" si="4"/>
        <v>4</v>
      </c>
      <c r="O86" s="166">
        <v>2019</v>
      </c>
      <c r="P86" s="207">
        <f t="shared" si="5"/>
        <v>43577</v>
      </c>
    </row>
    <row r="87" spans="1:16" s="166" customFormat="1" ht="25.5" customHeight="1">
      <c r="A87" s="116" t="s">
        <v>271</v>
      </c>
      <c r="B87" s="117">
        <v>825981</v>
      </c>
      <c r="C87" s="118">
        <v>43502</v>
      </c>
      <c r="D87" s="116" t="s">
        <v>858</v>
      </c>
      <c r="E87" s="116" t="s">
        <v>859</v>
      </c>
      <c r="F87" s="116" t="s">
        <v>190</v>
      </c>
      <c r="G87" s="320">
        <v>46000</v>
      </c>
      <c r="H87" s="116" t="s">
        <v>860</v>
      </c>
      <c r="I87" s="116" t="s">
        <v>366</v>
      </c>
      <c r="J87" s="116" t="s">
        <v>175</v>
      </c>
      <c r="K87" s="116" t="s">
        <v>850</v>
      </c>
      <c r="L87" s="113" t="s">
        <v>141</v>
      </c>
      <c r="M87" s="107" t="str">
        <f t="shared" si="3"/>
        <v>17</v>
      </c>
      <c r="N87" s="166">
        <f t="shared" si="4"/>
        <v>4</v>
      </c>
      <c r="O87" s="166">
        <v>2019</v>
      </c>
      <c r="P87" s="207">
        <f t="shared" si="5"/>
        <v>43577</v>
      </c>
    </row>
    <row r="88" spans="1:16" s="166" customFormat="1" ht="25.5" customHeight="1">
      <c r="A88" s="116" t="s">
        <v>271</v>
      </c>
      <c r="B88" s="117">
        <v>826171</v>
      </c>
      <c r="C88" s="118">
        <v>43538</v>
      </c>
      <c r="D88" s="116" t="s">
        <v>864</v>
      </c>
      <c r="E88" s="116" t="s">
        <v>865</v>
      </c>
      <c r="F88" s="116" t="s">
        <v>182</v>
      </c>
      <c r="G88" s="320">
        <v>30000</v>
      </c>
      <c r="H88" s="116" t="s">
        <v>866</v>
      </c>
      <c r="I88" s="116" t="s">
        <v>366</v>
      </c>
      <c r="J88" s="116" t="s">
        <v>175</v>
      </c>
      <c r="K88" s="116" t="s">
        <v>867</v>
      </c>
      <c r="L88" s="113" t="s">
        <v>142</v>
      </c>
      <c r="M88" s="107" t="str">
        <f t="shared" si="3"/>
        <v>18</v>
      </c>
      <c r="N88" s="166">
        <f t="shared" si="4"/>
        <v>5</v>
      </c>
      <c r="O88" s="166">
        <v>2019</v>
      </c>
      <c r="P88" s="207">
        <f t="shared" si="5"/>
        <v>43584</v>
      </c>
    </row>
    <row r="89" spans="1:16" s="166" customFormat="1" ht="25.5" customHeight="1">
      <c r="A89" s="116" t="s">
        <v>271</v>
      </c>
      <c r="B89" s="117">
        <v>826424</v>
      </c>
      <c r="C89" s="118">
        <v>43581</v>
      </c>
      <c r="D89" s="116" t="s">
        <v>868</v>
      </c>
      <c r="E89" s="116" t="s">
        <v>887</v>
      </c>
      <c r="F89" s="116" t="s">
        <v>171</v>
      </c>
      <c r="G89" s="320">
        <v>95238.1</v>
      </c>
      <c r="H89" s="116" t="s">
        <v>869</v>
      </c>
      <c r="I89" s="116" t="s">
        <v>366</v>
      </c>
      <c r="J89" s="116" t="s">
        <v>175</v>
      </c>
      <c r="K89" s="116" t="s">
        <v>867</v>
      </c>
      <c r="L89" s="113" t="s">
        <v>142</v>
      </c>
      <c r="M89" s="107" t="str">
        <f t="shared" si="3"/>
        <v>18</v>
      </c>
      <c r="N89" s="166">
        <f t="shared" si="4"/>
        <v>5</v>
      </c>
      <c r="O89" s="166">
        <v>2019</v>
      </c>
      <c r="P89" s="207">
        <f t="shared" si="5"/>
        <v>43584</v>
      </c>
    </row>
    <row r="90" spans="1:16" s="166" customFormat="1" ht="25.5" customHeight="1">
      <c r="A90" s="116" t="s">
        <v>271</v>
      </c>
      <c r="B90" s="117">
        <v>826499</v>
      </c>
      <c r="C90" s="118">
        <v>43578</v>
      </c>
      <c r="D90" s="116" t="s">
        <v>870</v>
      </c>
      <c r="E90" s="116" t="s">
        <v>871</v>
      </c>
      <c r="F90" s="116" t="s">
        <v>178</v>
      </c>
      <c r="G90" s="320">
        <v>12500</v>
      </c>
      <c r="H90" s="116" t="s">
        <v>872</v>
      </c>
      <c r="I90" s="116" t="s">
        <v>366</v>
      </c>
      <c r="J90" s="116" t="s">
        <v>175</v>
      </c>
      <c r="K90" s="116" t="s">
        <v>867</v>
      </c>
      <c r="L90" s="113" t="s">
        <v>142</v>
      </c>
      <c r="M90" s="107" t="str">
        <f t="shared" si="3"/>
        <v>18</v>
      </c>
      <c r="N90" s="166">
        <f t="shared" si="4"/>
        <v>5</v>
      </c>
      <c r="O90" s="166">
        <v>2019</v>
      </c>
      <c r="P90" s="207">
        <f t="shared" si="5"/>
        <v>43584</v>
      </c>
    </row>
    <row r="91" spans="1:16" s="166" customFormat="1" ht="25.5" customHeight="1">
      <c r="A91" s="116" t="s">
        <v>271</v>
      </c>
      <c r="B91" s="117">
        <v>826528</v>
      </c>
      <c r="C91" s="118">
        <v>43581</v>
      </c>
      <c r="D91" s="116" t="s">
        <v>873</v>
      </c>
      <c r="E91" s="116" t="s">
        <v>874</v>
      </c>
      <c r="F91" s="116" t="s">
        <v>291</v>
      </c>
      <c r="G91" s="320">
        <v>325000</v>
      </c>
      <c r="H91" s="116" t="s">
        <v>866</v>
      </c>
      <c r="I91" s="116" t="s">
        <v>364</v>
      </c>
      <c r="J91" s="116" t="s">
        <v>175</v>
      </c>
      <c r="K91" s="116" t="s">
        <v>867</v>
      </c>
      <c r="L91" s="113" t="s">
        <v>142</v>
      </c>
      <c r="M91" s="107" t="str">
        <f t="shared" si="3"/>
        <v>18</v>
      </c>
      <c r="N91" s="166">
        <f t="shared" si="4"/>
        <v>5</v>
      </c>
      <c r="O91" s="166">
        <v>2019</v>
      </c>
      <c r="P91" s="207">
        <f t="shared" si="5"/>
        <v>43584</v>
      </c>
    </row>
    <row r="92" spans="1:16" s="166" customFormat="1" ht="25.5" customHeight="1">
      <c r="A92" s="116" t="s">
        <v>376</v>
      </c>
      <c r="B92" s="117">
        <v>825975</v>
      </c>
      <c r="C92" s="118">
        <v>43517</v>
      </c>
      <c r="D92" s="116" t="s">
        <v>875</v>
      </c>
      <c r="E92" s="116" t="s">
        <v>876</v>
      </c>
      <c r="F92" s="116" t="s">
        <v>182</v>
      </c>
      <c r="G92" s="320">
        <v>500000</v>
      </c>
      <c r="H92" s="116" t="s">
        <v>433</v>
      </c>
      <c r="I92" s="116" t="s">
        <v>366</v>
      </c>
      <c r="J92" s="116" t="s">
        <v>175</v>
      </c>
      <c r="K92" s="116" t="s">
        <v>867</v>
      </c>
      <c r="L92" s="113" t="s">
        <v>142</v>
      </c>
      <c r="M92" s="107" t="str">
        <f t="shared" si="3"/>
        <v>18</v>
      </c>
      <c r="N92" s="166">
        <f t="shared" si="4"/>
        <v>5</v>
      </c>
      <c r="O92" s="166">
        <v>2019</v>
      </c>
      <c r="P92" s="207">
        <f t="shared" si="5"/>
        <v>43584</v>
      </c>
    </row>
    <row r="93" spans="1:16" s="166" customFormat="1" ht="25.5" customHeight="1">
      <c r="A93" s="116" t="s">
        <v>176</v>
      </c>
      <c r="B93" s="117">
        <v>826097</v>
      </c>
      <c r="C93" s="118">
        <v>43578</v>
      </c>
      <c r="D93" s="116" t="s">
        <v>780</v>
      </c>
      <c r="E93" s="116" t="s">
        <v>877</v>
      </c>
      <c r="F93" s="116" t="s">
        <v>178</v>
      </c>
      <c r="G93" s="320">
        <v>5436</v>
      </c>
      <c r="H93" s="116" t="s">
        <v>878</v>
      </c>
      <c r="I93" s="116" t="s">
        <v>365</v>
      </c>
      <c r="J93" s="116" t="s">
        <v>175</v>
      </c>
      <c r="K93" s="116" t="s">
        <v>867</v>
      </c>
      <c r="L93" s="113" t="s">
        <v>142</v>
      </c>
      <c r="M93" s="107" t="str">
        <f t="shared" si="3"/>
        <v>18</v>
      </c>
      <c r="N93" s="166">
        <f t="shared" si="4"/>
        <v>5</v>
      </c>
      <c r="O93" s="166">
        <v>2019</v>
      </c>
      <c r="P93" s="207">
        <f t="shared" si="5"/>
        <v>43584</v>
      </c>
    </row>
    <row r="94" spans="1:16" s="166" customFormat="1" ht="25.5" customHeight="1">
      <c r="A94" s="116" t="s">
        <v>271</v>
      </c>
      <c r="B94" s="117">
        <v>826554</v>
      </c>
      <c r="C94" s="118">
        <v>43586</v>
      </c>
      <c r="D94" s="116" t="s">
        <v>851</v>
      </c>
      <c r="E94" s="116" t="s">
        <v>921</v>
      </c>
      <c r="F94" s="116" t="s">
        <v>171</v>
      </c>
      <c r="G94" s="320">
        <v>1100</v>
      </c>
      <c r="H94" s="116" t="s">
        <v>922</v>
      </c>
      <c r="I94" s="116" t="s">
        <v>366</v>
      </c>
      <c r="J94" s="116" t="s">
        <v>175</v>
      </c>
      <c r="K94" s="116" t="s">
        <v>923</v>
      </c>
      <c r="L94" s="113" t="s">
        <v>142</v>
      </c>
      <c r="M94" s="107" t="str">
        <f t="shared" si="3"/>
        <v>19</v>
      </c>
      <c r="N94" s="166">
        <f t="shared" si="4"/>
        <v>5</v>
      </c>
      <c r="O94" s="166">
        <v>2019</v>
      </c>
      <c r="P94" s="207">
        <f t="shared" si="5"/>
        <v>43591</v>
      </c>
    </row>
    <row r="95" spans="1:16" s="166" customFormat="1" ht="25.5" customHeight="1">
      <c r="A95" s="116" t="s">
        <v>176</v>
      </c>
      <c r="B95" s="117">
        <v>826487</v>
      </c>
      <c r="C95" s="118">
        <v>43588</v>
      </c>
      <c r="D95" s="116" t="s">
        <v>924</v>
      </c>
      <c r="E95" s="116" t="s">
        <v>925</v>
      </c>
      <c r="F95" s="116" t="s">
        <v>178</v>
      </c>
      <c r="G95" s="320">
        <v>22144</v>
      </c>
      <c r="H95" s="116" t="s">
        <v>926</v>
      </c>
      <c r="I95" s="116" t="s">
        <v>365</v>
      </c>
      <c r="J95" s="116" t="s">
        <v>175</v>
      </c>
      <c r="K95" s="116" t="s">
        <v>923</v>
      </c>
      <c r="L95" s="113" t="s">
        <v>142</v>
      </c>
      <c r="M95" s="107" t="str">
        <f t="shared" si="3"/>
        <v>19</v>
      </c>
      <c r="N95" s="166">
        <f t="shared" si="4"/>
        <v>5</v>
      </c>
      <c r="O95" s="166">
        <v>2019</v>
      </c>
      <c r="P95" s="207">
        <f t="shared" si="5"/>
        <v>43591</v>
      </c>
    </row>
    <row r="96" spans="1:16" s="166" customFormat="1" ht="25.5" customHeight="1">
      <c r="A96" s="116" t="s">
        <v>183</v>
      </c>
      <c r="B96" s="117" t="s">
        <v>30</v>
      </c>
      <c r="C96" s="118" t="s">
        <v>30</v>
      </c>
      <c r="D96" s="116" t="s">
        <v>448</v>
      </c>
      <c r="E96" s="116" t="s">
        <v>449</v>
      </c>
      <c r="F96" s="116" t="s">
        <v>178</v>
      </c>
      <c r="G96" s="320">
        <v>429561.01</v>
      </c>
      <c r="H96" s="116" t="s">
        <v>183</v>
      </c>
      <c r="I96" s="116" t="s">
        <v>934</v>
      </c>
      <c r="J96" s="116" t="s">
        <v>175</v>
      </c>
      <c r="K96" s="116" t="s">
        <v>923</v>
      </c>
      <c r="L96" s="113" t="s">
        <v>142</v>
      </c>
      <c r="M96" s="107" t="str">
        <f t="shared" si="3"/>
        <v>19</v>
      </c>
      <c r="N96" s="166">
        <f t="shared" si="4"/>
        <v>5</v>
      </c>
      <c r="O96" s="166">
        <v>2019</v>
      </c>
      <c r="P96" s="207">
        <f t="shared" si="5"/>
        <v>43591</v>
      </c>
    </row>
    <row r="97" spans="1:16" s="166" customFormat="1" ht="25.5" customHeight="1">
      <c r="A97" s="116" t="s">
        <v>183</v>
      </c>
      <c r="B97" s="117" t="s">
        <v>30</v>
      </c>
      <c r="C97" s="118" t="s">
        <v>30</v>
      </c>
      <c r="D97" s="116" t="s">
        <v>448</v>
      </c>
      <c r="E97" s="116" t="s">
        <v>932</v>
      </c>
      <c r="F97" s="116" t="s">
        <v>178</v>
      </c>
      <c r="G97" s="320">
        <v>185476.62</v>
      </c>
      <c r="H97" s="116" t="s">
        <v>183</v>
      </c>
      <c r="I97" s="116" t="s">
        <v>934</v>
      </c>
      <c r="J97" s="116" t="s">
        <v>175</v>
      </c>
      <c r="K97" s="116" t="s">
        <v>923</v>
      </c>
      <c r="L97" s="113" t="s">
        <v>142</v>
      </c>
      <c r="M97" s="107" t="str">
        <f t="shared" si="3"/>
        <v>19</v>
      </c>
      <c r="N97" s="166">
        <f t="shared" si="4"/>
        <v>5</v>
      </c>
      <c r="O97" s="166">
        <v>2019</v>
      </c>
      <c r="P97" s="207">
        <f t="shared" si="5"/>
        <v>43591</v>
      </c>
    </row>
    <row r="98" spans="1:16" s="166" customFormat="1" ht="25.5" customHeight="1">
      <c r="A98" s="116" t="s">
        <v>183</v>
      </c>
      <c r="B98" s="117" t="s">
        <v>30</v>
      </c>
      <c r="C98" s="118" t="s">
        <v>30</v>
      </c>
      <c r="D98" s="116" t="s">
        <v>448</v>
      </c>
      <c r="E98" s="116" t="s">
        <v>931</v>
      </c>
      <c r="F98" s="116" t="s">
        <v>178</v>
      </c>
      <c r="G98" s="320">
        <v>70000</v>
      </c>
      <c r="H98" s="116" t="s">
        <v>183</v>
      </c>
      <c r="I98" s="116" t="s">
        <v>934</v>
      </c>
      <c r="J98" s="116" t="s">
        <v>175</v>
      </c>
      <c r="K98" s="116" t="s">
        <v>923</v>
      </c>
      <c r="L98" s="113" t="s">
        <v>142</v>
      </c>
      <c r="M98" s="107" t="str">
        <f t="shared" si="3"/>
        <v>19</v>
      </c>
      <c r="N98" s="166">
        <f t="shared" si="4"/>
        <v>5</v>
      </c>
      <c r="O98" s="166">
        <v>2019</v>
      </c>
      <c r="P98" s="207">
        <f t="shared" si="5"/>
        <v>43591</v>
      </c>
    </row>
    <row r="99" spans="1:16" s="166" customFormat="1" ht="25.5" customHeight="1">
      <c r="A99" s="116" t="s">
        <v>376</v>
      </c>
      <c r="B99" s="117" t="s">
        <v>30</v>
      </c>
      <c r="C99" s="118" t="s">
        <v>30</v>
      </c>
      <c r="D99" s="116" t="s">
        <v>448</v>
      </c>
      <c r="E99" s="116" t="s">
        <v>449</v>
      </c>
      <c r="F99" s="116" t="s">
        <v>178</v>
      </c>
      <c r="G99" s="320">
        <v>457777.56</v>
      </c>
      <c r="H99" s="116" t="s">
        <v>376</v>
      </c>
      <c r="I99" s="116" t="s">
        <v>934</v>
      </c>
      <c r="J99" s="116" t="s">
        <v>175</v>
      </c>
      <c r="K99" s="116" t="s">
        <v>923</v>
      </c>
      <c r="L99" s="113" t="s">
        <v>142</v>
      </c>
      <c r="M99" s="107" t="str">
        <f t="shared" si="3"/>
        <v>19</v>
      </c>
      <c r="N99" s="166">
        <f t="shared" si="4"/>
        <v>5</v>
      </c>
      <c r="O99" s="166">
        <v>2019</v>
      </c>
      <c r="P99" s="207">
        <f t="shared" si="5"/>
        <v>43591</v>
      </c>
    </row>
    <row r="100" spans="1:16" s="166" customFormat="1" ht="25.5" customHeight="1">
      <c r="A100" s="116" t="s">
        <v>376</v>
      </c>
      <c r="B100" s="117" t="s">
        <v>30</v>
      </c>
      <c r="C100" s="118" t="s">
        <v>30</v>
      </c>
      <c r="D100" s="116" t="s">
        <v>448</v>
      </c>
      <c r="E100" s="116" t="s">
        <v>932</v>
      </c>
      <c r="F100" s="116" t="s">
        <v>178</v>
      </c>
      <c r="G100" s="320">
        <v>193088.28</v>
      </c>
      <c r="H100" s="116" t="s">
        <v>376</v>
      </c>
      <c r="I100" s="116" t="s">
        <v>934</v>
      </c>
      <c r="J100" s="116" t="s">
        <v>175</v>
      </c>
      <c r="K100" s="116" t="s">
        <v>923</v>
      </c>
      <c r="L100" s="113" t="s">
        <v>142</v>
      </c>
      <c r="M100" s="107" t="str">
        <f t="shared" si="3"/>
        <v>19</v>
      </c>
      <c r="N100" s="166">
        <f t="shared" si="4"/>
        <v>5</v>
      </c>
      <c r="O100" s="166">
        <v>2019</v>
      </c>
      <c r="P100" s="207">
        <f t="shared" si="5"/>
        <v>43591</v>
      </c>
    </row>
    <row r="101" spans="1:16" s="166" customFormat="1" ht="25.5" customHeight="1">
      <c r="A101" s="116" t="s">
        <v>376</v>
      </c>
      <c r="B101" s="117" t="s">
        <v>30</v>
      </c>
      <c r="C101" s="118" t="s">
        <v>30</v>
      </c>
      <c r="D101" s="116" t="s">
        <v>448</v>
      </c>
      <c r="E101" s="116" t="s">
        <v>931</v>
      </c>
      <c r="F101" s="116" t="s">
        <v>178</v>
      </c>
      <c r="G101" s="320">
        <v>185900</v>
      </c>
      <c r="H101" s="116" t="s">
        <v>376</v>
      </c>
      <c r="I101" s="116" t="s">
        <v>934</v>
      </c>
      <c r="J101" s="116" t="s">
        <v>175</v>
      </c>
      <c r="K101" s="116" t="s">
        <v>923</v>
      </c>
      <c r="L101" s="113" t="s">
        <v>142</v>
      </c>
      <c r="M101" s="107" t="str">
        <f t="shared" si="3"/>
        <v>19</v>
      </c>
      <c r="N101" s="166">
        <f t="shared" si="4"/>
        <v>5</v>
      </c>
      <c r="O101" s="166">
        <v>2019</v>
      </c>
      <c r="P101" s="207">
        <f t="shared" si="5"/>
        <v>43591</v>
      </c>
    </row>
    <row r="102" spans="1:16" s="166" customFormat="1" ht="25.5" customHeight="1">
      <c r="A102" s="116" t="s">
        <v>176</v>
      </c>
      <c r="B102" s="117">
        <v>826413</v>
      </c>
      <c r="C102" s="118">
        <v>43567</v>
      </c>
      <c r="D102" s="116" t="s">
        <v>780</v>
      </c>
      <c r="E102" s="116" t="s">
        <v>942</v>
      </c>
      <c r="F102" s="116" t="s">
        <v>178</v>
      </c>
      <c r="G102" s="320">
        <v>19980</v>
      </c>
      <c r="H102" s="116" t="s">
        <v>943</v>
      </c>
      <c r="I102" s="116" t="s">
        <v>365</v>
      </c>
      <c r="J102" s="116" t="s">
        <v>175</v>
      </c>
      <c r="K102" s="116" t="s">
        <v>944</v>
      </c>
      <c r="L102" s="113" t="s">
        <v>142</v>
      </c>
      <c r="M102" s="107" t="str">
        <f t="shared" si="3"/>
        <v>20</v>
      </c>
      <c r="N102" s="166">
        <f t="shared" si="4"/>
        <v>5</v>
      </c>
      <c r="O102" s="166">
        <v>2019</v>
      </c>
      <c r="P102" s="207">
        <f t="shared" si="5"/>
        <v>43598</v>
      </c>
    </row>
    <row r="103" spans="1:16" s="166" customFormat="1" ht="25.5" customHeight="1">
      <c r="A103" s="116" t="s">
        <v>183</v>
      </c>
      <c r="B103" s="117">
        <v>826502</v>
      </c>
      <c r="C103" s="118">
        <v>43578</v>
      </c>
      <c r="D103" s="116" t="s">
        <v>972</v>
      </c>
      <c r="E103" s="116" t="s">
        <v>973</v>
      </c>
      <c r="F103" s="116" t="s">
        <v>178</v>
      </c>
      <c r="G103" s="320">
        <v>892.5</v>
      </c>
      <c r="H103" s="116" t="s">
        <v>183</v>
      </c>
      <c r="I103" s="116" t="s">
        <v>1247</v>
      </c>
      <c r="J103" s="116" t="s">
        <v>175</v>
      </c>
      <c r="K103" s="116" t="s">
        <v>993</v>
      </c>
      <c r="L103" s="113" t="s">
        <v>142</v>
      </c>
      <c r="M103" s="107" t="str">
        <f t="shared" si="3"/>
        <v>21</v>
      </c>
      <c r="N103" s="166">
        <f t="shared" si="4"/>
        <v>5</v>
      </c>
      <c r="O103" s="166">
        <v>2019</v>
      </c>
      <c r="P103" s="207">
        <f t="shared" si="5"/>
        <v>43605</v>
      </c>
    </row>
    <row r="104" spans="1:16" s="166" customFormat="1" ht="25.5" customHeight="1">
      <c r="A104" s="116" t="s">
        <v>271</v>
      </c>
      <c r="B104" s="117">
        <v>826454</v>
      </c>
      <c r="C104" s="118">
        <v>43585</v>
      </c>
      <c r="D104" s="116" t="s">
        <v>994</v>
      </c>
      <c r="E104" s="116" t="s">
        <v>995</v>
      </c>
      <c r="F104" s="116" t="s">
        <v>996</v>
      </c>
      <c r="G104" s="320">
        <v>20000</v>
      </c>
      <c r="H104" s="116" t="s">
        <v>999</v>
      </c>
      <c r="I104" s="116" t="s">
        <v>366</v>
      </c>
      <c r="J104" s="116" t="s">
        <v>175</v>
      </c>
      <c r="K104" s="116" t="s">
        <v>993</v>
      </c>
      <c r="L104" s="113" t="s">
        <v>142</v>
      </c>
      <c r="M104" s="107" t="str">
        <f t="shared" si="3"/>
        <v>21</v>
      </c>
      <c r="N104" s="166">
        <f t="shared" si="4"/>
        <v>5</v>
      </c>
      <c r="O104" s="166">
        <v>2019</v>
      </c>
      <c r="P104" s="207">
        <f t="shared" si="5"/>
        <v>43605</v>
      </c>
    </row>
    <row r="105" spans="1:16" s="166" customFormat="1" ht="25.5" customHeight="1">
      <c r="A105" s="116" t="s">
        <v>271</v>
      </c>
      <c r="B105" s="117">
        <v>826555</v>
      </c>
      <c r="C105" s="118">
        <v>43586</v>
      </c>
      <c r="D105" s="116" t="s">
        <v>998</v>
      </c>
      <c r="E105" s="116" t="s">
        <v>997</v>
      </c>
      <c r="F105" s="116" t="s">
        <v>171</v>
      </c>
      <c r="G105" s="320">
        <v>378</v>
      </c>
      <c r="H105" s="116" t="s">
        <v>922</v>
      </c>
      <c r="I105" s="116" t="s">
        <v>366</v>
      </c>
      <c r="J105" s="116" t="s">
        <v>175</v>
      </c>
      <c r="K105" s="116" t="s">
        <v>993</v>
      </c>
      <c r="L105" s="113" t="s">
        <v>142</v>
      </c>
      <c r="M105" s="107" t="str">
        <f t="shared" si="3"/>
        <v>21</v>
      </c>
      <c r="N105" s="166">
        <f t="shared" si="4"/>
        <v>5</v>
      </c>
      <c r="O105" s="166">
        <v>2019</v>
      </c>
      <c r="P105" s="207">
        <f t="shared" si="5"/>
        <v>43605</v>
      </c>
    </row>
    <row r="106" spans="1:16" s="166" customFormat="1" ht="25.5" customHeight="1">
      <c r="A106" s="116" t="s">
        <v>271</v>
      </c>
      <c r="B106" s="117">
        <v>826532</v>
      </c>
      <c r="C106" s="118">
        <v>43581</v>
      </c>
      <c r="D106" s="116" t="s">
        <v>847</v>
      </c>
      <c r="E106" s="116" t="s">
        <v>1000</v>
      </c>
      <c r="F106" s="116"/>
      <c r="G106" s="320">
        <v>100000</v>
      </c>
      <c r="H106" s="116" t="s">
        <v>1001</v>
      </c>
      <c r="I106" s="116" t="s">
        <v>364</v>
      </c>
      <c r="J106" s="116" t="s">
        <v>175</v>
      </c>
      <c r="K106" s="116" t="s">
        <v>993</v>
      </c>
      <c r="L106" s="113" t="s">
        <v>142</v>
      </c>
      <c r="M106" s="107" t="str">
        <f t="shared" si="3"/>
        <v>21</v>
      </c>
      <c r="N106" s="166">
        <f t="shared" si="4"/>
        <v>5</v>
      </c>
      <c r="O106" s="166">
        <v>2019</v>
      </c>
      <c r="P106" s="207">
        <f t="shared" si="5"/>
        <v>43605</v>
      </c>
    </row>
    <row r="107" spans="1:16" s="166" customFormat="1" ht="25.5" customHeight="1">
      <c r="A107" s="116" t="s">
        <v>271</v>
      </c>
      <c r="B107" s="117">
        <v>826678</v>
      </c>
      <c r="C107" s="118">
        <v>43601</v>
      </c>
      <c r="D107" s="116" t="s">
        <v>1017</v>
      </c>
      <c r="E107" s="116" t="s">
        <v>1016</v>
      </c>
      <c r="F107" s="116" t="s">
        <v>171</v>
      </c>
      <c r="G107" s="320">
        <v>4000</v>
      </c>
      <c r="H107" s="116" t="s">
        <v>1018</v>
      </c>
      <c r="I107" s="116" t="s">
        <v>1259</v>
      </c>
      <c r="J107" s="116" t="s">
        <v>1019</v>
      </c>
      <c r="K107" s="116" t="s">
        <v>1020</v>
      </c>
      <c r="L107" s="113" t="s">
        <v>142</v>
      </c>
      <c r="M107" s="107" t="str">
        <f t="shared" si="3"/>
        <v>22</v>
      </c>
      <c r="N107" s="166">
        <f t="shared" si="4"/>
        <v>5</v>
      </c>
      <c r="O107" s="166">
        <v>2019</v>
      </c>
      <c r="P107" s="207">
        <f t="shared" si="5"/>
        <v>43612</v>
      </c>
    </row>
    <row r="108" spans="1:16" s="166" customFormat="1" ht="25.5" customHeight="1">
      <c r="A108" s="116" t="s">
        <v>271</v>
      </c>
      <c r="B108" s="117">
        <v>826307</v>
      </c>
      <c r="C108" s="118">
        <v>43551</v>
      </c>
      <c r="D108" s="116" t="s">
        <v>851</v>
      </c>
      <c r="E108" s="116" t="s">
        <v>1021</v>
      </c>
      <c r="F108" s="116" t="s">
        <v>171</v>
      </c>
      <c r="G108" s="320">
        <v>1100</v>
      </c>
      <c r="H108" s="116" t="s">
        <v>853</v>
      </c>
      <c r="I108" s="116" t="s">
        <v>366</v>
      </c>
      <c r="J108" s="116" t="s">
        <v>175</v>
      </c>
      <c r="K108" s="116" t="s">
        <v>1020</v>
      </c>
      <c r="L108" s="113" t="s">
        <v>142</v>
      </c>
      <c r="M108" s="107" t="str">
        <f t="shared" si="3"/>
        <v>22</v>
      </c>
      <c r="N108" s="166">
        <f t="shared" si="4"/>
        <v>5</v>
      </c>
      <c r="O108" s="166">
        <v>2019</v>
      </c>
      <c r="P108" s="207">
        <f t="shared" si="5"/>
        <v>43612</v>
      </c>
    </row>
    <row r="109" spans="1:16" s="166" customFormat="1" ht="25.5" customHeight="1">
      <c r="A109" s="116" t="s">
        <v>271</v>
      </c>
      <c r="B109" s="117">
        <v>826308</v>
      </c>
      <c r="C109" s="118">
        <v>43551</v>
      </c>
      <c r="D109" s="116" t="s">
        <v>851</v>
      </c>
      <c r="E109" s="116" t="s">
        <v>854</v>
      </c>
      <c r="F109" s="116" t="s">
        <v>171</v>
      </c>
      <c r="G109" s="320">
        <v>1100</v>
      </c>
      <c r="H109" s="116" t="s">
        <v>853</v>
      </c>
      <c r="I109" s="116" t="s">
        <v>366</v>
      </c>
      <c r="J109" s="116" t="s">
        <v>175</v>
      </c>
      <c r="K109" s="116" t="s">
        <v>1020</v>
      </c>
      <c r="L109" s="113" t="s">
        <v>142</v>
      </c>
      <c r="M109" s="107" t="str">
        <f t="shared" ref="M109:M173" si="6">RIGHT(K109,2)</f>
        <v>22</v>
      </c>
      <c r="N109" s="166">
        <f t="shared" si="4"/>
        <v>5</v>
      </c>
      <c r="O109" s="166">
        <v>2019</v>
      </c>
      <c r="P109" s="207">
        <f t="shared" si="5"/>
        <v>43612</v>
      </c>
    </row>
    <row r="110" spans="1:16" s="166" customFormat="1" ht="25.5" customHeight="1">
      <c r="A110" s="116" t="s">
        <v>271</v>
      </c>
      <c r="B110" s="117">
        <v>825581</v>
      </c>
      <c r="C110" s="118">
        <v>43817</v>
      </c>
      <c r="D110" s="116" t="s">
        <v>1022</v>
      </c>
      <c r="E110" s="116" t="s">
        <v>1023</v>
      </c>
      <c r="F110" s="116"/>
      <c r="G110" s="320">
        <v>8010.99</v>
      </c>
      <c r="H110" s="116" t="s">
        <v>1024</v>
      </c>
      <c r="I110" s="116" t="s">
        <v>366</v>
      </c>
      <c r="J110" s="116" t="s">
        <v>175</v>
      </c>
      <c r="K110" s="116" t="s">
        <v>1020</v>
      </c>
      <c r="L110" s="113" t="s">
        <v>142</v>
      </c>
      <c r="M110" s="107" t="str">
        <f t="shared" si="6"/>
        <v>22</v>
      </c>
      <c r="N110" s="166">
        <f t="shared" si="4"/>
        <v>5</v>
      </c>
      <c r="O110" s="166">
        <v>2019</v>
      </c>
      <c r="P110" s="207">
        <f t="shared" si="5"/>
        <v>43612</v>
      </c>
    </row>
    <row r="111" spans="1:16" s="166" customFormat="1" ht="25.5" customHeight="1">
      <c r="A111" s="116" t="s">
        <v>271</v>
      </c>
      <c r="B111" s="117">
        <v>825821</v>
      </c>
      <c r="C111" s="118">
        <v>43494</v>
      </c>
      <c r="D111" s="116" t="s">
        <v>1025</v>
      </c>
      <c r="E111" s="116" t="s">
        <v>1035</v>
      </c>
      <c r="F111" s="116" t="s">
        <v>178</v>
      </c>
      <c r="G111" s="320">
        <v>400</v>
      </c>
      <c r="H111" s="116" t="s">
        <v>1026</v>
      </c>
      <c r="I111" s="116" t="s">
        <v>366</v>
      </c>
      <c r="J111" s="116" t="s">
        <v>175</v>
      </c>
      <c r="K111" s="116" t="s">
        <v>1020</v>
      </c>
      <c r="L111" s="113" t="s">
        <v>142</v>
      </c>
      <c r="M111" s="107" t="str">
        <f t="shared" si="6"/>
        <v>22</v>
      </c>
      <c r="N111" s="166">
        <f t="shared" si="4"/>
        <v>5</v>
      </c>
      <c r="O111" s="166">
        <v>2019</v>
      </c>
      <c r="P111" s="207">
        <f t="shared" si="5"/>
        <v>43612</v>
      </c>
    </row>
    <row r="112" spans="1:16" s="166" customFormat="1" ht="25.5" customHeight="1">
      <c r="A112" s="116" t="s">
        <v>271</v>
      </c>
      <c r="B112" s="117">
        <v>825737</v>
      </c>
      <c r="C112" s="118">
        <v>43483</v>
      </c>
      <c r="D112" s="116" t="s">
        <v>1027</v>
      </c>
      <c r="E112" s="116" t="s">
        <v>1028</v>
      </c>
      <c r="F112" s="116" t="s">
        <v>291</v>
      </c>
      <c r="G112" s="320">
        <v>5000</v>
      </c>
      <c r="H112" s="116" t="s">
        <v>274</v>
      </c>
      <c r="I112" s="116" t="s">
        <v>366</v>
      </c>
      <c r="J112" s="116" t="s">
        <v>175</v>
      </c>
      <c r="K112" s="116" t="s">
        <v>1020</v>
      </c>
      <c r="L112" s="113" t="s">
        <v>142</v>
      </c>
      <c r="M112" s="107" t="str">
        <f t="shared" si="6"/>
        <v>22</v>
      </c>
      <c r="N112" s="166">
        <f t="shared" si="4"/>
        <v>5</v>
      </c>
      <c r="O112" s="166">
        <v>2019</v>
      </c>
      <c r="P112" s="207">
        <f t="shared" si="5"/>
        <v>43612</v>
      </c>
    </row>
    <row r="113" spans="1:16" s="166" customFormat="1" ht="25.5" customHeight="1">
      <c r="A113" s="116" t="s">
        <v>271</v>
      </c>
      <c r="B113" s="117">
        <v>825685</v>
      </c>
      <c r="C113" s="118">
        <v>43475</v>
      </c>
      <c r="D113" s="116" t="s">
        <v>1029</v>
      </c>
      <c r="E113" s="116" t="s">
        <v>1030</v>
      </c>
      <c r="F113" s="116" t="s">
        <v>171</v>
      </c>
      <c r="G113" s="320">
        <v>6500</v>
      </c>
      <c r="H113" s="116" t="s">
        <v>1031</v>
      </c>
      <c r="I113" s="116" t="s">
        <v>366</v>
      </c>
      <c r="J113" s="116" t="s">
        <v>175</v>
      </c>
      <c r="K113" s="116" t="s">
        <v>1020</v>
      </c>
      <c r="L113" s="113" t="s">
        <v>142</v>
      </c>
      <c r="M113" s="107" t="str">
        <f t="shared" si="6"/>
        <v>22</v>
      </c>
      <c r="N113" s="166">
        <f t="shared" si="4"/>
        <v>5</v>
      </c>
      <c r="O113" s="166">
        <v>2019</v>
      </c>
      <c r="P113" s="207">
        <f t="shared" si="5"/>
        <v>43612</v>
      </c>
    </row>
    <row r="114" spans="1:16" s="166" customFormat="1" ht="25.5" customHeight="1">
      <c r="A114" s="116" t="s">
        <v>271</v>
      </c>
      <c r="B114" s="117">
        <v>826723</v>
      </c>
      <c r="C114" s="118">
        <v>43609</v>
      </c>
      <c r="D114" s="116" t="s">
        <v>1032</v>
      </c>
      <c r="E114" s="116" t="s">
        <v>1033</v>
      </c>
      <c r="F114" s="116" t="s">
        <v>178</v>
      </c>
      <c r="G114" s="320">
        <v>2200</v>
      </c>
      <c r="H114" s="116" t="s">
        <v>1034</v>
      </c>
      <c r="I114" s="116" t="s">
        <v>366</v>
      </c>
      <c r="J114" s="116" t="s">
        <v>175</v>
      </c>
      <c r="K114" s="116" t="s">
        <v>1020</v>
      </c>
      <c r="L114" s="113" t="s">
        <v>142</v>
      </c>
      <c r="M114" s="107" t="str">
        <f t="shared" si="6"/>
        <v>22</v>
      </c>
      <c r="N114" s="166">
        <f t="shared" si="4"/>
        <v>5</v>
      </c>
      <c r="O114" s="166">
        <v>2019</v>
      </c>
      <c r="P114" s="207">
        <f t="shared" si="5"/>
        <v>43612</v>
      </c>
    </row>
    <row r="115" spans="1:16" s="166" customFormat="1" ht="25.5" customHeight="1">
      <c r="A115" s="116" t="s">
        <v>271</v>
      </c>
      <c r="B115" s="117">
        <v>826610</v>
      </c>
      <c r="C115" s="118">
        <v>43619</v>
      </c>
      <c r="D115" s="116" t="s">
        <v>780</v>
      </c>
      <c r="E115" s="116" t="s">
        <v>1072</v>
      </c>
      <c r="F115" s="116" t="s">
        <v>178</v>
      </c>
      <c r="G115" s="320">
        <v>8730</v>
      </c>
      <c r="H115" s="116" t="s">
        <v>943</v>
      </c>
      <c r="I115" s="116" t="s">
        <v>365</v>
      </c>
      <c r="J115" s="116" t="s">
        <v>175</v>
      </c>
      <c r="K115" s="116" t="s">
        <v>1073</v>
      </c>
      <c r="L115" s="113" t="s">
        <v>143</v>
      </c>
      <c r="M115" s="107" t="str">
        <f t="shared" si="6"/>
        <v>23</v>
      </c>
      <c r="N115" s="166">
        <f t="shared" si="4"/>
        <v>6</v>
      </c>
      <c r="O115" s="166">
        <v>2019</v>
      </c>
      <c r="P115" s="207">
        <f t="shared" si="5"/>
        <v>43619</v>
      </c>
    </row>
    <row r="116" spans="1:16" s="166" customFormat="1" ht="25.5" customHeight="1">
      <c r="A116" s="116" t="s">
        <v>271</v>
      </c>
      <c r="B116" s="117">
        <v>826593</v>
      </c>
      <c r="C116" s="118">
        <v>43608</v>
      </c>
      <c r="D116" s="116" t="s">
        <v>1074</v>
      </c>
      <c r="E116" s="116" t="s">
        <v>1075</v>
      </c>
      <c r="F116" s="116" t="s">
        <v>291</v>
      </c>
      <c r="G116" s="320">
        <v>13000</v>
      </c>
      <c r="H116" s="116" t="s">
        <v>375</v>
      </c>
      <c r="I116" s="116" t="s">
        <v>366</v>
      </c>
      <c r="J116" s="116" t="s">
        <v>175</v>
      </c>
      <c r="K116" s="116" t="s">
        <v>1073</v>
      </c>
      <c r="L116" s="113" t="s">
        <v>143</v>
      </c>
      <c r="M116" s="107" t="str">
        <f t="shared" si="6"/>
        <v>23</v>
      </c>
      <c r="N116" s="166">
        <f t="shared" si="4"/>
        <v>6</v>
      </c>
      <c r="O116" s="166">
        <v>2019</v>
      </c>
      <c r="P116" s="207">
        <f t="shared" si="5"/>
        <v>43619</v>
      </c>
    </row>
    <row r="117" spans="1:16" s="166" customFormat="1" ht="25.5" customHeight="1">
      <c r="A117" s="116" t="s">
        <v>271</v>
      </c>
      <c r="B117" s="117">
        <v>826782</v>
      </c>
      <c r="C117" s="118">
        <v>43617</v>
      </c>
      <c r="D117" s="116" t="s">
        <v>532</v>
      </c>
      <c r="E117" s="116" t="s">
        <v>1076</v>
      </c>
      <c r="F117" s="116" t="s">
        <v>291</v>
      </c>
      <c r="G117" s="320">
        <v>40000</v>
      </c>
      <c r="H117" s="116" t="s">
        <v>1077</v>
      </c>
      <c r="I117" s="116" t="s">
        <v>364</v>
      </c>
      <c r="J117" s="116" t="s">
        <v>175</v>
      </c>
      <c r="K117" s="116" t="s">
        <v>1073</v>
      </c>
      <c r="L117" s="113" t="s">
        <v>143</v>
      </c>
      <c r="M117" s="107" t="str">
        <f t="shared" si="6"/>
        <v>23</v>
      </c>
      <c r="N117" s="166">
        <f t="shared" si="4"/>
        <v>6</v>
      </c>
      <c r="O117" s="166">
        <v>2019</v>
      </c>
      <c r="P117" s="207">
        <f t="shared" si="5"/>
        <v>43619</v>
      </c>
    </row>
    <row r="118" spans="1:16" s="166" customFormat="1" ht="25.5" customHeight="1">
      <c r="A118" s="116" t="s">
        <v>271</v>
      </c>
      <c r="B118" s="117">
        <v>826615</v>
      </c>
      <c r="C118" s="118">
        <v>43593</v>
      </c>
      <c r="D118" s="116" t="s">
        <v>1078</v>
      </c>
      <c r="E118" s="116" t="s">
        <v>1079</v>
      </c>
      <c r="F118" s="116" t="s">
        <v>178</v>
      </c>
      <c r="G118" s="320">
        <v>50</v>
      </c>
      <c r="H118" s="116" t="s">
        <v>1080</v>
      </c>
      <c r="I118" s="116" t="s">
        <v>366</v>
      </c>
      <c r="J118" s="116" t="s">
        <v>175</v>
      </c>
      <c r="K118" s="116" t="s">
        <v>1073</v>
      </c>
      <c r="L118" s="113" t="s">
        <v>143</v>
      </c>
      <c r="M118" s="107" t="str">
        <f t="shared" si="6"/>
        <v>23</v>
      </c>
      <c r="N118" s="166">
        <f t="shared" si="4"/>
        <v>6</v>
      </c>
      <c r="O118" s="166">
        <v>2019</v>
      </c>
      <c r="P118" s="207">
        <f t="shared" si="5"/>
        <v>43619</v>
      </c>
    </row>
    <row r="119" spans="1:16" s="166" customFormat="1" ht="25.5" customHeight="1">
      <c r="A119" s="116" t="s">
        <v>271</v>
      </c>
      <c r="B119" s="117" t="s">
        <v>30</v>
      </c>
      <c r="C119" s="118" t="s">
        <v>30</v>
      </c>
      <c r="D119" s="116" t="s">
        <v>1081</v>
      </c>
      <c r="E119" s="116" t="s">
        <v>1082</v>
      </c>
      <c r="F119" s="116"/>
      <c r="G119" s="320">
        <v>856000</v>
      </c>
      <c r="H119" s="116" t="s">
        <v>1083</v>
      </c>
      <c r="I119" s="116" t="s">
        <v>364</v>
      </c>
      <c r="J119" s="116" t="s">
        <v>175</v>
      </c>
      <c r="K119" s="116" t="s">
        <v>1073</v>
      </c>
      <c r="L119" s="113" t="s">
        <v>143</v>
      </c>
      <c r="M119" s="107" t="str">
        <f t="shared" si="6"/>
        <v>23</v>
      </c>
      <c r="N119" s="166">
        <f t="shared" si="4"/>
        <v>6</v>
      </c>
      <c r="O119" s="166">
        <v>2019</v>
      </c>
      <c r="P119" s="207">
        <f t="shared" si="5"/>
        <v>43619</v>
      </c>
    </row>
    <row r="120" spans="1:16" s="166" customFormat="1" ht="25.5" customHeight="1">
      <c r="A120" s="116" t="s">
        <v>271</v>
      </c>
      <c r="B120" s="117">
        <v>826754</v>
      </c>
      <c r="C120" s="118">
        <v>43613</v>
      </c>
      <c r="D120" s="116" t="s">
        <v>1126</v>
      </c>
      <c r="E120" s="116" t="s">
        <v>1123</v>
      </c>
      <c r="F120" s="116" t="s">
        <v>178</v>
      </c>
      <c r="G120" s="320">
        <v>100</v>
      </c>
      <c r="H120" s="116" t="s">
        <v>1124</v>
      </c>
      <c r="I120" s="116" t="s">
        <v>366</v>
      </c>
      <c r="J120" s="116" t="s">
        <v>175</v>
      </c>
      <c r="K120" s="116" t="s">
        <v>1125</v>
      </c>
      <c r="L120" s="113" t="s">
        <v>143</v>
      </c>
      <c r="M120" s="107" t="str">
        <f t="shared" si="6"/>
        <v>24</v>
      </c>
      <c r="N120" s="166">
        <f t="shared" si="4"/>
        <v>6</v>
      </c>
      <c r="O120" s="166">
        <v>2019</v>
      </c>
      <c r="P120" s="207">
        <f t="shared" si="5"/>
        <v>43626</v>
      </c>
    </row>
    <row r="121" spans="1:16" s="166" customFormat="1" ht="25.5" customHeight="1">
      <c r="A121" s="116" t="s">
        <v>271</v>
      </c>
      <c r="B121" s="117">
        <v>826769</v>
      </c>
      <c r="C121" s="118">
        <v>43614</v>
      </c>
      <c r="D121" s="116" t="s">
        <v>1127</v>
      </c>
      <c r="E121" s="116" t="s">
        <v>1128</v>
      </c>
      <c r="F121" s="116" t="s">
        <v>291</v>
      </c>
      <c r="G121" s="320">
        <v>30000</v>
      </c>
      <c r="H121" s="116" t="s">
        <v>1129</v>
      </c>
      <c r="I121" s="116" t="s">
        <v>366</v>
      </c>
      <c r="J121" s="116" t="s">
        <v>175</v>
      </c>
      <c r="K121" s="116" t="s">
        <v>1130</v>
      </c>
      <c r="L121" s="113" t="s">
        <v>143</v>
      </c>
      <c r="M121" s="107" t="str">
        <f t="shared" si="6"/>
        <v xml:space="preserve">4 </v>
      </c>
      <c r="N121" s="166">
        <f t="shared" si="4"/>
        <v>6</v>
      </c>
      <c r="O121" s="166">
        <v>2019</v>
      </c>
      <c r="P121" s="207">
        <f t="shared" si="5"/>
        <v>43486</v>
      </c>
    </row>
    <row r="122" spans="1:16" s="166" customFormat="1" ht="25.5" customHeight="1">
      <c r="A122" s="116" t="s">
        <v>271</v>
      </c>
      <c r="B122" s="117">
        <v>826708</v>
      </c>
      <c r="C122" s="118">
        <v>43607</v>
      </c>
      <c r="D122" s="116" t="s">
        <v>1131</v>
      </c>
      <c r="E122" s="116" t="s">
        <v>1132</v>
      </c>
      <c r="F122" s="116" t="s">
        <v>190</v>
      </c>
      <c r="G122" s="320">
        <v>1500</v>
      </c>
      <c r="H122" s="116" t="s">
        <v>1133</v>
      </c>
      <c r="I122" s="116" t="s">
        <v>366</v>
      </c>
      <c r="J122" s="116" t="s">
        <v>175</v>
      </c>
      <c r="K122" s="116" t="s">
        <v>1125</v>
      </c>
      <c r="L122" s="113" t="s">
        <v>143</v>
      </c>
      <c r="M122" s="107" t="str">
        <f t="shared" si="6"/>
        <v>24</v>
      </c>
      <c r="N122" s="166">
        <f t="shared" si="4"/>
        <v>6</v>
      </c>
      <c r="O122" s="166">
        <v>2019</v>
      </c>
      <c r="P122" s="207">
        <f t="shared" si="5"/>
        <v>43626</v>
      </c>
    </row>
    <row r="123" spans="1:16" s="166" customFormat="1" ht="25.5" customHeight="1">
      <c r="A123" s="116" t="s">
        <v>271</v>
      </c>
      <c r="B123" s="117">
        <v>826720</v>
      </c>
      <c r="C123" s="118">
        <v>43608</v>
      </c>
      <c r="D123" s="116" t="s">
        <v>868</v>
      </c>
      <c r="E123" s="116" t="s">
        <v>1137</v>
      </c>
      <c r="F123" s="116" t="s">
        <v>171</v>
      </c>
      <c r="G123" s="320">
        <v>25000</v>
      </c>
      <c r="H123" s="116" t="s">
        <v>1134</v>
      </c>
      <c r="I123" s="116" t="s">
        <v>366</v>
      </c>
      <c r="J123" s="116" t="s">
        <v>175</v>
      </c>
      <c r="K123" s="116" t="s">
        <v>1125</v>
      </c>
      <c r="L123" s="113" t="s">
        <v>143</v>
      </c>
      <c r="M123" s="107" t="str">
        <f t="shared" si="6"/>
        <v>24</v>
      </c>
      <c r="N123" s="166">
        <f t="shared" si="4"/>
        <v>6</v>
      </c>
      <c r="O123" s="166">
        <v>2019</v>
      </c>
      <c r="P123" s="207">
        <f t="shared" si="5"/>
        <v>43626</v>
      </c>
    </row>
    <row r="124" spans="1:16" s="166" customFormat="1" ht="25.5" customHeight="1">
      <c r="A124" s="116" t="s">
        <v>271</v>
      </c>
      <c r="B124" s="117">
        <v>826771</v>
      </c>
      <c r="C124" s="118">
        <v>43615</v>
      </c>
      <c r="D124" s="116" t="s">
        <v>1135</v>
      </c>
      <c r="E124" s="116" t="s">
        <v>995</v>
      </c>
      <c r="F124" s="116" t="s">
        <v>996</v>
      </c>
      <c r="G124" s="320">
        <v>22500</v>
      </c>
      <c r="H124" s="116" t="s">
        <v>1136</v>
      </c>
      <c r="I124" s="116" t="s">
        <v>366</v>
      </c>
      <c r="J124" s="116" t="s">
        <v>175</v>
      </c>
      <c r="K124" s="116" t="s">
        <v>1125</v>
      </c>
      <c r="L124" s="113" t="s">
        <v>143</v>
      </c>
      <c r="M124" s="107" t="str">
        <f t="shared" si="6"/>
        <v>24</v>
      </c>
      <c r="N124" s="166">
        <f t="shared" si="4"/>
        <v>6</v>
      </c>
      <c r="O124" s="166">
        <v>2019</v>
      </c>
      <c r="P124" s="207">
        <f t="shared" si="5"/>
        <v>43626</v>
      </c>
    </row>
    <row r="125" spans="1:16" s="166" customFormat="1" ht="25.5" customHeight="1">
      <c r="A125" s="116" t="s">
        <v>183</v>
      </c>
      <c r="B125" s="117" t="s">
        <v>30</v>
      </c>
      <c r="C125" s="118">
        <v>43636</v>
      </c>
      <c r="D125" s="116" t="s">
        <v>451</v>
      </c>
      <c r="E125" s="116" t="s">
        <v>1151</v>
      </c>
      <c r="F125" s="116" t="s">
        <v>178</v>
      </c>
      <c r="G125" s="320">
        <v>14439</v>
      </c>
      <c r="H125" s="116" t="s">
        <v>183</v>
      </c>
      <c r="I125" s="116" t="s">
        <v>1247</v>
      </c>
      <c r="J125" s="116" t="s">
        <v>175</v>
      </c>
      <c r="K125" s="116" t="s">
        <v>1158</v>
      </c>
      <c r="L125" s="113" t="s">
        <v>143</v>
      </c>
      <c r="M125" s="107" t="str">
        <f t="shared" si="6"/>
        <v>25</v>
      </c>
      <c r="N125" s="166">
        <f t="shared" si="4"/>
        <v>6</v>
      </c>
      <c r="O125" s="166">
        <v>2019</v>
      </c>
      <c r="P125" s="207">
        <f t="shared" si="5"/>
        <v>43633</v>
      </c>
    </row>
    <row r="126" spans="1:16" s="166" customFormat="1" ht="25.5" customHeight="1">
      <c r="A126" s="116" t="s">
        <v>176</v>
      </c>
      <c r="B126" s="117">
        <v>826588</v>
      </c>
      <c r="C126" s="118">
        <v>43601</v>
      </c>
      <c r="D126" s="116" t="s">
        <v>1202</v>
      </c>
      <c r="E126" s="116" t="s">
        <v>1160</v>
      </c>
      <c r="F126" s="116" t="s">
        <v>178</v>
      </c>
      <c r="G126" s="320">
        <v>30000</v>
      </c>
      <c r="H126" s="116" t="s">
        <v>493</v>
      </c>
      <c r="I126" s="116" t="s">
        <v>365</v>
      </c>
      <c r="J126" s="116" t="s">
        <v>175</v>
      </c>
      <c r="K126" s="116" t="s">
        <v>1158</v>
      </c>
      <c r="L126" s="113" t="s">
        <v>143</v>
      </c>
      <c r="M126" s="107" t="str">
        <f t="shared" si="6"/>
        <v>25</v>
      </c>
      <c r="N126" s="166">
        <f t="shared" si="4"/>
        <v>6</v>
      </c>
      <c r="O126" s="166">
        <v>2019</v>
      </c>
      <c r="P126" s="207">
        <f t="shared" si="5"/>
        <v>43633</v>
      </c>
    </row>
    <row r="127" spans="1:16" s="166" customFormat="1" ht="25.5" customHeight="1">
      <c r="A127" s="116" t="s">
        <v>176</v>
      </c>
      <c r="B127" s="117">
        <v>826799</v>
      </c>
      <c r="C127" s="118">
        <v>43621</v>
      </c>
      <c r="D127" s="116" t="s">
        <v>248</v>
      </c>
      <c r="E127" s="116" t="s">
        <v>1159</v>
      </c>
      <c r="F127" s="116" t="s">
        <v>178</v>
      </c>
      <c r="G127" s="320">
        <v>80280</v>
      </c>
      <c r="H127" s="116" t="s">
        <v>253</v>
      </c>
      <c r="I127" s="116" t="s">
        <v>365</v>
      </c>
      <c r="J127" s="116" t="s">
        <v>175</v>
      </c>
      <c r="K127" s="116" t="s">
        <v>1158</v>
      </c>
      <c r="L127" s="113" t="s">
        <v>143</v>
      </c>
      <c r="M127" s="107" t="str">
        <f t="shared" si="6"/>
        <v>25</v>
      </c>
      <c r="N127" s="166">
        <f t="shared" si="4"/>
        <v>6</v>
      </c>
      <c r="O127" s="166">
        <v>2019</v>
      </c>
      <c r="P127" s="207">
        <f t="shared" si="5"/>
        <v>43633</v>
      </c>
    </row>
    <row r="128" spans="1:16" s="166" customFormat="1" ht="25.5" customHeight="1">
      <c r="A128" s="116" t="s">
        <v>271</v>
      </c>
      <c r="B128" s="117">
        <v>826886</v>
      </c>
      <c r="C128" s="118">
        <v>43629</v>
      </c>
      <c r="D128" s="116" t="s">
        <v>1161</v>
      </c>
      <c r="E128" s="116" t="s">
        <v>1162</v>
      </c>
      <c r="F128" s="116" t="s">
        <v>1163</v>
      </c>
      <c r="G128" s="320">
        <v>1800</v>
      </c>
      <c r="H128" s="116" t="s">
        <v>375</v>
      </c>
      <c r="I128" s="116" t="s">
        <v>366</v>
      </c>
      <c r="J128" s="116" t="s">
        <v>175</v>
      </c>
      <c r="K128" s="116" t="s">
        <v>1158</v>
      </c>
      <c r="L128" s="113" t="s">
        <v>143</v>
      </c>
      <c r="M128" s="107" t="str">
        <f t="shared" si="6"/>
        <v>25</v>
      </c>
      <c r="N128" s="166">
        <f t="shared" si="4"/>
        <v>6</v>
      </c>
      <c r="O128" s="166">
        <v>2019</v>
      </c>
      <c r="P128" s="207">
        <f t="shared" si="5"/>
        <v>43633</v>
      </c>
    </row>
    <row r="129" spans="1:16" s="166" customFormat="1" ht="25.5" customHeight="1">
      <c r="A129" s="116" t="s">
        <v>271</v>
      </c>
      <c r="B129" s="117">
        <v>826885</v>
      </c>
      <c r="C129" s="118">
        <v>43629</v>
      </c>
      <c r="D129" s="116" t="s">
        <v>1164</v>
      </c>
      <c r="E129" s="116" t="s">
        <v>1165</v>
      </c>
      <c r="F129" s="116" t="s">
        <v>171</v>
      </c>
      <c r="G129" s="320">
        <v>1000</v>
      </c>
      <c r="H129" s="116" t="s">
        <v>1166</v>
      </c>
      <c r="I129" s="116" t="s">
        <v>366</v>
      </c>
      <c r="J129" s="116" t="s">
        <v>175</v>
      </c>
      <c r="K129" s="116" t="s">
        <v>1158</v>
      </c>
      <c r="L129" s="113" t="s">
        <v>143</v>
      </c>
      <c r="M129" s="107" t="str">
        <f t="shared" si="6"/>
        <v>25</v>
      </c>
      <c r="N129" s="166">
        <f t="shared" si="4"/>
        <v>6</v>
      </c>
      <c r="O129" s="166">
        <v>2019</v>
      </c>
      <c r="P129" s="207">
        <f t="shared" si="5"/>
        <v>43633</v>
      </c>
    </row>
    <row r="130" spans="1:16" s="166" customFormat="1" ht="25.5" customHeight="1">
      <c r="A130" s="116" t="s">
        <v>271</v>
      </c>
      <c r="B130" s="117">
        <v>826894</v>
      </c>
      <c r="C130" s="118">
        <v>43640</v>
      </c>
      <c r="D130" s="116" t="s">
        <v>491</v>
      </c>
      <c r="E130" s="116" t="s">
        <v>1189</v>
      </c>
      <c r="F130" s="116" t="s">
        <v>178</v>
      </c>
      <c r="G130" s="320">
        <v>37390.5</v>
      </c>
      <c r="H130" s="116" t="s">
        <v>1190</v>
      </c>
      <c r="I130" s="116" t="s">
        <v>485</v>
      </c>
      <c r="J130" s="116" t="s">
        <v>175</v>
      </c>
      <c r="K130" s="116" t="s">
        <v>1171</v>
      </c>
      <c r="L130" s="113" t="s">
        <v>143</v>
      </c>
      <c r="M130" s="107" t="str">
        <f t="shared" si="6"/>
        <v>26</v>
      </c>
      <c r="N130" s="166">
        <f t="shared" si="4"/>
        <v>6</v>
      </c>
      <c r="O130" s="166">
        <v>2019</v>
      </c>
      <c r="P130" s="207">
        <f t="shared" si="5"/>
        <v>43640</v>
      </c>
    </row>
    <row r="131" spans="1:16" s="166" customFormat="1" ht="25.5" customHeight="1">
      <c r="A131" s="116" t="s">
        <v>271</v>
      </c>
      <c r="B131" s="117">
        <v>826749</v>
      </c>
      <c r="C131" s="118">
        <v>43641</v>
      </c>
      <c r="D131" s="116" t="s">
        <v>1191</v>
      </c>
      <c r="E131" s="116" t="s">
        <v>1192</v>
      </c>
      <c r="F131" s="116" t="s">
        <v>291</v>
      </c>
      <c r="G131" s="320">
        <v>25000</v>
      </c>
      <c r="H131" s="116" t="s">
        <v>1193</v>
      </c>
      <c r="I131" s="116" t="s">
        <v>366</v>
      </c>
      <c r="J131" s="116" t="s">
        <v>173</v>
      </c>
      <c r="K131" s="116" t="s">
        <v>1171</v>
      </c>
      <c r="L131" s="113" t="s">
        <v>143</v>
      </c>
      <c r="M131" s="107" t="str">
        <f t="shared" si="6"/>
        <v>26</v>
      </c>
      <c r="N131" s="166">
        <f t="shared" ref="N131:N168" si="7">MONTH(1&amp;L131)</f>
        <v>6</v>
      </c>
      <c r="O131" s="166">
        <v>2019</v>
      </c>
      <c r="P131" s="207">
        <f t="shared" ref="P131:P168" si="8">MAX(DATE(O131,1,1),DATE(O131,1,1)-WEEKDAY(DATE(O131,1,1),2)+(M131-1)*7+1)</f>
        <v>43640</v>
      </c>
    </row>
    <row r="132" spans="1:16" s="166" customFormat="1" ht="25.5" customHeight="1">
      <c r="A132" s="116" t="s">
        <v>271</v>
      </c>
      <c r="B132" s="117">
        <v>826893</v>
      </c>
      <c r="C132" s="118">
        <v>43633</v>
      </c>
      <c r="D132" s="116" t="s">
        <v>1194</v>
      </c>
      <c r="E132" s="116" t="s">
        <v>1195</v>
      </c>
      <c r="F132" s="116" t="s">
        <v>171</v>
      </c>
      <c r="G132" s="320">
        <v>10500</v>
      </c>
      <c r="H132" s="116" t="s">
        <v>1196</v>
      </c>
      <c r="I132" s="116" t="s">
        <v>366</v>
      </c>
      <c r="J132" s="116" t="s">
        <v>175</v>
      </c>
      <c r="K132" s="116" t="s">
        <v>1171</v>
      </c>
      <c r="L132" s="113" t="s">
        <v>143</v>
      </c>
      <c r="M132" s="107" t="str">
        <f t="shared" si="6"/>
        <v>26</v>
      </c>
      <c r="N132" s="166">
        <f t="shared" si="7"/>
        <v>6</v>
      </c>
      <c r="O132" s="166">
        <v>2019</v>
      </c>
      <c r="P132" s="207">
        <f t="shared" si="8"/>
        <v>43640</v>
      </c>
    </row>
    <row r="133" spans="1:16" s="166" customFormat="1" ht="25.5" customHeight="1">
      <c r="A133" s="116" t="s">
        <v>271</v>
      </c>
      <c r="B133" s="117">
        <v>826916</v>
      </c>
      <c r="C133" s="118">
        <v>43638</v>
      </c>
      <c r="D133" s="116" t="s">
        <v>1207</v>
      </c>
      <c r="E133" s="116" t="s">
        <v>800</v>
      </c>
      <c r="F133" s="116" t="s">
        <v>178</v>
      </c>
      <c r="G133" s="320">
        <v>33000</v>
      </c>
      <c r="H133" s="116" t="s">
        <v>1208</v>
      </c>
      <c r="I133" s="116" t="s">
        <v>364</v>
      </c>
      <c r="J133" s="116" t="s">
        <v>175</v>
      </c>
      <c r="K133" s="116" t="s">
        <v>1209</v>
      </c>
      <c r="L133" s="113" t="s">
        <v>144</v>
      </c>
      <c r="M133" s="107" t="str">
        <f t="shared" si="6"/>
        <v>27</v>
      </c>
      <c r="N133" s="166">
        <f t="shared" si="7"/>
        <v>7</v>
      </c>
      <c r="O133" s="166">
        <v>2019</v>
      </c>
      <c r="P133" s="207">
        <f t="shared" si="8"/>
        <v>43647</v>
      </c>
    </row>
    <row r="134" spans="1:16" s="166" customFormat="1" ht="25.5" customHeight="1">
      <c r="A134" s="116" t="s">
        <v>271</v>
      </c>
      <c r="B134" s="117">
        <v>826917</v>
      </c>
      <c r="C134" s="118">
        <v>43649</v>
      </c>
      <c r="D134" s="116" t="s">
        <v>1210</v>
      </c>
      <c r="E134" s="116" t="s">
        <v>1212</v>
      </c>
      <c r="F134" s="116" t="s">
        <v>182</v>
      </c>
      <c r="G134" s="320">
        <v>90200</v>
      </c>
      <c r="H134" s="116" t="s">
        <v>1211</v>
      </c>
      <c r="I134" s="116" t="s">
        <v>365</v>
      </c>
      <c r="J134" s="116" t="s">
        <v>175</v>
      </c>
      <c r="K134" s="116" t="s">
        <v>1209</v>
      </c>
      <c r="L134" s="113" t="s">
        <v>144</v>
      </c>
      <c r="M134" s="107" t="str">
        <f t="shared" si="6"/>
        <v>27</v>
      </c>
      <c r="N134" s="166">
        <f t="shared" si="7"/>
        <v>7</v>
      </c>
      <c r="O134" s="166">
        <v>2019</v>
      </c>
      <c r="P134" s="207">
        <f t="shared" si="8"/>
        <v>43647</v>
      </c>
    </row>
    <row r="135" spans="1:16" s="166" customFormat="1" ht="25.5" customHeight="1">
      <c r="A135" s="116" t="s">
        <v>176</v>
      </c>
      <c r="B135" s="117">
        <v>826827</v>
      </c>
      <c r="C135" s="118">
        <v>43644</v>
      </c>
      <c r="D135" s="116" t="s">
        <v>1002</v>
      </c>
      <c r="E135" s="116" t="s">
        <v>1232</v>
      </c>
      <c r="F135" s="116" t="s">
        <v>1235</v>
      </c>
      <c r="G135" s="320">
        <v>63204</v>
      </c>
      <c r="H135" s="116" t="s">
        <v>1233</v>
      </c>
      <c r="I135" s="116" t="s">
        <v>365</v>
      </c>
      <c r="J135" s="116" t="s">
        <v>175</v>
      </c>
      <c r="K135" s="116" t="s">
        <v>1234</v>
      </c>
      <c r="L135" s="113" t="s">
        <v>144</v>
      </c>
      <c r="M135" s="107" t="str">
        <f t="shared" si="6"/>
        <v>28</v>
      </c>
      <c r="N135" s="166">
        <f t="shared" si="7"/>
        <v>7</v>
      </c>
      <c r="O135" s="166">
        <v>2019</v>
      </c>
      <c r="P135" s="207">
        <f t="shared" si="8"/>
        <v>43654</v>
      </c>
    </row>
    <row r="136" spans="1:16" s="166" customFormat="1" ht="25.5" customHeight="1">
      <c r="A136" s="116" t="s">
        <v>176</v>
      </c>
      <c r="B136" s="117">
        <v>826958</v>
      </c>
      <c r="C136" s="118">
        <v>43642</v>
      </c>
      <c r="D136" s="116" t="s">
        <v>1236</v>
      </c>
      <c r="E136" s="116" t="s">
        <v>1237</v>
      </c>
      <c r="F136" s="116" t="s">
        <v>178</v>
      </c>
      <c r="G136" s="320">
        <v>113256</v>
      </c>
      <c r="H136" s="116" t="s">
        <v>1238</v>
      </c>
      <c r="I136" s="116" t="s">
        <v>365</v>
      </c>
      <c r="J136" s="116" t="s">
        <v>175</v>
      </c>
      <c r="K136" s="116" t="s">
        <v>1234</v>
      </c>
      <c r="L136" s="113" t="s">
        <v>144</v>
      </c>
      <c r="M136" s="107" t="str">
        <f t="shared" si="6"/>
        <v>28</v>
      </c>
      <c r="N136" s="166">
        <f t="shared" si="7"/>
        <v>7</v>
      </c>
      <c r="O136" s="166">
        <v>2019</v>
      </c>
      <c r="P136" s="207">
        <f t="shared" si="8"/>
        <v>43654</v>
      </c>
    </row>
    <row r="137" spans="1:16" s="166" customFormat="1" ht="25.5" customHeight="1">
      <c r="A137" s="116" t="s">
        <v>176</v>
      </c>
      <c r="B137" s="117">
        <v>826927</v>
      </c>
      <c r="C137" s="118">
        <v>43653</v>
      </c>
      <c r="D137" s="116" t="s">
        <v>318</v>
      </c>
      <c r="E137" s="116" t="s">
        <v>1239</v>
      </c>
      <c r="F137" s="116" t="s">
        <v>178</v>
      </c>
      <c r="G137" s="320">
        <v>29750</v>
      </c>
      <c r="H137" s="116" t="s">
        <v>779</v>
      </c>
      <c r="I137" s="116" t="s">
        <v>365</v>
      </c>
      <c r="J137" s="116" t="s">
        <v>175</v>
      </c>
      <c r="K137" s="116" t="s">
        <v>1234</v>
      </c>
      <c r="L137" s="113" t="s">
        <v>144</v>
      </c>
      <c r="M137" s="107" t="str">
        <f t="shared" si="6"/>
        <v>28</v>
      </c>
      <c r="N137" s="166">
        <f t="shared" si="7"/>
        <v>7</v>
      </c>
      <c r="O137" s="166">
        <v>2019</v>
      </c>
      <c r="P137" s="207">
        <f t="shared" si="8"/>
        <v>43654</v>
      </c>
    </row>
    <row r="138" spans="1:16" s="166" customFormat="1" ht="25.5" customHeight="1">
      <c r="A138" s="116" t="s">
        <v>176</v>
      </c>
      <c r="B138" s="117">
        <v>826762</v>
      </c>
      <c r="C138" s="118">
        <v>43613</v>
      </c>
      <c r="D138" s="116" t="s">
        <v>1240</v>
      </c>
      <c r="E138" s="116" t="s">
        <v>1241</v>
      </c>
      <c r="F138" s="116" t="s">
        <v>178</v>
      </c>
      <c r="G138" s="320">
        <v>5425</v>
      </c>
      <c r="H138" s="116" t="s">
        <v>779</v>
      </c>
      <c r="I138" s="116" t="s">
        <v>365</v>
      </c>
      <c r="J138" s="116" t="s">
        <v>175</v>
      </c>
      <c r="K138" s="116" t="s">
        <v>1234</v>
      </c>
      <c r="L138" s="113" t="s">
        <v>144</v>
      </c>
      <c r="M138" s="107" t="str">
        <f t="shared" si="6"/>
        <v>28</v>
      </c>
      <c r="N138" s="166">
        <f t="shared" si="7"/>
        <v>7</v>
      </c>
      <c r="O138" s="166">
        <v>2019</v>
      </c>
      <c r="P138" s="207">
        <f t="shared" si="8"/>
        <v>43654</v>
      </c>
    </row>
    <row r="139" spans="1:16" s="166" customFormat="1" ht="25.5" customHeight="1">
      <c r="A139" s="116" t="s">
        <v>271</v>
      </c>
      <c r="B139" s="117">
        <v>826891</v>
      </c>
      <c r="C139" s="118">
        <v>43633</v>
      </c>
      <c r="D139" s="116" t="s">
        <v>1242</v>
      </c>
      <c r="E139" s="116" t="s">
        <v>1243</v>
      </c>
      <c r="F139" s="116" t="s">
        <v>178</v>
      </c>
      <c r="G139" s="320">
        <v>600</v>
      </c>
      <c r="H139" s="116" t="s">
        <v>1244</v>
      </c>
      <c r="I139" s="116" t="s">
        <v>366</v>
      </c>
      <c r="J139" s="116" t="s">
        <v>175</v>
      </c>
      <c r="K139" s="116" t="s">
        <v>1234</v>
      </c>
      <c r="L139" s="113" t="s">
        <v>144</v>
      </c>
      <c r="M139" s="107" t="str">
        <f t="shared" si="6"/>
        <v>28</v>
      </c>
      <c r="N139" s="166">
        <f t="shared" si="7"/>
        <v>7</v>
      </c>
      <c r="O139" s="166">
        <v>2019</v>
      </c>
      <c r="P139" s="207">
        <f t="shared" si="8"/>
        <v>43654</v>
      </c>
    </row>
    <row r="140" spans="1:16" s="166" customFormat="1" ht="25.5" customHeight="1">
      <c r="A140" s="116" t="s">
        <v>376</v>
      </c>
      <c r="B140" s="117" t="s">
        <v>30</v>
      </c>
      <c r="C140" s="118" t="s">
        <v>30</v>
      </c>
      <c r="D140" s="116" t="s">
        <v>448</v>
      </c>
      <c r="E140" s="116" t="s">
        <v>1248</v>
      </c>
      <c r="F140" s="116" t="s">
        <v>178</v>
      </c>
      <c r="G140" s="320">
        <v>356164.11</v>
      </c>
      <c r="H140" s="116" t="s">
        <v>376</v>
      </c>
      <c r="I140" s="116" t="s">
        <v>1247</v>
      </c>
      <c r="J140" s="116" t="s">
        <v>175</v>
      </c>
      <c r="K140" s="116" t="s">
        <v>1234</v>
      </c>
      <c r="L140" s="113" t="s">
        <v>144</v>
      </c>
      <c r="M140" s="107" t="str">
        <f t="shared" si="6"/>
        <v>28</v>
      </c>
      <c r="N140" s="166">
        <f t="shared" si="7"/>
        <v>7</v>
      </c>
      <c r="O140" s="166">
        <v>2019</v>
      </c>
      <c r="P140" s="207">
        <f t="shared" si="8"/>
        <v>43654</v>
      </c>
    </row>
    <row r="141" spans="1:16" s="166" customFormat="1" ht="25.5" customHeight="1">
      <c r="A141" s="116" t="s">
        <v>376</v>
      </c>
      <c r="B141" s="117" t="s">
        <v>30</v>
      </c>
      <c r="C141" s="118" t="s">
        <v>30</v>
      </c>
      <c r="D141" s="116" t="s">
        <v>448</v>
      </c>
      <c r="E141" s="116" t="s">
        <v>1249</v>
      </c>
      <c r="F141" s="116" t="s">
        <v>178</v>
      </c>
      <c r="G141" s="320">
        <v>270615.06</v>
      </c>
      <c r="H141" s="116" t="s">
        <v>376</v>
      </c>
      <c r="I141" s="116" t="s">
        <v>1247</v>
      </c>
      <c r="J141" s="116" t="s">
        <v>175</v>
      </c>
      <c r="K141" s="116" t="s">
        <v>1234</v>
      </c>
      <c r="L141" s="113" t="s">
        <v>144</v>
      </c>
      <c r="M141" s="107" t="str">
        <f t="shared" si="6"/>
        <v>28</v>
      </c>
      <c r="N141" s="166">
        <f t="shared" si="7"/>
        <v>7</v>
      </c>
      <c r="O141" s="166">
        <v>2019</v>
      </c>
      <c r="P141" s="207">
        <f t="shared" si="8"/>
        <v>43654</v>
      </c>
    </row>
    <row r="142" spans="1:16" s="166" customFormat="1" ht="25.5" customHeight="1">
      <c r="A142" s="116" t="s">
        <v>376</v>
      </c>
      <c r="B142" s="117" t="s">
        <v>30</v>
      </c>
      <c r="C142" s="118" t="s">
        <v>30</v>
      </c>
      <c r="D142" s="116" t="s">
        <v>448</v>
      </c>
      <c r="E142" s="116" t="s">
        <v>1250</v>
      </c>
      <c r="F142" s="116" t="s">
        <v>178</v>
      </c>
      <c r="G142" s="320">
        <v>153081.14000000001</v>
      </c>
      <c r="H142" s="116" t="s">
        <v>376</v>
      </c>
      <c r="I142" s="116" t="s">
        <v>1247</v>
      </c>
      <c r="J142" s="116" t="s">
        <v>175</v>
      </c>
      <c r="K142" s="116" t="s">
        <v>1234</v>
      </c>
      <c r="L142" s="113" t="s">
        <v>144</v>
      </c>
      <c r="M142" s="107" t="str">
        <f t="shared" si="6"/>
        <v>28</v>
      </c>
      <c r="N142" s="166">
        <f t="shared" si="7"/>
        <v>7</v>
      </c>
      <c r="O142" s="166">
        <v>2019</v>
      </c>
      <c r="P142" s="207">
        <f t="shared" si="8"/>
        <v>43654</v>
      </c>
    </row>
    <row r="143" spans="1:16" s="166" customFormat="1" ht="25.5" customHeight="1">
      <c r="A143" s="116" t="s">
        <v>183</v>
      </c>
      <c r="B143" s="117" t="s">
        <v>30</v>
      </c>
      <c r="C143" s="118" t="s">
        <v>30</v>
      </c>
      <c r="D143" s="116" t="s">
        <v>448</v>
      </c>
      <c r="E143" s="116" t="s">
        <v>1248</v>
      </c>
      <c r="F143" s="116" t="s">
        <v>178</v>
      </c>
      <c r="G143" s="320">
        <v>194099.99</v>
      </c>
      <c r="H143" s="116" t="s">
        <v>183</v>
      </c>
      <c r="I143" s="116" t="s">
        <v>1247</v>
      </c>
      <c r="J143" s="116" t="s">
        <v>175</v>
      </c>
      <c r="K143" s="116" t="s">
        <v>1234</v>
      </c>
      <c r="L143" s="113" t="s">
        <v>1246</v>
      </c>
      <c r="M143" s="107" t="str">
        <f t="shared" si="6"/>
        <v>28</v>
      </c>
      <c r="N143" s="166">
        <f t="shared" si="7"/>
        <v>7</v>
      </c>
      <c r="O143" s="166">
        <v>2019</v>
      </c>
      <c r="P143" s="207">
        <f t="shared" si="8"/>
        <v>43654</v>
      </c>
    </row>
    <row r="144" spans="1:16" s="166" customFormat="1" ht="25.5" customHeight="1">
      <c r="A144" s="116" t="s">
        <v>183</v>
      </c>
      <c r="B144" s="117" t="s">
        <v>30</v>
      </c>
      <c r="C144" s="118" t="s">
        <v>30</v>
      </c>
      <c r="D144" s="116" t="s">
        <v>448</v>
      </c>
      <c r="E144" s="116" t="s">
        <v>1249</v>
      </c>
      <c r="F144" s="116" t="s">
        <v>178</v>
      </c>
      <c r="G144" s="320">
        <v>24222.84</v>
      </c>
      <c r="H144" s="116" t="s">
        <v>183</v>
      </c>
      <c r="I144" s="116" t="s">
        <v>1247</v>
      </c>
      <c r="J144" s="116" t="s">
        <v>175</v>
      </c>
      <c r="K144" s="116" t="s">
        <v>1234</v>
      </c>
      <c r="L144" s="113" t="s">
        <v>144</v>
      </c>
      <c r="M144" s="107" t="str">
        <f t="shared" si="6"/>
        <v>28</v>
      </c>
      <c r="N144" s="166">
        <f t="shared" si="7"/>
        <v>7</v>
      </c>
      <c r="O144" s="166">
        <v>2019</v>
      </c>
      <c r="P144" s="207">
        <f t="shared" si="8"/>
        <v>43654</v>
      </c>
    </row>
    <row r="145" spans="1:16" s="166" customFormat="1" ht="25.5" customHeight="1">
      <c r="A145" s="116" t="s">
        <v>183</v>
      </c>
      <c r="B145" s="117" t="s">
        <v>30</v>
      </c>
      <c r="C145" s="118" t="s">
        <v>30</v>
      </c>
      <c r="D145" s="116" t="s">
        <v>448</v>
      </c>
      <c r="E145" s="116" t="s">
        <v>1250</v>
      </c>
      <c r="F145" s="116" t="s">
        <v>178</v>
      </c>
      <c r="G145" s="320">
        <v>29660.28</v>
      </c>
      <c r="H145" s="116" t="s">
        <v>183</v>
      </c>
      <c r="I145" s="116" t="s">
        <v>1247</v>
      </c>
      <c r="J145" s="116" t="s">
        <v>175</v>
      </c>
      <c r="K145" s="116" t="s">
        <v>1234</v>
      </c>
      <c r="L145" s="113" t="s">
        <v>144</v>
      </c>
      <c r="M145" s="107" t="str">
        <f t="shared" si="6"/>
        <v>28</v>
      </c>
      <c r="N145" s="166">
        <f t="shared" si="7"/>
        <v>7</v>
      </c>
      <c r="O145" s="166">
        <v>2019</v>
      </c>
      <c r="P145" s="207">
        <f t="shared" si="8"/>
        <v>43654</v>
      </c>
    </row>
    <row r="146" spans="1:16" s="339" customFormat="1" ht="25.5" customHeight="1">
      <c r="A146" s="116" t="s">
        <v>271</v>
      </c>
      <c r="B146" s="117">
        <v>827021</v>
      </c>
      <c r="C146" s="118">
        <v>43655</v>
      </c>
      <c r="D146" s="116" t="s">
        <v>1264</v>
      </c>
      <c r="E146" s="116" t="s">
        <v>1265</v>
      </c>
      <c r="F146" s="116" t="s">
        <v>291</v>
      </c>
      <c r="G146" s="320">
        <v>12000</v>
      </c>
      <c r="H146" s="116" t="s">
        <v>1266</v>
      </c>
      <c r="I146" s="116" t="s">
        <v>366</v>
      </c>
      <c r="J146" s="116" t="s">
        <v>175</v>
      </c>
      <c r="K146" s="116" t="s">
        <v>1267</v>
      </c>
      <c r="L146" s="113" t="s">
        <v>144</v>
      </c>
      <c r="M146" s="107" t="str">
        <f t="shared" si="6"/>
        <v>29</v>
      </c>
      <c r="N146" s="339">
        <f t="shared" si="7"/>
        <v>7</v>
      </c>
      <c r="O146" s="339">
        <v>2019</v>
      </c>
      <c r="P146" s="340">
        <f t="shared" si="8"/>
        <v>43661</v>
      </c>
    </row>
    <row r="147" spans="1:16" s="339" customFormat="1" ht="25.5" customHeight="1">
      <c r="A147" s="116" t="s">
        <v>271</v>
      </c>
      <c r="B147" s="117">
        <v>827012</v>
      </c>
      <c r="C147" s="118">
        <v>43654</v>
      </c>
      <c r="D147" s="116" t="s">
        <v>998</v>
      </c>
      <c r="E147" s="116" t="s">
        <v>1268</v>
      </c>
      <c r="F147" s="116" t="s">
        <v>171</v>
      </c>
      <c r="G147" s="320">
        <v>1257</v>
      </c>
      <c r="H147" s="116" t="s">
        <v>1269</v>
      </c>
      <c r="I147" s="116" t="s">
        <v>366</v>
      </c>
      <c r="J147" s="116" t="s">
        <v>175</v>
      </c>
      <c r="K147" s="116" t="s">
        <v>1267</v>
      </c>
      <c r="L147" s="113" t="s">
        <v>144</v>
      </c>
      <c r="M147" s="107" t="str">
        <f t="shared" si="6"/>
        <v>29</v>
      </c>
      <c r="N147" s="339">
        <f t="shared" si="7"/>
        <v>7</v>
      </c>
      <c r="O147" s="339">
        <v>2019</v>
      </c>
      <c r="P147" s="340">
        <f t="shared" si="8"/>
        <v>43661</v>
      </c>
    </row>
    <row r="148" spans="1:16" s="166" customFormat="1" ht="25.5" customHeight="1">
      <c r="A148" s="116" t="s">
        <v>271</v>
      </c>
      <c r="B148" s="117">
        <v>827020</v>
      </c>
      <c r="C148" s="118">
        <v>43655</v>
      </c>
      <c r="D148" s="116" t="s">
        <v>1270</v>
      </c>
      <c r="E148" s="116" t="s">
        <v>856</v>
      </c>
      <c r="F148" s="116" t="s">
        <v>171</v>
      </c>
      <c r="G148" s="320">
        <v>2500</v>
      </c>
      <c r="H148" s="116" t="s">
        <v>1271</v>
      </c>
      <c r="I148" s="116" t="s">
        <v>366</v>
      </c>
      <c r="J148" s="116" t="s">
        <v>175</v>
      </c>
      <c r="K148" s="116" t="s">
        <v>1267</v>
      </c>
      <c r="L148" s="113" t="s">
        <v>144</v>
      </c>
      <c r="M148" s="107" t="str">
        <f t="shared" si="6"/>
        <v>29</v>
      </c>
      <c r="N148" s="166">
        <f t="shared" si="7"/>
        <v>7</v>
      </c>
      <c r="O148" s="166">
        <v>2019</v>
      </c>
      <c r="P148" s="207">
        <f t="shared" si="8"/>
        <v>43661</v>
      </c>
    </row>
    <row r="149" spans="1:16" s="166" customFormat="1" ht="25.5" customHeight="1">
      <c r="A149" s="116" t="s">
        <v>271</v>
      </c>
      <c r="B149" s="117">
        <v>827055</v>
      </c>
      <c r="C149" s="118">
        <v>43661</v>
      </c>
      <c r="D149" s="116" t="s">
        <v>1272</v>
      </c>
      <c r="E149" s="116" t="s">
        <v>1274</v>
      </c>
      <c r="F149" s="116" t="s">
        <v>178</v>
      </c>
      <c r="G149" s="320">
        <v>100000</v>
      </c>
      <c r="H149" s="116" t="s">
        <v>1273</v>
      </c>
      <c r="I149" s="116" t="s">
        <v>364</v>
      </c>
      <c r="J149" s="116" t="s">
        <v>175</v>
      </c>
      <c r="K149" s="116" t="s">
        <v>1267</v>
      </c>
      <c r="L149" s="113" t="s">
        <v>144</v>
      </c>
      <c r="M149" s="107" t="str">
        <f t="shared" si="6"/>
        <v>29</v>
      </c>
      <c r="N149" s="166">
        <f t="shared" si="7"/>
        <v>7</v>
      </c>
      <c r="O149" s="166">
        <v>2019</v>
      </c>
      <c r="P149" s="207">
        <f t="shared" si="8"/>
        <v>43661</v>
      </c>
    </row>
    <row r="150" spans="1:16" s="166" customFormat="1" ht="25.5" customHeight="1">
      <c r="A150" s="116" t="s">
        <v>271</v>
      </c>
      <c r="B150" s="117">
        <v>827032</v>
      </c>
      <c r="C150" s="118">
        <v>43656</v>
      </c>
      <c r="D150" s="116" t="s">
        <v>868</v>
      </c>
      <c r="E150" s="116" t="s">
        <v>1307</v>
      </c>
      <c r="F150" s="116" t="s">
        <v>171</v>
      </c>
      <c r="G150" s="320">
        <v>75000</v>
      </c>
      <c r="H150" s="116" t="s">
        <v>1308</v>
      </c>
      <c r="I150" s="116" t="s">
        <v>366</v>
      </c>
      <c r="J150" s="116" t="s">
        <v>175</v>
      </c>
      <c r="K150" s="116" t="s">
        <v>1309</v>
      </c>
      <c r="L150" s="113" t="s">
        <v>144</v>
      </c>
      <c r="M150" s="107" t="str">
        <f t="shared" si="6"/>
        <v>30</v>
      </c>
      <c r="N150" s="166">
        <f t="shared" si="7"/>
        <v>7</v>
      </c>
      <c r="O150" s="166">
        <v>2019</v>
      </c>
      <c r="P150" s="207">
        <f t="shared" si="8"/>
        <v>43668</v>
      </c>
    </row>
    <row r="151" spans="1:16" s="166" customFormat="1" ht="25.5" customHeight="1">
      <c r="A151" s="116" t="s">
        <v>271</v>
      </c>
      <c r="B151" s="117">
        <v>827014</v>
      </c>
      <c r="C151" s="118">
        <v>43654</v>
      </c>
      <c r="D151" s="116" t="s">
        <v>1310</v>
      </c>
      <c r="E151" s="116" t="s">
        <v>1311</v>
      </c>
      <c r="F151" s="116" t="s">
        <v>171</v>
      </c>
      <c r="G151" s="320">
        <v>1350</v>
      </c>
      <c r="H151" s="116" t="s">
        <v>1312</v>
      </c>
      <c r="I151" s="116" t="s">
        <v>366</v>
      </c>
      <c r="J151" s="116" t="s">
        <v>175</v>
      </c>
      <c r="K151" s="116" t="s">
        <v>1309</v>
      </c>
      <c r="L151" s="113" t="s">
        <v>144</v>
      </c>
      <c r="M151" s="107" t="str">
        <f t="shared" si="6"/>
        <v>30</v>
      </c>
      <c r="N151" s="166">
        <f t="shared" si="7"/>
        <v>7</v>
      </c>
      <c r="O151" s="166">
        <v>2019</v>
      </c>
      <c r="P151" s="207">
        <f t="shared" si="8"/>
        <v>43668</v>
      </c>
    </row>
    <row r="152" spans="1:16" s="166" customFormat="1" ht="25.5" customHeight="1">
      <c r="A152" s="116" t="s">
        <v>271</v>
      </c>
      <c r="B152" s="117">
        <v>826922</v>
      </c>
      <c r="C152" s="118">
        <v>43636</v>
      </c>
      <c r="D152" s="116" t="s">
        <v>373</v>
      </c>
      <c r="E152" s="116" t="s">
        <v>1323</v>
      </c>
      <c r="F152" s="116" t="s">
        <v>291</v>
      </c>
      <c r="G152" s="320">
        <v>5000</v>
      </c>
      <c r="H152" s="116" t="s">
        <v>1324</v>
      </c>
      <c r="I152" s="116" t="s">
        <v>366</v>
      </c>
      <c r="J152" s="116" t="s">
        <v>175</v>
      </c>
      <c r="K152" s="116" t="s">
        <v>1325</v>
      </c>
      <c r="L152" s="113" t="s">
        <v>144</v>
      </c>
      <c r="M152" s="107" t="str">
        <f t="shared" si="6"/>
        <v>31</v>
      </c>
      <c r="N152" s="166">
        <f t="shared" si="7"/>
        <v>7</v>
      </c>
      <c r="O152" s="166">
        <v>2019</v>
      </c>
      <c r="P152" s="207">
        <f t="shared" si="8"/>
        <v>43675</v>
      </c>
    </row>
    <row r="153" spans="1:16" s="166" customFormat="1" ht="25.5" customHeight="1">
      <c r="A153" s="116" t="s">
        <v>183</v>
      </c>
      <c r="B153" s="117">
        <v>826842</v>
      </c>
      <c r="C153" s="118">
        <v>43623</v>
      </c>
      <c r="D153" s="116" t="s">
        <v>972</v>
      </c>
      <c r="E153" s="116" t="s">
        <v>1326</v>
      </c>
      <c r="F153" s="116" t="s">
        <v>178</v>
      </c>
      <c r="G153" s="320">
        <v>4045</v>
      </c>
      <c r="H153" s="116" t="s">
        <v>183</v>
      </c>
      <c r="I153" s="116" t="s">
        <v>1247</v>
      </c>
      <c r="J153" s="116" t="s">
        <v>175</v>
      </c>
      <c r="K153" s="116" t="s">
        <v>1361</v>
      </c>
      <c r="L153" s="113" t="s">
        <v>145</v>
      </c>
      <c r="M153" s="107" t="str">
        <f t="shared" si="6"/>
        <v>32</v>
      </c>
      <c r="N153" s="166">
        <f t="shared" si="7"/>
        <v>8</v>
      </c>
      <c r="O153" s="166">
        <v>2019</v>
      </c>
      <c r="P153" s="207">
        <f t="shared" si="8"/>
        <v>43682</v>
      </c>
    </row>
    <row r="154" spans="1:16" s="166" customFormat="1" ht="25.5" customHeight="1">
      <c r="A154" s="116" t="s">
        <v>183</v>
      </c>
      <c r="B154" s="117">
        <v>826909</v>
      </c>
      <c r="C154" s="118">
        <v>43623</v>
      </c>
      <c r="D154" s="116" t="s">
        <v>972</v>
      </c>
      <c r="E154" s="116" t="s">
        <v>1327</v>
      </c>
      <c r="F154" s="116" t="s">
        <v>178</v>
      </c>
      <c r="G154" s="320">
        <v>100</v>
      </c>
      <c r="H154" s="116" t="s">
        <v>183</v>
      </c>
      <c r="I154" s="116" t="s">
        <v>1247</v>
      </c>
      <c r="J154" s="116" t="s">
        <v>175</v>
      </c>
      <c r="K154" s="116" t="s">
        <v>1361</v>
      </c>
      <c r="L154" s="113" t="s">
        <v>145</v>
      </c>
      <c r="M154" s="107" t="str">
        <f t="shared" si="6"/>
        <v>32</v>
      </c>
      <c r="N154" s="166">
        <f t="shared" si="7"/>
        <v>8</v>
      </c>
      <c r="O154" s="166">
        <v>2019</v>
      </c>
      <c r="P154" s="207">
        <f t="shared" si="8"/>
        <v>43682</v>
      </c>
    </row>
    <row r="155" spans="1:16" s="166" customFormat="1" ht="25.5" customHeight="1">
      <c r="A155" s="116" t="s">
        <v>183</v>
      </c>
      <c r="B155" s="117" t="s">
        <v>30</v>
      </c>
      <c r="C155" s="118" t="s">
        <v>30</v>
      </c>
      <c r="D155" s="116" t="s">
        <v>451</v>
      </c>
      <c r="E155" s="116" t="s">
        <v>1151</v>
      </c>
      <c r="F155" s="116" t="s">
        <v>178</v>
      </c>
      <c r="G155" s="320">
        <v>64950.9</v>
      </c>
      <c r="H155" s="116" t="s">
        <v>1328</v>
      </c>
      <c r="I155" s="116" t="s">
        <v>1247</v>
      </c>
      <c r="J155" s="116" t="s">
        <v>175</v>
      </c>
      <c r="K155" s="116" t="s">
        <v>1361</v>
      </c>
      <c r="L155" s="113" t="s">
        <v>145</v>
      </c>
      <c r="M155" s="107" t="str">
        <f t="shared" si="6"/>
        <v>32</v>
      </c>
      <c r="N155" s="166">
        <f t="shared" si="7"/>
        <v>8</v>
      </c>
      <c r="O155" s="166">
        <v>2019</v>
      </c>
      <c r="P155" s="207">
        <f t="shared" si="8"/>
        <v>43682</v>
      </c>
    </row>
    <row r="156" spans="1:16" s="166" customFormat="1" ht="25.5" customHeight="1">
      <c r="A156" s="116" t="s">
        <v>271</v>
      </c>
      <c r="B156" s="117">
        <v>827057</v>
      </c>
      <c r="C156" s="118">
        <v>43662</v>
      </c>
      <c r="D156" s="116" t="s">
        <v>1352</v>
      </c>
      <c r="E156" s="116" t="s">
        <v>1354</v>
      </c>
      <c r="F156" s="116" t="s">
        <v>171</v>
      </c>
      <c r="G156" s="320">
        <v>800</v>
      </c>
      <c r="H156" s="116" t="s">
        <v>747</v>
      </c>
      <c r="I156" s="116" t="s">
        <v>366</v>
      </c>
      <c r="J156" s="116" t="s">
        <v>175</v>
      </c>
      <c r="K156" s="116" t="s">
        <v>1361</v>
      </c>
      <c r="L156" s="113" t="s">
        <v>145</v>
      </c>
      <c r="M156" s="107" t="str">
        <f t="shared" si="6"/>
        <v>32</v>
      </c>
      <c r="N156" s="166">
        <f t="shared" si="7"/>
        <v>8</v>
      </c>
      <c r="O156" s="166">
        <v>2019</v>
      </c>
      <c r="P156" s="207">
        <f t="shared" si="8"/>
        <v>43682</v>
      </c>
    </row>
    <row r="157" spans="1:16" s="166" customFormat="1" ht="25.5" customHeight="1">
      <c r="A157" s="116" t="s">
        <v>271</v>
      </c>
      <c r="B157" s="117">
        <v>827058</v>
      </c>
      <c r="C157" s="118">
        <v>43662</v>
      </c>
      <c r="D157" s="116" t="s">
        <v>1352</v>
      </c>
      <c r="E157" s="116" t="s">
        <v>1353</v>
      </c>
      <c r="F157" s="116" t="s">
        <v>171</v>
      </c>
      <c r="G157" s="320">
        <v>1050</v>
      </c>
      <c r="H157" s="116" t="s">
        <v>747</v>
      </c>
      <c r="I157" s="116" t="s">
        <v>366</v>
      </c>
      <c r="J157" s="116" t="s">
        <v>175</v>
      </c>
      <c r="K157" s="116" t="s">
        <v>1361</v>
      </c>
      <c r="L157" s="113" t="s">
        <v>145</v>
      </c>
      <c r="M157" s="107" t="str">
        <f t="shared" si="6"/>
        <v>32</v>
      </c>
      <c r="N157" s="166">
        <f t="shared" si="7"/>
        <v>8</v>
      </c>
      <c r="O157" s="166">
        <v>2019</v>
      </c>
      <c r="P157" s="207">
        <f t="shared" si="8"/>
        <v>43682</v>
      </c>
    </row>
    <row r="158" spans="1:16" s="166" customFormat="1" ht="25.5" customHeight="1">
      <c r="A158" s="116" t="s">
        <v>271</v>
      </c>
      <c r="B158" s="117" t="s">
        <v>1385</v>
      </c>
      <c r="C158" s="118">
        <v>43686</v>
      </c>
      <c r="D158" s="116" t="s">
        <v>1386</v>
      </c>
      <c r="E158" s="116" t="s">
        <v>1387</v>
      </c>
      <c r="F158" s="116" t="s">
        <v>291</v>
      </c>
      <c r="G158" s="320">
        <v>10000</v>
      </c>
      <c r="H158" s="116" t="s">
        <v>1388</v>
      </c>
      <c r="I158" s="116" t="s">
        <v>366</v>
      </c>
      <c r="J158" s="116" t="s">
        <v>175</v>
      </c>
      <c r="K158" s="116" t="s">
        <v>1389</v>
      </c>
      <c r="L158" s="113" t="s">
        <v>145</v>
      </c>
      <c r="M158" s="107" t="str">
        <f t="shared" si="6"/>
        <v>33</v>
      </c>
      <c r="N158" s="166">
        <f t="shared" si="7"/>
        <v>8</v>
      </c>
      <c r="O158" s="166">
        <v>2019</v>
      </c>
      <c r="P158" s="207">
        <f t="shared" si="8"/>
        <v>43689</v>
      </c>
    </row>
    <row r="159" spans="1:16" s="166" customFormat="1" ht="25.5" customHeight="1">
      <c r="A159" s="116" t="s">
        <v>271</v>
      </c>
      <c r="B159" s="117" t="s">
        <v>1390</v>
      </c>
      <c r="C159" s="118">
        <v>43685</v>
      </c>
      <c r="D159" s="116" t="s">
        <v>633</v>
      </c>
      <c r="E159" s="116" t="s">
        <v>1391</v>
      </c>
      <c r="F159" s="116" t="s">
        <v>171</v>
      </c>
      <c r="G159" s="320">
        <v>5000</v>
      </c>
      <c r="H159" s="116" t="s">
        <v>1392</v>
      </c>
      <c r="I159" s="116" t="s">
        <v>366</v>
      </c>
      <c r="J159" s="116" t="s">
        <v>175</v>
      </c>
      <c r="K159" s="116" t="s">
        <v>1389</v>
      </c>
      <c r="L159" s="113" t="s">
        <v>145</v>
      </c>
      <c r="M159" s="107" t="str">
        <f t="shared" si="6"/>
        <v>33</v>
      </c>
      <c r="N159" s="166">
        <f t="shared" si="7"/>
        <v>8</v>
      </c>
      <c r="O159" s="166">
        <v>2019</v>
      </c>
      <c r="P159" s="207">
        <f t="shared" si="8"/>
        <v>43689</v>
      </c>
    </row>
    <row r="160" spans="1:16" s="166" customFormat="1" ht="25.5" customHeight="1">
      <c r="A160" s="116" t="s">
        <v>271</v>
      </c>
      <c r="B160" s="117">
        <v>827013</v>
      </c>
      <c r="C160" s="118">
        <v>43654</v>
      </c>
      <c r="D160" s="116" t="s">
        <v>1203</v>
      </c>
      <c r="E160" s="116" t="s">
        <v>1411</v>
      </c>
      <c r="F160" s="116" t="s">
        <v>171</v>
      </c>
      <c r="G160" s="320">
        <v>2755</v>
      </c>
      <c r="H160" s="116" t="s">
        <v>1412</v>
      </c>
      <c r="I160" s="116" t="s">
        <v>366</v>
      </c>
      <c r="J160" s="116" t="s">
        <v>175</v>
      </c>
      <c r="K160" s="116" t="s">
        <v>1413</v>
      </c>
      <c r="L160" s="113" t="s">
        <v>145</v>
      </c>
      <c r="M160" s="107" t="str">
        <f t="shared" si="6"/>
        <v>34</v>
      </c>
      <c r="N160" s="166">
        <f t="shared" si="7"/>
        <v>8</v>
      </c>
      <c r="O160" s="166">
        <v>2019</v>
      </c>
      <c r="P160" s="207">
        <f t="shared" si="8"/>
        <v>43696</v>
      </c>
    </row>
    <row r="161" spans="1:16" s="166" customFormat="1" ht="25.5" customHeight="1">
      <c r="A161" s="116" t="s">
        <v>271</v>
      </c>
      <c r="B161" s="117">
        <v>826987</v>
      </c>
      <c r="C161" s="118">
        <v>43705</v>
      </c>
      <c r="D161" s="116" t="s">
        <v>1416</v>
      </c>
      <c r="E161" s="116" t="s">
        <v>1536</v>
      </c>
      <c r="F161" s="116" t="s">
        <v>178</v>
      </c>
      <c r="G161" s="320">
        <v>11484</v>
      </c>
      <c r="H161" s="116" t="s">
        <v>256</v>
      </c>
      <c r="I161" s="116" t="s">
        <v>365</v>
      </c>
      <c r="J161" s="116" t="s">
        <v>175</v>
      </c>
      <c r="K161" s="116" t="s">
        <v>1417</v>
      </c>
      <c r="L161" s="113" t="s">
        <v>145</v>
      </c>
      <c r="M161" s="107" t="str">
        <f t="shared" si="6"/>
        <v>35</v>
      </c>
      <c r="N161" s="166">
        <f t="shared" si="7"/>
        <v>8</v>
      </c>
      <c r="O161" s="166">
        <v>2019</v>
      </c>
      <c r="P161" s="207">
        <f t="shared" si="8"/>
        <v>43703</v>
      </c>
    </row>
    <row r="162" spans="1:16" s="166" customFormat="1" ht="25.5" customHeight="1">
      <c r="A162" s="116" t="s">
        <v>271</v>
      </c>
      <c r="B162" s="117" t="s">
        <v>1445</v>
      </c>
      <c r="C162" s="118">
        <v>43711</v>
      </c>
      <c r="D162" s="116" t="s">
        <v>1446</v>
      </c>
      <c r="E162" s="116" t="s">
        <v>1447</v>
      </c>
      <c r="F162" s="116" t="s">
        <v>171</v>
      </c>
      <c r="G162" s="320">
        <v>0</v>
      </c>
      <c r="H162" s="116" t="s">
        <v>1448</v>
      </c>
      <c r="I162" s="116" t="s">
        <v>366</v>
      </c>
      <c r="J162" s="116" t="s">
        <v>175</v>
      </c>
      <c r="K162" s="116" t="s">
        <v>1417</v>
      </c>
      <c r="L162" s="113" t="s">
        <v>145</v>
      </c>
      <c r="M162" s="107" t="str">
        <f t="shared" si="6"/>
        <v>35</v>
      </c>
      <c r="N162" s="166">
        <f t="shared" si="7"/>
        <v>8</v>
      </c>
      <c r="O162" s="166">
        <v>2019</v>
      </c>
      <c r="P162" s="207">
        <f t="shared" si="8"/>
        <v>43703</v>
      </c>
    </row>
    <row r="163" spans="1:16" s="166" customFormat="1" ht="25.5" customHeight="1">
      <c r="A163" s="116" t="s">
        <v>271</v>
      </c>
      <c r="B163" s="117">
        <v>826563</v>
      </c>
      <c r="C163" s="118">
        <v>43585</v>
      </c>
      <c r="D163" s="116" t="s">
        <v>1449</v>
      </c>
      <c r="E163" s="116" t="s">
        <v>1450</v>
      </c>
      <c r="F163" s="116" t="s">
        <v>171</v>
      </c>
      <c r="G163" s="320">
        <v>6437.9</v>
      </c>
      <c r="H163" s="116" t="s">
        <v>1451</v>
      </c>
      <c r="I163" s="116" t="s">
        <v>366</v>
      </c>
      <c r="J163" s="116" t="s">
        <v>175</v>
      </c>
      <c r="K163" s="116" t="s">
        <v>1440</v>
      </c>
      <c r="L163" s="113" t="s">
        <v>146</v>
      </c>
      <c r="M163" s="107" t="str">
        <f t="shared" si="6"/>
        <v>36</v>
      </c>
      <c r="N163" s="166">
        <f t="shared" si="7"/>
        <v>9</v>
      </c>
      <c r="O163" s="166">
        <v>2019</v>
      </c>
      <c r="P163" s="207">
        <f t="shared" si="8"/>
        <v>43710</v>
      </c>
    </row>
    <row r="164" spans="1:16" s="166" customFormat="1" ht="25.5" customHeight="1">
      <c r="A164" s="116" t="s">
        <v>271</v>
      </c>
      <c r="B164" s="117">
        <v>8591</v>
      </c>
      <c r="C164" s="118">
        <v>46626</v>
      </c>
      <c r="D164" s="116" t="s">
        <v>1202</v>
      </c>
      <c r="E164" s="116" t="s">
        <v>1461</v>
      </c>
      <c r="F164" s="116" t="s">
        <v>178</v>
      </c>
      <c r="G164" s="320">
        <v>186060</v>
      </c>
      <c r="H164" s="116" t="s">
        <v>1462</v>
      </c>
      <c r="I164" s="116" t="s">
        <v>438</v>
      </c>
      <c r="J164" s="116" t="s">
        <v>175</v>
      </c>
      <c r="K164" s="116" t="s">
        <v>1440</v>
      </c>
      <c r="L164" s="113" t="s">
        <v>146</v>
      </c>
      <c r="M164" s="107" t="str">
        <f t="shared" si="6"/>
        <v>36</v>
      </c>
      <c r="N164" s="166">
        <f t="shared" si="7"/>
        <v>9</v>
      </c>
      <c r="O164" s="166">
        <v>2019</v>
      </c>
      <c r="P164" s="207">
        <f>MAX(DATE(O164,1,1),DATE(O164,1,1)-WEEKDAY(DATE(O164,1,1),2)+(M164-1)*7+1)</f>
        <v>43710</v>
      </c>
    </row>
    <row r="165" spans="1:16" s="166" customFormat="1" ht="25.5" customHeight="1">
      <c r="A165" s="116" t="s">
        <v>271</v>
      </c>
      <c r="B165" s="117" t="s">
        <v>1477</v>
      </c>
      <c r="C165" s="118">
        <v>43705</v>
      </c>
      <c r="D165" s="116" t="s">
        <v>1479</v>
      </c>
      <c r="E165" s="116" t="s">
        <v>1480</v>
      </c>
      <c r="F165" s="116" t="s">
        <v>178</v>
      </c>
      <c r="G165" s="320">
        <v>27914</v>
      </c>
      <c r="H165" s="116" t="s">
        <v>1482</v>
      </c>
      <c r="I165" s="116" t="s">
        <v>365</v>
      </c>
      <c r="J165" s="116" t="s">
        <v>175</v>
      </c>
      <c r="K165" s="116" t="s">
        <v>1440</v>
      </c>
      <c r="L165" s="113" t="s">
        <v>146</v>
      </c>
      <c r="M165" s="107" t="str">
        <f t="shared" si="6"/>
        <v>36</v>
      </c>
      <c r="N165" s="166">
        <f t="shared" si="7"/>
        <v>9</v>
      </c>
      <c r="O165" s="166">
        <v>2019</v>
      </c>
      <c r="P165" s="207">
        <f t="shared" si="8"/>
        <v>43710</v>
      </c>
    </row>
    <row r="166" spans="1:16" s="166" customFormat="1" ht="25.5" customHeight="1">
      <c r="A166" s="116" t="s">
        <v>271</v>
      </c>
      <c r="B166" s="117" t="s">
        <v>1478</v>
      </c>
      <c r="C166" s="118">
        <v>43714</v>
      </c>
      <c r="D166" s="116" t="s">
        <v>1479</v>
      </c>
      <c r="E166" s="116" t="s">
        <v>1481</v>
      </c>
      <c r="F166" s="116" t="s">
        <v>178</v>
      </c>
      <c r="G166" s="320">
        <v>64317</v>
      </c>
      <c r="H166" s="116" t="s">
        <v>1483</v>
      </c>
      <c r="I166" s="116" t="s">
        <v>365</v>
      </c>
      <c r="J166" s="116" t="s">
        <v>175</v>
      </c>
      <c r="K166" s="116" t="s">
        <v>1440</v>
      </c>
      <c r="L166" s="113" t="s">
        <v>146</v>
      </c>
      <c r="M166" s="107" t="str">
        <f t="shared" si="6"/>
        <v>36</v>
      </c>
      <c r="N166" s="166">
        <f t="shared" si="7"/>
        <v>9</v>
      </c>
      <c r="O166" s="166">
        <v>2019</v>
      </c>
      <c r="P166" s="207">
        <f t="shared" si="8"/>
        <v>43710</v>
      </c>
    </row>
    <row r="167" spans="1:16" s="166" customFormat="1" ht="25.5" customHeight="1">
      <c r="A167" s="113" t="s">
        <v>271</v>
      </c>
      <c r="B167" s="114">
        <v>827006</v>
      </c>
      <c r="C167" s="115">
        <v>43715</v>
      </c>
      <c r="D167" s="115" t="s">
        <v>1506</v>
      </c>
      <c r="E167" s="115" t="s">
        <v>1507</v>
      </c>
      <c r="F167" s="115" t="s">
        <v>291</v>
      </c>
      <c r="G167" s="320">
        <v>9300</v>
      </c>
      <c r="H167" s="113" t="s">
        <v>1133</v>
      </c>
      <c r="I167" s="113" t="s">
        <v>366</v>
      </c>
      <c r="J167" s="113" t="s">
        <v>175</v>
      </c>
      <c r="K167" s="113" t="s">
        <v>1546</v>
      </c>
      <c r="L167" s="113" t="s">
        <v>146</v>
      </c>
      <c r="M167" s="107" t="str">
        <f t="shared" si="6"/>
        <v>37</v>
      </c>
      <c r="N167" s="166">
        <f t="shared" si="7"/>
        <v>9</v>
      </c>
      <c r="O167" s="166">
        <v>2019</v>
      </c>
      <c r="P167" s="207">
        <f t="shared" si="8"/>
        <v>43717</v>
      </c>
    </row>
    <row r="168" spans="1:16" s="166" customFormat="1" ht="25.5" customHeight="1">
      <c r="A168" s="113" t="s">
        <v>271</v>
      </c>
      <c r="B168" s="114">
        <v>827046</v>
      </c>
      <c r="C168" s="115">
        <v>43697</v>
      </c>
      <c r="D168" s="115" t="s">
        <v>1508</v>
      </c>
      <c r="E168" s="115" t="s">
        <v>1547</v>
      </c>
      <c r="F168" s="115" t="s">
        <v>291</v>
      </c>
      <c r="G168" s="320">
        <v>10000</v>
      </c>
      <c r="H168" s="113" t="s">
        <v>1509</v>
      </c>
      <c r="I168" s="113" t="s">
        <v>366</v>
      </c>
      <c r="J168" s="113" t="s">
        <v>175</v>
      </c>
      <c r="K168" s="113" t="s">
        <v>1546</v>
      </c>
      <c r="L168" s="113" t="s">
        <v>146</v>
      </c>
      <c r="M168" s="107" t="str">
        <f t="shared" si="6"/>
        <v>37</v>
      </c>
      <c r="N168" s="166">
        <f t="shared" si="7"/>
        <v>9</v>
      </c>
      <c r="O168" s="166">
        <v>2019</v>
      </c>
      <c r="P168" s="207">
        <f t="shared" si="8"/>
        <v>43717</v>
      </c>
    </row>
    <row r="169" spans="1:16" s="166" customFormat="1" ht="25.5" customHeight="1">
      <c r="A169" s="113" t="s">
        <v>271</v>
      </c>
      <c r="B169" s="114">
        <v>8745</v>
      </c>
      <c r="C169" s="115">
        <v>43720</v>
      </c>
      <c r="D169" s="115" t="s">
        <v>1514</v>
      </c>
      <c r="E169" s="115" t="s">
        <v>1515</v>
      </c>
      <c r="F169" s="115" t="s">
        <v>178</v>
      </c>
      <c r="G169" s="320">
        <v>0</v>
      </c>
      <c r="H169" s="113" t="s">
        <v>1516</v>
      </c>
      <c r="I169" s="113" t="s">
        <v>366</v>
      </c>
      <c r="J169" s="113" t="s">
        <v>175</v>
      </c>
      <c r="K169" s="113" t="s">
        <v>1546</v>
      </c>
      <c r="L169" s="113" t="s">
        <v>146</v>
      </c>
      <c r="M169" s="107" t="str">
        <f t="shared" si="6"/>
        <v>37</v>
      </c>
      <c r="N169" s="166">
        <f t="shared" ref="N169:N174" si="9">MONTH(1&amp;L169)</f>
        <v>9</v>
      </c>
      <c r="O169" s="166">
        <v>2019</v>
      </c>
      <c r="P169" s="207">
        <f>MAX(DATE(O169,1,1),DATE(O169,1,1)-WEEKDAY(DATE(O169,1,1),2)+(M169-1)*7+1)</f>
        <v>43717</v>
      </c>
    </row>
    <row r="170" spans="1:16" s="166" customFormat="1" ht="25.5" customHeight="1">
      <c r="A170" s="113" t="s">
        <v>271</v>
      </c>
      <c r="B170" s="114">
        <v>826755</v>
      </c>
      <c r="C170" s="115">
        <v>43721</v>
      </c>
      <c r="D170" s="115" t="s">
        <v>1534</v>
      </c>
      <c r="E170" s="115" t="s">
        <v>1533</v>
      </c>
      <c r="F170" s="115" t="s">
        <v>178</v>
      </c>
      <c r="G170" s="320">
        <v>4800</v>
      </c>
      <c r="H170" s="113" t="s">
        <v>1535</v>
      </c>
      <c r="I170" s="113" t="s">
        <v>365</v>
      </c>
      <c r="J170" s="113" t="s">
        <v>175</v>
      </c>
      <c r="K170" s="113" t="s">
        <v>1546</v>
      </c>
      <c r="L170" s="113" t="s">
        <v>146</v>
      </c>
      <c r="M170" s="107" t="str">
        <f t="shared" si="6"/>
        <v>37</v>
      </c>
      <c r="N170" s="166">
        <f t="shared" si="9"/>
        <v>9</v>
      </c>
      <c r="O170" s="166">
        <v>2019</v>
      </c>
      <c r="P170" s="207">
        <f>MAX(DATE(O170,1,1),DATE(O170,1,1)-WEEKDAY(DATE(O170,1,1),2)+(M170-1)*7+1)</f>
        <v>43717</v>
      </c>
    </row>
    <row r="171" spans="1:16" s="166" customFormat="1" ht="25.5" customHeight="1">
      <c r="A171" s="113" t="s">
        <v>271</v>
      </c>
      <c r="B171" s="114" t="s">
        <v>1537</v>
      </c>
      <c r="C171" s="115">
        <v>43724</v>
      </c>
      <c r="D171" s="115" t="s">
        <v>1538</v>
      </c>
      <c r="E171" s="115" t="s">
        <v>1539</v>
      </c>
      <c r="F171" s="115" t="s">
        <v>291</v>
      </c>
      <c r="G171" s="320">
        <v>83000</v>
      </c>
      <c r="H171" s="113" t="s">
        <v>1540</v>
      </c>
      <c r="I171" s="113" t="s">
        <v>364</v>
      </c>
      <c r="J171" s="113" t="s">
        <v>175</v>
      </c>
      <c r="K171" s="113" t="s">
        <v>1546</v>
      </c>
      <c r="L171" s="113" t="s">
        <v>146</v>
      </c>
      <c r="M171" s="107" t="str">
        <f t="shared" si="6"/>
        <v>37</v>
      </c>
      <c r="N171" s="166">
        <f t="shared" si="9"/>
        <v>9</v>
      </c>
      <c r="O171" s="166">
        <v>2019</v>
      </c>
      <c r="P171" s="207">
        <f>MAX(DATE(O171,1,1),DATE(O171,1,1)-WEEKDAY(DATE(O171,1,1),2)+(M171-1)*7+1)</f>
        <v>43717</v>
      </c>
    </row>
    <row r="172" spans="1:16" s="166" customFormat="1" ht="25.5" customHeight="1">
      <c r="A172" s="113" t="s">
        <v>271</v>
      </c>
      <c r="B172" s="114">
        <v>8786</v>
      </c>
      <c r="C172" s="115">
        <v>43719</v>
      </c>
      <c r="D172" s="115" t="s">
        <v>873</v>
      </c>
      <c r="E172" s="115" t="s">
        <v>1551</v>
      </c>
      <c r="F172" s="115" t="s">
        <v>291</v>
      </c>
      <c r="G172" s="320">
        <v>150000</v>
      </c>
      <c r="H172" s="113" t="s">
        <v>1552</v>
      </c>
      <c r="I172" s="113" t="s">
        <v>366</v>
      </c>
      <c r="J172" s="113" t="s">
        <v>173</v>
      </c>
      <c r="K172" s="113" t="s">
        <v>1565</v>
      </c>
      <c r="L172" s="113" t="s">
        <v>146</v>
      </c>
      <c r="M172" s="107" t="str">
        <f t="shared" si="6"/>
        <v>38</v>
      </c>
      <c r="N172" s="166">
        <f t="shared" si="9"/>
        <v>9</v>
      </c>
      <c r="O172" s="166">
        <v>2019</v>
      </c>
      <c r="P172" s="207">
        <f>MAX(DATE(O172,1,1),DATE(O172,1,1)-WEEKDAY(DATE(O172,1,1),2)+(M172-1)*7+1)</f>
        <v>43724</v>
      </c>
    </row>
    <row r="173" spans="1:16" s="166" customFormat="1" ht="25.5" customHeight="1">
      <c r="A173" s="113" t="s">
        <v>271</v>
      </c>
      <c r="B173" s="114">
        <v>8830</v>
      </c>
      <c r="C173" s="115">
        <v>43721</v>
      </c>
      <c r="D173" s="115" t="s">
        <v>1553</v>
      </c>
      <c r="E173" s="115" t="s">
        <v>1554</v>
      </c>
      <c r="F173" s="115" t="s">
        <v>178</v>
      </c>
      <c r="G173" s="320">
        <v>370000</v>
      </c>
      <c r="H173" s="113" t="s">
        <v>1555</v>
      </c>
      <c r="I173" s="113" t="s">
        <v>364</v>
      </c>
      <c r="J173" s="113" t="s">
        <v>173</v>
      </c>
      <c r="K173" s="113" t="s">
        <v>1565</v>
      </c>
      <c r="L173" s="113" t="s">
        <v>146</v>
      </c>
      <c r="M173" s="107" t="str">
        <f t="shared" si="6"/>
        <v>38</v>
      </c>
      <c r="N173" s="166">
        <f t="shared" si="9"/>
        <v>9</v>
      </c>
      <c r="P173" s="207"/>
    </row>
    <row r="174" spans="1:16" s="166" customFormat="1" ht="25.5" customHeight="1">
      <c r="A174" s="113" t="s">
        <v>271</v>
      </c>
      <c r="B174" s="114">
        <v>8895</v>
      </c>
      <c r="C174" s="115">
        <v>43726</v>
      </c>
      <c r="D174" s="115" t="s">
        <v>873</v>
      </c>
      <c r="E174" s="115" t="s">
        <v>1556</v>
      </c>
      <c r="F174" s="115" t="s">
        <v>171</v>
      </c>
      <c r="G174" s="320">
        <v>34000</v>
      </c>
      <c r="H174" s="113" t="s">
        <v>1557</v>
      </c>
      <c r="I174" s="113" t="s">
        <v>364</v>
      </c>
      <c r="J174" s="113" t="s">
        <v>173</v>
      </c>
      <c r="K174" s="113" t="s">
        <v>1565</v>
      </c>
      <c r="L174" s="113" t="s">
        <v>146</v>
      </c>
      <c r="M174" s="107" t="str">
        <f>RIGHT(K174,2)</f>
        <v>38</v>
      </c>
      <c r="N174" s="166">
        <f t="shared" si="9"/>
        <v>9</v>
      </c>
      <c r="O174" s="166">
        <v>2019</v>
      </c>
      <c r="P174" s="207">
        <f>MAX(DATE(O174,1,1),DATE(O174,1,1)-WEEKDAY(DATE(O174,1,1),2)+(M174-1)*7+1)</f>
        <v>43724</v>
      </c>
    </row>
    <row r="175" spans="1:16" s="166" customFormat="1" ht="25.5" customHeight="1">
      <c r="A175" s="113" t="s">
        <v>1495</v>
      </c>
      <c r="B175" s="114" t="s">
        <v>1558</v>
      </c>
      <c r="C175" s="115">
        <v>43528</v>
      </c>
      <c r="D175" s="115" t="s">
        <v>1559</v>
      </c>
      <c r="E175" s="115" t="s">
        <v>1560</v>
      </c>
      <c r="F175" s="115" t="s">
        <v>182</v>
      </c>
      <c r="G175" s="320">
        <v>685467</v>
      </c>
      <c r="H175" s="113" t="s">
        <v>1561</v>
      </c>
      <c r="I175" s="113" t="s">
        <v>1562</v>
      </c>
      <c r="J175" s="113" t="s">
        <v>175</v>
      </c>
      <c r="K175" s="113" t="s">
        <v>1565</v>
      </c>
      <c r="L175" s="113" t="s">
        <v>146</v>
      </c>
      <c r="M175" s="107" t="str">
        <f>RIGHT(K176,2)</f>
        <v>38</v>
      </c>
      <c r="N175" s="166">
        <f>MONTH(1&amp;L176)</f>
        <v>9</v>
      </c>
      <c r="O175" s="166">
        <v>2019</v>
      </c>
      <c r="P175" s="207">
        <f>MAX(DATE(O175,1,1),DATE(O175,1,1)-WEEKDAY(DATE(O175,1,1),2)+(M175-1)*7+1)</f>
        <v>43724</v>
      </c>
    </row>
    <row r="176" spans="1:16" s="166" customFormat="1" ht="25.5" customHeight="1">
      <c r="A176" s="113" t="s">
        <v>1495</v>
      </c>
      <c r="B176" s="114" t="s">
        <v>1563</v>
      </c>
      <c r="C176" s="115">
        <v>43528</v>
      </c>
      <c r="D176" s="115" t="s">
        <v>1559</v>
      </c>
      <c r="E176" s="115" t="s">
        <v>1564</v>
      </c>
      <c r="F176" s="115" t="s">
        <v>182</v>
      </c>
      <c r="G176" s="320">
        <v>3413109</v>
      </c>
      <c r="H176" s="113" t="s">
        <v>1561</v>
      </c>
      <c r="I176" s="113" t="s">
        <v>1562</v>
      </c>
      <c r="J176" s="113" t="s">
        <v>175</v>
      </c>
      <c r="K176" s="113" t="s">
        <v>1565</v>
      </c>
      <c r="L176" s="113" t="s">
        <v>146</v>
      </c>
      <c r="M176" s="107" t="str">
        <f>RIGHT(K177,2)</f>
        <v>39</v>
      </c>
      <c r="N176" s="166">
        <f>MONTH(1&amp;L177)</f>
        <v>9</v>
      </c>
      <c r="P176" s="207"/>
    </row>
    <row r="177" spans="1:16" s="166" customFormat="1" ht="25.5" customHeight="1">
      <c r="A177" s="113" t="s">
        <v>271</v>
      </c>
      <c r="B177" s="114">
        <v>8951</v>
      </c>
      <c r="C177" s="115">
        <v>43731</v>
      </c>
      <c r="D177" s="115" t="s">
        <v>1506</v>
      </c>
      <c r="E177" s="115" t="s">
        <v>1589</v>
      </c>
      <c r="F177" s="115" t="s">
        <v>291</v>
      </c>
      <c r="G177" s="320">
        <v>18600</v>
      </c>
      <c r="H177" s="113" t="s">
        <v>1621</v>
      </c>
      <c r="I177" s="113" t="s">
        <v>366</v>
      </c>
      <c r="J177" s="113" t="s">
        <v>175</v>
      </c>
      <c r="K177" s="113" t="s">
        <v>1590</v>
      </c>
      <c r="L177" s="113" t="s">
        <v>146</v>
      </c>
      <c r="M177" s="107" t="str">
        <f>RIGHT(K178,2)</f>
        <v>39</v>
      </c>
      <c r="N177" s="166">
        <f>MONTH(1&amp;L178)</f>
        <v>9</v>
      </c>
      <c r="P177" s="207"/>
    </row>
    <row r="178" spans="1:16" s="166" customFormat="1" ht="25.5" customHeight="1">
      <c r="A178" s="113" t="s">
        <v>271</v>
      </c>
      <c r="B178" s="114">
        <v>8775</v>
      </c>
      <c r="C178" s="115">
        <v>43718</v>
      </c>
      <c r="D178" s="115" t="s">
        <v>1624</v>
      </c>
      <c r="E178" s="115" t="s">
        <v>1591</v>
      </c>
      <c r="F178" s="115" t="s">
        <v>291</v>
      </c>
      <c r="G178" s="320">
        <v>1000</v>
      </c>
      <c r="H178" s="113" t="s">
        <v>1623</v>
      </c>
      <c r="I178" s="113" t="s">
        <v>366</v>
      </c>
      <c r="J178" s="113" t="s">
        <v>175</v>
      </c>
      <c r="K178" s="113" t="s">
        <v>1590</v>
      </c>
      <c r="L178" s="113" t="s">
        <v>146</v>
      </c>
      <c r="M178" s="107" t="str">
        <f>RIGHT(K179,2)</f>
        <v>39</v>
      </c>
      <c r="N178" s="166">
        <f>MONTH(1&amp;L179)</f>
        <v>9</v>
      </c>
      <c r="P178" s="207"/>
    </row>
    <row r="179" spans="1:16" s="166" customFormat="1" ht="25.5" customHeight="1">
      <c r="A179" s="113" t="s">
        <v>376</v>
      </c>
      <c r="B179" s="114">
        <v>8801</v>
      </c>
      <c r="C179" s="115">
        <v>43720</v>
      </c>
      <c r="D179" s="115" t="s">
        <v>825</v>
      </c>
      <c r="E179" s="115" t="s">
        <v>1592</v>
      </c>
      <c r="F179" s="115" t="s">
        <v>178</v>
      </c>
      <c r="G179" s="320">
        <v>20216.96</v>
      </c>
      <c r="H179" s="113" t="s">
        <v>376</v>
      </c>
      <c r="I179" s="113" t="s">
        <v>366</v>
      </c>
      <c r="J179" s="113" t="s">
        <v>175</v>
      </c>
      <c r="K179" s="113" t="s">
        <v>1590</v>
      </c>
      <c r="L179" s="113" t="s">
        <v>146</v>
      </c>
      <c r="M179" s="107"/>
      <c r="N179" s="166">
        <f>MONTH(1&amp;L180)</f>
        <v>9</v>
      </c>
      <c r="P179" s="207"/>
    </row>
    <row r="180" spans="1:16" s="166" customFormat="1" ht="25.5" customHeight="1">
      <c r="A180" s="116" t="s">
        <v>183</v>
      </c>
      <c r="B180" s="117" t="s">
        <v>30</v>
      </c>
      <c r="C180" s="118" t="s">
        <v>30</v>
      </c>
      <c r="D180" s="116" t="s">
        <v>448</v>
      </c>
      <c r="E180" s="116" t="s">
        <v>1593</v>
      </c>
      <c r="F180" s="116" t="s">
        <v>178</v>
      </c>
      <c r="G180" s="320">
        <v>87736.11</v>
      </c>
      <c r="H180" s="116" t="s">
        <v>183</v>
      </c>
      <c r="I180" s="116" t="s">
        <v>1247</v>
      </c>
      <c r="J180" s="116" t="s">
        <v>175</v>
      </c>
      <c r="K180" s="113" t="s">
        <v>1590</v>
      </c>
      <c r="L180" s="113" t="s">
        <v>146</v>
      </c>
      <c r="M180" s="107"/>
      <c r="P180" s="207"/>
    </row>
    <row r="181" spans="1:16" s="166" customFormat="1" ht="25.5" customHeight="1">
      <c r="A181" s="116" t="s">
        <v>183</v>
      </c>
      <c r="B181" s="117" t="s">
        <v>30</v>
      </c>
      <c r="C181" s="118" t="s">
        <v>30</v>
      </c>
      <c r="D181" s="116" t="s">
        <v>448</v>
      </c>
      <c r="E181" s="116" t="s">
        <v>1594</v>
      </c>
      <c r="F181" s="116" t="s">
        <v>178</v>
      </c>
      <c r="G181" s="320">
        <v>80987.44</v>
      </c>
      <c r="H181" s="116" t="s">
        <v>183</v>
      </c>
      <c r="I181" s="116" t="s">
        <v>1247</v>
      </c>
      <c r="J181" s="116" t="s">
        <v>175</v>
      </c>
      <c r="K181" s="113" t="s">
        <v>1590</v>
      </c>
      <c r="L181" s="113" t="s">
        <v>146</v>
      </c>
      <c r="M181" s="107"/>
      <c r="P181" s="207"/>
    </row>
    <row r="182" spans="1:16" s="166" customFormat="1" ht="25.5" customHeight="1">
      <c r="A182" s="116" t="s">
        <v>183</v>
      </c>
      <c r="B182" s="117" t="s">
        <v>30</v>
      </c>
      <c r="C182" s="118" t="s">
        <v>30</v>
      </c>
      <c r="D182" s="116" t="s">
        <v>448</v>
      </c>
      <c r="E182" s="116" t="s">
        <v>1595</v>
      </c>
      <c r="F182" s="116" t="s">
        <v>178</v>
      </c>
      <c r="G182" s="320">
        <v>62645.43</v>
      </c>
      <c r="H182" s="116" t="s">
        <v>183</v>
      </c>
      <c r="I182" s="116" t="s">
        <v>1247</v>
      </c>
      <c r="J182" s="116" t="s">
        <v>175</v>
      </c>
      <c r="K182" s="113" t="s">
        <v>1590</v>
      </c>
      <c r="L182" s="113" t="s">
        <v>146</v>
      </c>
      <c r="M182" s="107"/>
      <c r="P182" s="207"/>
    </row>
    <row r="183" spans="1:16" s="166" customFormat="1" ht="25.5" customHeight="1">
      <c r="A183" s="116" t="s">
        <v>376</v>
      </c>
      <c r="B183" s="117" t="s">
        <v>30</v>
      </c>
      <c r="C183" s="118" t="s">
        <v>30</v>
      </c>
      <c r="D183" s="116" t="s">
        <v>448</v>
      </c>
      <c r="E183" s="116" t="s">
        <v>1593</v>
      </c>
      <c r="F183" s="116" t="s">
        <v>178</v>
      </c>
      <c r="G183" s="320">
        <v>86780.96</v>
      </c>
      <c r="H183" s="116" t="s">
        <v>376</v>
      </c>
      <c r="I183" s="116" t="s">
        <v>1247</v>
      </c>
      <c r="J183" s="116" t="s">
        <v>175</v>
      </c>
      <c r="K183" s="113" t="s">
        <v>1590</v>
      </c>
      <c r="L183" s="113" t="s">
        <v>146</v>
      </c>
      <c r="M183" s="107"/>
      <c r="P183" s="207"/>
    </row>
    <row r="184" spans="1:16" s="166" customFormat="1" ht="25.5" customHeight="1">
      <c r="A184" s="116" t="s">
        <v>376</v>
      </c>
      <c r="B184" s="117" t="s">
        <v>30</v>
      </c>
      <c r="C184" s="118" t="s">
        <v>30</v>
      </c>
      <c r="D184" s="116" t="s">
        <v>448</v>
      </c>
      <c r="E184" s="116" t="s">
        <v>1594</v>
      </c>
      <c r="F184" s="116" t="s">
        <v>178</v>
      </c>
      <c r="G184" s="320">
        <v>130281.64</v>
      </c>
      <c r="H184" s="116" t="s">
        <v>376</v>
      </c>
      <c r="I184" s="116" t="s">
        <v>1247</v>
      </c>
      <c r="J184" s="116" t="s">
        <v>175</v>
      </c>
      <c r="K184" s="113" t="s">
        <v>1590</v>
      </c>
      <c r="L184" s="113" t="s">
        <v>146</v>
      </c>
      <c r="M184" s="107"/>
      <c r="P184" s="207"/>
    </row>
    <row r="185" spans="1:16" s="166" customFormat="1" ht="25.5" customHeight="1">
      <c r="A185" s="116" t="s">
        <v>376</v>
      </c>
      <c r="B185" s="117" t="s">
        <v>30</v>
      </c>
      <c r="C185" s="118" t="s">
        <v>30</v>
      </c>
      <c r="D185" s="116" t="s">
        <v>448</v>
      </c>
      <c r="E185" s="116" t="s">
        <v>1595</v>
      </c>
      <c r="F185" s="116" t="s">
        <v>178</v>
      </c>
      <c r="G185" s="320">
        <v>233556.77</v>
      </c>
      <c r="H185" s="116" t="s">
        <v>376</v>
      </c>
      <c r="I185" s="116" t="s">
        <v>1247</v>
      </c>
      <c r="J185" s="116" t="s">
        <v>175</v>
      </c>
      <c r="K185" s="113" t="s">
        <v>1590</v>
      </c>
      <c r="L185" s="113" t="s">
        <v>146</v>
      </c>
      <c r="M185" s="107"/>
      <c r="P185" s="207"/>
    </row>
    <row r="186" spans="1:16" s="166" customFormat="1" ht="25.5" customHeight="1">
      <c r="A186" s="116" t="s">
        <v>271</v>
      </c>
      <c r="B186" s="117">
        <v>9053</v>
      </c>
      <c r="C186" s="118">
        <v>43506</v>
      </c>
      <c r="D186" s="116" t="s">
        <v>1629</v>
      </c>
      <c r="E186" s="116" t="s">
        <v>1655</v>
      </c>
      <c r="F186" s="116" t="s">
        <v>291</v>
      </c>
      <c r="G186" s="320">
        <v>2000</v>
      </c>
      <c r="H186" s="116" t="s">
        <v>1630</v>
      </c>
      <c r="I186" s="116" t="s">
        <v>366</v>
      </c>
      <c r="J186" s="116" t="s">
        <v>175</v>
      </c>
      <c r="K186" s="113" t="s">
        <v>1626</v>
      </c>
      <c r="L186" s="113" t="s">
        <v>147</v>
      </c>
      <c r="M186" s="107"/>
      <c r="P186" s="207"/>
    </row>
    <row r="187" spans="1:16" s="166" customFormat="1" ht="25.5" customHeight="1">
      <c r="A187" s="116" t="s">
        <v>271</v>
      </c>
      <c r="B187" s="117">
        <v>8776</v>
      </c>
      <c r="C187" s="118">
        <v>43718</v>
      </c>
      <c r="D187" s="116" t="s">
        <v>1637</v>
      </c>
      <c r="E187" s="116" t="s">
        <v>1638</v>
      </c>
      <c r="F187" s="116" t="s">
        <v>291</v>
      </c>
      <c r="G187" s="320">
        <v>15000</v>
      </c>
      <c r="H187" s="116" t="s">
        <v>1639</v>
      </c>
      <c r="I187" s="116" t="s">
        <v>366</v>
      </c>
      <c r="J187" s="116" t="s">
        <v>175</v>
      </c>
      <c r="K187" s="113" t="s">
        <v>1626</v>
      </c>
      <c r="L187" s="113" t="s">
        <v>147</v>
      </c>
      <c r="M187" s="107"/>
      <c r="P187" s="207"/>
    </row>
    <row r="188" spans="1:16" s="166" customFormat="1" ht="25.5" customHeight="1">
      <c r="A188" s="116" t="s">
        <v>271</v>
      </c>
      <c r="B188" s="117">
        <v>8752</v>
      </c>
      <c r="C188" s="118">
        <v>43741</v>
      </c>
      <c r="D188" s="116" t="s">
        <v>1640</v>
      </c>
      <c r="E188" s="116" t="s">
        <v>1641</v>
      </c>
      <c r="F188" s="116" t="s">
        <v>291</v>
      </c>
      <c r="G188" s="320">
        <v>7500</v>
      </c>
      <c r="H188" s="116" t="s">
        <v>1639</v>
      </c>
      <c r="I188" s="116" t="s">
        <v>364</v>
      </c>
      <c r="J188" s="116" t="s">
        <v>173</v>
      </c>
      <c r="K188" s="113" t="s">
        <v>1626</v>
      </c>
      <c r="L188" s="113" t="s">
        <v>147</v>
      </c>
      <c r="M188" s="107"/>
      <c r="P188" s="207"/>
    </row>
    <row r="189" spans="1:16" s="166" customFormat="1" ht="25.5" customHeight="1">
      <c r="A189" s="116" t="s">
        <v>183</v>
      </c>
      <c r="B189" s="117" t="s">
        <v>30</v>
      </c>
      <c r="C189" s="118" t="s">
        <v>30</v>
      </c>
      <c r="D189" s="116" t="s">
        <v>1645</v>
      </c>
      <c r="E189" s="116" t="s">
        <v>1646</v>
      </c>
      <c r="F189" s="116" t="s">
        <v>182</v>
      </c>
      <c r="G189" s="320">
        <v>850000</v>
      </c>
      <c r="H189" s="116" t="s">
        <v>183</v>
      </c>
      <c r="I189" s="116" t="s">
        <v>1247</v>
      </c>
      <c r="J189" s="116" t="s">
        <v>175</v>
      </c>
      <c r="K189" s="113" t="s">
        <v>1626</v>
      </c>
      <c r="L189" s="113" t="s">
        <v>147</v>
      </c>
      <c r="M189" s="107"/>
      <c r="P189" s="207"/>
    </row>
    <row r="190" spans="1:16" s="166" customFormat="1" ht="25.5" customHeight="1">
      <c r="A190" s="116" t="s">
        <v>183</v>
      </c>
      <c r="B190" s="117" t="s">
        <v>30</v>
      </c>
      <c r="C190" s="118">
        <v>43727</v>
      </c>
      <c r="D190" s="116" t="s">
        <v>451</v>
      </c>
      <c r="E190" s="116" t="s">
        <v>1151</v>
      </c>
      <c r="F190" s="116" t="s">
        <v>178</v>
      </c>
      <c r="G190" s="320">
        <v>65347.42</v>
      </c>
      <c r="H190" s="116" t="s">
        <v>183</v>
      </c>
      <c r="I190" s="116" t="s">
        <v>1247</v>
      </c>
      <c r="J190" s="116" t="s">
        <v>175</v>
      </c>
      <c r="K190" s="113" t="s">
        <v>1626</v>
      </c>
      <c r="L190" s="113" t="s">
        <v>147</v>
      </c>
      <c r="M190" s="107" t="str">
        <f>RIGHT(K175,2)</f>
        <v>38</v>
      </c>
      <c r="N190" s="166">
        <f>MONTH(1&amp;L175)</f>
        <v>9</v>
      </c>
      <c r="O190" s="166">
        <v>2019</v>
      </c>
      <c r="P190" s="207">
        <f>MAX(DATE(O190,1,1),DATE(O190,1,1)-WEEKDAY(DATE(O190,1,1),2)+(M190-1)*7+1)</f>
        <v>43724</v>
      </c>
    </row>
    <row r="191" spans="1:16" s="166" customFormat="1" ht="25.5" customHeight="1">
      <c r="A191" s="116" t="s">
        <v>271</v>
      </c>
      <c r="B191" s="117">
        <v>8880</v>
      </c>
      <c r="C191" s="118">
        <v>43728</v>
      </c>
      <c r="D191" s="116" t="s">
        <v>1416</v>
      </c>
      <c r="E191" s="116" t="s">
        <v>1667</v>
      </c>
      <c r="F191" s="116" t="s">
        <v>178</v>
      </c>
      <c r="G191" s="320">
        <v>136356</v>
      </c>
      <c r="H191" s="116" t="s">
        <v>1668</v>
      </c>
      <c r="I191" s="116" t="s">
        <v>365</v>
      </c>
      <c r="J191" s="116" t="s">
        <v>173</v>
      </c>
      <c r="K191" s="113" t="s">
        <v>1700</v>
      </c>
      <c r="L191" s="113" t="s">
        <v>147</v>
      </c>
      <c r="M191" s="107"/>
      <c r="P191" s="207"/>
    </row>
    <row r="192" spans="1:16" ht="25.5" customHeight="1">
      <c r="A192" s="116" t="s">
        <v>271</v>
      </c>
      <c r="B192" s="117" t="s">
        <v>1669</v>
      </c>
      <c r="C192" s="118">
        <v>43745</v>
      </c>
      <c r="D192" s="116" t="s">
        <v>1479</v>
      </c>
      <c r="E192" s="116" t="s">
        <v>1670</v>
      </c>
      <c r="F192" s="116" t="s">
        <v>178</v>
      </c>
      <c r="G192" s="320">
        <v>12412.5</v>
      </c>
      <c r="H192" s="116" t="s">
        <v>1671</v>
      </c>
      <c r="I192" s="116" t="s">
        <v>485</v>
      </c>
      <c r="J192" s="116" t="s">
        <v>175</v>
      </c>
      <c r="K192" s="116" t="s">
        <v>1700</v>
      </c>
      <c r="L192" s="113" t="s">
        <v>147</v>
      </c>
    </row>
    <row r="193" spans="1:16" s="166" customFormat="1" ht="25.5" customHeight="1">
      <c r="A193" s="116" t="s">
        <v>271</v>
      </c>
      <c r="B193" s="117" t="s">
        <v>1701</v>
      </c>
      <c r="C193" s="118">
        <v>43748</v>
      </c>
      <c r="D193" s="116" t="s">
        <v>1704</v>
      </c>
      <c r="E193" s="116" t="s">
        <v>1705</v>
      </c>
      <c r="F193" s="116" t="s">
        <v>190</v>
      </c>
      <c r="G193" s="341">
        <v>650</v>
      </c>
      <c r="H193" s="116" t="s">
        <v>1707</v>
      </c>
      <c r="I193" s="116" t="s">
        <v>365</v>
      </c>
      <c r="J193" s="116" t="s">
        <v>175</v>
      </c>
      <c r="K193" s="113" t="s">
        <v>1743</v>
      </c>
      <c r="L193" s="113" t="s">
        <v>147</v>
      </c>
      <c r="M193" s="107"/>
      <c r="P193" s="207"/>
    </row>
    <row r="194" spans="1:16" s="166" customFormat="1" ht="25.5" customHeight="1">
      <c r="A194" s="116" t="s">
        <v>271</v>
      </c>
      <c r="B194" s="117" t="s">
        <v>1702</v>
      </c>
      <c r="C194" s="118">
        <v>43748</v>
      </c>
      <c r="D194" s="116" t="s">
        <v>1703</v>
      </c>
      <c r="E194" s="116" t="s">
        <v>1706</v>
      </c>
      <c r="F194" s="116" t="s">
        <v>190</v>
      </c>
      <c r="G194" s="341">
        <v>4500</v>
      </c>
      <c r="H194" s="116" t="s">
        <v>1707</v>
      </c>
      <c r="I194" s="116" t="s">
        <v>365</v>
      </c>
      <c r="J194" s="116" t="s">
        <v>175</v>
      </c>
      <c r="K194" s="113" t="s">
        <v>1743</v>
      </c>
      <c r="L194" s="113" t="s">
        <v>147</v>
      </c>
      <c r="M194" s="107"/>
      <c r="P194" s="207"/>
    </row>
    <row r="195" spans="1:16" s="166" customFormat="1" ht="25.5" customHeight="1">
      <c r="A195" s="116" t="s">
        <v>376</v>
      </c>
      <c r="B195" s="117" t="s">
        <v>1709</v>
      </c>
      <c r="C195" s="118">
        <v>43718</v>
      </c>
      <c r="D195" s="116" t="s">
        <v>1710</v>
      </c>
      <c r="E195" s="116" t="s">
        <v>1708</v>
      </c>
      <c r="F195" s="116" t="s">
        <v>190</v>
      </c>
      <c r="G195" s="341">
        <v>70000</v>
      </c>
      <c r="H195" s="116" t="s">
        <v>1711</v>
      </c>
      <c r="I195" s="116" t="s">
        <v>1247</v>
      </c>
      <c r="J195" s="116" t="s">
        <v>175</v>
      </c>
      <c r="K195" s="113" t="s">
        <v>1743</v>
      </c>
      <c r="L195" s="113" t="s">
        <v>147</v>
      </c>
      <c r="M195" s="107"/>
      <c r="P195" s="207"/>
    </row>
    <row r="196" spans="1:16" s="166" customFormat="1" ht="25.5" customHeight="1">
      <c r="A196" s="116" t="s">
        <v>271</v>
      </c>
      <c r="B196" s="117" t="s">
        <v>1712</v>
      </c>
      <c r="C196" s="118">
        <v>43717</v>
      </c>
      <c r="D196" s="116" t="s">
        <v>488</v>
      </c>
      <c r="E196" s="116" t="s">
        <v>1713</v>
      </c>
      <c r="F196" s="116" t="s">
        <v>178</v>
      </c>
      <c r="G196" s="341">
        <v>8835</v>
      </c>
      <c r="H196" s="116" t="s">
        <v>731</v>
      </c>
      <c r="I196" s="116" t="s">
        <v>485</v>
      </c>
      <c r="J196" s="116" t="s">
        <v>175</v>
      </c>
      <c r="K196" s="113" t="s">
        <v>1743</v>
      </c>
      <c r="L196" s="113" t="s">
        <v>147</v>
      </c>
      <c r="M196" s="107"/>
      <c r="P196" s="207"/>
    </row>
    <row r="197" spans="1:16" s="166" customFormat="1" ht="25.5" customHeight="1">
      <c r="A197" s="116" t="s">
        <v>271</v>
      </c>
      <c r="B197" s="117" t="s">
        <v>1714</v>
      </c>
      <c r="C197" s="118">
        <v>43698</v>
      </c>
      <c r="D197" s="116" t="s">
        <v>248</v>
      </c>
      <c r="E197" s="116" t="s">
        <v>1715</v>
      </c>
      <c r="F197" s="116" t="s">
        <v>178</v>
      </c>
      <c r="G197" s="341">
        <v>70144</v>
      </c>
      <c r="H197" s="116" t="s">
        <v>1716</v>
      </c>
      <c r="I197" s="116" t="s">
        <v>485</v>
      </c>
      <c r="J197" s="116" t="s">
        <v>175</v>
      </c>
      <c r="K197" s="113" t="s">
        <v>1743</v>
      </c>
      <c r="L197" s="113" t="s">
        <v>147</v>
      </c>
      <c r="M197" s="107"/>
      <c r="P197" s="207"/>
    </row>
    <row r="198" spans="1:16" s="166" customFormat="1" ht="25.5" customHeight="1">
      <c r="A198" s="116" t="s">
        <v>271</v>
      </c>
      <c r="B198" s="117">
        <v>9144</v>
      </c>
      <c r="C198" s="118">
        <v>43746</v>
      </c>
      <c r="D198" s="116" t="s">
        <v>873</v>
      </c>
      <c r="E198" s="116" t="s">
        <v>1723</v>
      </c>
      <c r="F198" s="116" t="s">
        <v>291</v>
      </c>
      <c r="G198" s="341">
        <v>60000</v>
      </c>
      <c r="H198" s="116" t="s">
        <v>1724</v>
      </c>
      <c r="I198" s="116" t="s">
        <v>364</v>
      </c>
      <c r="J198" s="116" t="s">
        <v>173</v>
      </c>
      <c r="K198" s="113" t="s">
        <v>1743</v>
      </c>
      <c r="L198" s="113" t="s">
        <v>147</v>
      </c>
      <c r="M198" s="107" t="str">
        <f>RIGHT(K198,2)</f>
        <v>42</v>
      </c>
      <c r="N198" s="166">
        <f>MONTH(1&amp;L198)</f>
        <v>10</v>
      </c>
      <c r="O198" s="166">
        <v>2019</v>
      </c>
      <c r="P198" s="207">
        <f>MAX(DATE(O198,1,1),DATE(O198,1,1)-WEEKDAY(DATE(O198,1,1),2)+(M198-1)*7+1)</f>
        <v>43752</v>
      </c>
    </row>
    <row r="199" spans="1:16" s="166" customFormat="1" ht="25.5" customHeight="1">
      <c r="A199" s="116" t="s">
        <v>271</v>
      </c>
      <c r="B199" s="117">
        <v>9141</v>
      </c>
      <c r="C199" s="118">
        <v>43746</v>
      </c>
      <c r="D199" s="116" t="s">
        <v>1740</v>
      </c>
      <c r="E199" s="116" t="s">
        <v>1741</v>
      </c>
      <c r="F199" s="116" t="s">
        <v>291</v>
      </c>
      <c r="G199" s="341">
        <v>43500</v>
      </c>
      <c r="H199" s="116" t="s">
        <v>1555</v>
      </c>
      <c r="I199" s="116" t="s">
        <v>364</v>
      </c>
      <c r="J199" s="116" t="s">
        <v>173</v>
      </c>
      <c r="K199" s="113" t="s">
        <v>1743</v>
      </c>
      <c r="L199" s="113" t="s">
        <v>147</v>
      </c>
      <c r="M199" s="107" t="str">
        <f>RIGHT(K199,2)</f>
        <v>42</v>
      </c>
      <c r="N199" s="166">
        <f>MONTH(1&amp;L199)</f>
        <v>10</v>
      </c>
      <c r="O199" s="166">
        <v>2019</v>
      </c>
      <c r="P199" s="207">
        <f>MAX(DATE(O199,1,1),DATE(O199,1,1)-WEEKDAY(DATE(O199,1,1),2)+(M199-1)*7+1)</f>
        <v>43752</v>
      </c>
    </row>
    <row r="200" spans="1:16" s="166" customFormat="1" ht="25.5" customHeight="1">
      <c r="A200" s="116" t="s">
        <v>376</v>
      </c>
      <c r="B200" s="117" t="s">
        <v>30</v>
      </c>
      <c r="C200" s="118">
        <v>43466</v>
      </c>
      <c r="D200" s="116" t="s">
        <v>451</v>
      </c>
      <c r="E200" s="116" t="s">
        <v>1756</v>
      </c>
      <c r="F200" s="116" t="s">
        <v>178</v>
      </c>
      <c r="G200" s="341">
        <v>35467.307999999997</v>
      </c>
      <c r="H200" s="116" t="s">
        <v>376</v>
      </c>
      <c r="I200" s="116" t="s">
        <v>1247</v>
      </c>
      <c r="J200" s="116" t="s">
        <v>175</v>
      </c>
      <c r="K200" s="113" t="s">
        <v>1777</v>
      </c>
      <c r="L200" s="113" t="s">
        <v>147</v>
      </c>
      <c r="M200" s="107" t="str">
        <f>RIGHT(K200,2)</f>
        <v>43</v>
      </c>
      <c r="N200" s="166">
        <f>MONTH(1&amp;L200)</f>
        <v>10</v>
      </c>
      <c r="O200" s="166">
        <v>2019</v>
      </c>
      <c r="P200" s="207">
        <f>MAX(DATE(O200,1,1),DATE(O200,1,1)-WEEKDAY(DATE(O200,1,1),2)+(M200-1)*7+1)</f>
        <v>43759</v>
      </c>
    </row>
    <row r="201" spans="1:16" s="166" customFormat="1" ht="25.5" customHeight="1">
      <c r="A201" s="116" t="s">
        <v>271</v>
      </c>
      <c r="B201" s="117">
        <v>9239</v>
      </c>
      <c r="C201" s="118">
        <v>43755</v>
      </c>
      <c r="D201" s="116" t="s">
        <v>504</v>
      </c>
      <c r="E201" s="116" t="s">
        <v>1767</v>
      </c>
      <c r="F201" s="116" t="s">
        <v>178</v>
      </c>
      <c r="G201" s="341">
        <v>58344</v>
      </c>
      <c r="H201" s="116" t="s">
        <v>779</v>
      </c>
      <c r="I201" s="116" t="s">
        <v>365</v>
      </c>
      <c r="J201" s="116" t="s">
        <v>175</v>
      </c>
      <c r="K201" s="113" t="s">
        <v>1777</v>
      </c>
      <c r="L201" s="113" t="s">
        <v>147</v>
      </c>
      <c r="M201" s="107"/>
      <c r="P201" s="207"/>
    </row>
    <row r="202" spans="1:16" s="166" customFormat="1" ht="25.5" customHeight="1">
      <c r="A202" s="116" t="s">
        <v>1768</v>
      </c>
      <c r="B202" s="117">
        <v>8952</v>
      </c>
      <c r="C202" s="118">
        <v>43741</v>
      </c>
      <c r="D202" s="116" t="s">
        <v>248</v>
      </c>
      <c r="E202" s="116" t="s">
        <v>1769</v>
      </c>
      <c r="F202" s="116" t="s">
        <v>178</v>
      </c>
      <c r="G202" s="341">
        <v>39901</v>
      </c>
      <c r="H202" s="116" t="s">
        <v>1770</v>
      </c>
      <c r="I202" s="116" t="s">
        <v>365</v>
      </c>
      <c r="J202" s="116" t="s">
        <v>175</v>
      </c>
      <c r="K202" s="113" t="s">
        <v>1777</v>
      </c>
      <c r="L202" s="113" t="s">
        <v>147</v>
      </c>
      <c r="M202" s="107"/>
      <c r="P202" s="207"/>
    </row>
    <row r="203" spans="1:16" s="166" customFormat="1" ht="25.5" customHeight="1">
      <c r="A203" s="116" t="s">
        <v>271</v>
      </c>
      <c r="B203" s="117">
        <v>9304</v>
      </c>
      <c r="C203" s="118">
        <v>43762</v>
      </c>
      <c r="D203" s="116" t="s">
        <v>1798</v>
      </c>
      <c r="E203" s="116" t="s">
        <v>646</v>
      </c>
      <c r="F203" s="116" t="s">
        <v>171</v>
      </c>
      <c r="G203" s="341">
        <v>12000</v>
      </c>
      <c r="H203" s="116" t="s">
        <v>1799</v>
      </c>
      <c r="I203" s="116" t="s">
        <v>364</v>
      </c>
      <c r="J203" s="116" t="s">
        <v>173</v>
      </c>
      <c r="K203" s="113" t="s">
        <v>1803</v>
      </c>
      <c r="L203" s="113" t="s">
        <v>147</v>
      </c>
      <c r="M203" s="107"/>
      <c r="P203" s="207"/>
    </row>
    <row r="204" spans="1:16" s="166" customFormat="1" ht="25.5" customHeight="1">
      <c r="A204" s="116" t="s">
        <v>271</v>
      </c>
      <c r="B204" s="117">
        <v>8817</v>
      </c>
      <c r="C204" s="118">
        <v>43721</v>
      </c>
      <c r="D204" s="116" t="s">
        <v>1800</v>
      </c>
      <c r="E204" s="116" t="s">
        <v>1801</v>
      </c>
      <c r="F204" s="116" t="s">
        <v>178</v>
      </c>
      <c r="G204" s="341">
        <v>10000</v>
      </c>
      <c r="H204" s="116" t="s">
        <v>1802</v>
      </c>
      <c r="I204" s="116" t="s">
        <v>364</v>
      </c>
      <c r="J204" s="116" t="s">
        <v>173</v>
      </c>
      <c r="K204" s="113" t="s">
        <v>1803</v>
      </c>
      <c r="L204" s="113" t="s">
        <v>147</v>
      </c>
      <c r="M204" s="107"/>
      <c r="P204" s="207"/>
    </row>
    <row r="205" spans="1:16" s="166" customFormat="1" ht="25.5" customHeight="1">
      <c r="A205" s="116" t="s">
        <v>271</v>
      </c>
      <c r="B205" s="117">
        <v>8521</v>
      </c>
      <c r="C205" s="118">
        <v>43692</v>
      </c>
      <c r="D205" s="116" t="s">
        <v>1449</v>
      </c>
      <c r="E205" s="116" t="s">
        <v>1450</v>
      </c>
      <c r="F205" s="116" t="s">
        <v>178</v>
      </c>
      <c r="G205" s="353">
        <v>8152.91</v>
      </c>
      <c r="H205" s="116" t="s">
        <v>1024</v>
      </c>
      <c r="I205" s="116" t="s">
        <v>366</v>
      </c>
      <c r="J205" s="116" t="s">
        <v>175</v>
      </c>
      <c r="K205" s="113" t="s">
        <v>1847</v>
      </c>
      <c r="L205" s="113" t="s">
        <v>148</v>
      </c>
      <c r="M205" s="107"/>
      <c r="P205" s="207"/>
    </row>
    <row r="206" spans="1:16" s="166" customFormat="1" ht="25.5" customHeight="1">
      <c r="A206" s="116" t="s">
        <v>271</v>
      </c>
      <c r="B206" s="117">
        <v>9437</v>
      </c>
      <c r="C206" s="118">
        <v>43758</v>
      </c>
      <c r="D206" s="116" t="s">
        <v>1808</v>
      </c>
      <c r="E206" s="116" t="s">
        <v>1809</v>
      </c>
      <c r="F206" s="116" t="s">
        <v>291</v>
      </c>
      <c r="G206" s="353">
        <v>350</v>
      </c>
      <c r="H206" s="116" t="s">
        <v>1810</v>
      </c>
      <c r="I206" s="116" t="s">
        <v>366</v>
      </c>
      <c r="J206" s="116" t="s">
        <v>175</v>
      </c>
      <c r="K206" s="113" t="s">
        <v>1847</v>
      </c>
      <c r="L206" s="113" t="s">
        <v>148</v>
      </c>
      <c r="M206" s="107"/>
      <c r="P206" s="207"/>
    </row>
    <row r="207" spans="1:16" s="166" customFormat="1" ht="25.5" customHeight="1">
      <c r="A207" s="116" t="s">
        <v>271</v>
      </c>
      <c r="B207" s="117">
        <v>9528</v>
      </c>
      <c r="C207" s="118">
        <v>43778</v>
      </c>
      <c r="D207" s="116" t="s">
        <v>1811</v>
      </c>
      <c r="E207" s="116" t="s">
        <v>1812</v>
      </c>
      <c r="F207" s="116" t="s">
        <v>291</v>
      </c>
      <c r="G207" s="353">
        <v>625</v>
      </c>
      <c r="H207" s="116" t="s">
        <v>1813</v>
      </c>
      <c r="I207" s="116" t="s">
        <v>366</v>
      </c>
      <c r="J207" s="116" t="s">
        <v>175</v>
      </c>
      <c r="K207" s="113" t="s">
        <v>1847</v>
      </c>
      <c r="L207" s="113" t="s">
        <v>148</v>
      </c>
      <c r="M207" s="107"/>
      <c r="P207" s="207"/>
    </row>
    <row r="208" spans="1:16" s="166" customFormat="1" ht="25.5" customHeight="1">
      <c r="A208" s="116" t="s">
        <v>271</v>
      </c>
      <c r="B208" s="117">
        <v>8356</v>
      </c>
      <c r="C208" s="118">
        <v>43675</v>
      </c>
      <c r="D208" s="116" t="s">
        <v>1819</v>
      </c>
      <c r="E208" s="116" t="s">
        <v>1820</v>
      </c>
      <c r="F208" s="116" t="s">
        <v>291</v>
      </c>
      <c r="G208" s="341">
        <v>177500</v>
      </c>
      <c r="H208" s="116" t="s">
        <v>1821</v>
      </c>
      <c r="I208" s="116" t="s">
        <v>364</v>
      </c>
      <c r="J208" s="116" t="s">
        <v>173</v>
      </c>
      <c r="K208" s="113" t="s">
        <v>1847</v>
      </c>
      <c r="L208" s="113" t="s">
        <v>148</v>
      </c>
      <c r="M208" s="107"/>
      <c r="P208" s="207"/>
    </row>
    <row r="209" spans="1:16" s="166" customFormat="1" ht="25.5" customHeight="1">
      <c r="A209" s="116" t="s">
        <v>271</v>
      </c>
      <c r="B209" s="117">
        <v>8860</v>
      </c>
      <c r="C209" s="118">
        <v>43725</v>
      </c>
      <c r="D209" s="116" t="s">
        <v>249</v>
      </c>
      <c r="E209" s="116" t="s">
        <v>1832</v>
      </c>
      <c r="F209" s="116" t="s">
        <v>171</v>
      </c>
      <c r="G209" s="341">
        <v>95382</v>
      </c>
      <c r="H209" s="116" t="s">
        <v>779</v>
      </c>
      <c r="I209" s="116" t="s">
        <v>485</v>
      </c>
      <c r="J209" s="116" t="s">
        <v>175</v>
      </c>
      <c r="K209" s="113" t="s">
        <v>1847</v>
      </c>
      <c r="L209" s="113" t="s">
        <v>148</v>
      </c>
      <c r="M209" s="107"/>
      <c r="P209" s="207"/>
    </row>
    <row r="210" spans="1:16" s="166" customFormat="1" ht="25.5" customHeight="1">
      <c r="A210" s="116" t="s">
        <v>271</v>
      </c>
      <c r="B210" s="117">
        <v>8630</v>
      </c>
      <c r="C210" s="118">
        <v>43704</v>
      </c>
      <c r="D210" s="116" t="s">
        <v>1416</v>
      </c>
      <c r="E210" s="116" t="s">
        <v>1834</v>
      </c>
      <c r="F210" s="116" t="s">
        <v>178</v>
      </c>
      <c r="G210" s="341">
        <v>10836</v>
      </c>
      <c r="H210" s="116" t="s">
        <v>256</v>
      </c>
      <c r="I210" s="116" t="s">
        <v>365</v>
      </c>
      <c r="J210" s="116" t="s">
        <v>175</v>
      </c>
      <c r="K210" s="113" t="s">
        <v>1847</v>
      </c>
      <c r="L210" s="113" t="s">
        <v>148</v>
      </c>
      <c r="M210" s="107"/>
      <c r="P210" s="207"/>
    </row>
    <row r="211" spans="1:16" s="166" customFormat="1" ht="25.5" customHeight="1">
      <c r="A211" s="116" t="s">
        <v>271</v>
      </c>
      <c r="B211" s="117">
        <v>8636</v>
      </c>
      <c r="C211" s="118">
        <v>43704</v>
      </c>
      <c r="D211" s="116" t="s">
        <v>1416</v>
      </c>
      <c r="E211" s="116" t="s">
        <v>1833</v>
      </c>
      <c r="F211" s="116" t="s">
        <v>178</v>
      </c>
      <c r="G211" s="341">
        <v>21546</v>
      </c>
      <c r="H211" s="116" t="s">
        <v>256</v>
      </c>
      <c r="I211" s="116" t="s">
        <v>365</v>
      </c>
      <c r="J211" s="116" t="s">
        <v>175</v>
      </c>
      <c r="K211" s="113" t="s">
        <v>1847</v>
      </c>
      <c r="L211" s="113" t="s">
        <v>148</v>
      </c>
      <c r="M211" s="107"/>
      <c r="P211" s="207"/>
    </row>
    <row r="212" spans="1:16" s="166" customFormat="1" ht="25.5" customHeight="1">
      <c r="A212" s="116" t="s">
        <v>183</v>
      </c>
      <c r="B212" s="117">
        <v>8427</v>
      </c>
      <c r="C212" s="118">
        <v>43775</v>
      </c>
      <c r="D212" s="116" t="s">
        <v>1848</v>
      </c>
      <c r="E212" s="116" t="s">
        <v>1849</v>
      </c>
      <c r="F212" s="116" t="s">
        <v>178</v>
      </c>
      <c r="G212" s="341">
        <v>1000</v>
      </c>
      <c r="H212" s="116" t="s">
        <v>183</v>
      </c>
      <c r="I212" s="116" t="s">
        <v>1247</v>
      </c>
      <c r="J212" s="116" t="s">
        <v>175</v>
      </c>
      <c r="K212" s="113" t="s">
        <v>1886</v>
      </c>
      <c r="L212" s="113" t="s">
        <v>148</v>
      </c>
      <c r="M212" s="107"/>
      <c r="P212" s="207"/>
    </row>
    <row r="213" spans="1:16" s="166" customFormat="1" ht="25.5" customHeight="1">
      <c r="A213" s="116" t="s">
        <v>183</v>
      </c>
      <c r="B213" s="117" t="s">
        <v>30</v>
      </c>
      <c r="C213" s="118">
        <v>43748</v>
      </c>
      <c r="D213" s="116" t="s">
        <v>451</v>
      </c>
      <c r="E213" s="116" t="s">
        <v>1756</v>
      </c>
      <c r="F213" s="116" t="s">
        <v>178</v>
      </c>
      <c r="G213" s="341">
        <f>SUM(25542.3*1.35)</f>
        <v>34482.105000000003</v>
      </c>
      <c r="H213" s="116" t="s">
        <v>183</v>
      </c>
      <c r="I213" s="116" t="s">
        <v>1247</v>
      </c>
      <c r="J213" s="116" t="s">
        <v>175</v>
      </c>
      <c r="K213" s="113" t="s">
        <v>1886</v>
      </c>
      <c r="L213" s="113" t="s">
        <v>148</v>
      </c>
      <c r="M213" s="107"/>
      <c r="P213" s="207"/>
    </row>
    <row r="214" spans="1:16" s="166" customFormat="1" ht="25.5" customHeight="1">
      <c r="A214" s="116" t="s">
        <v>183</v>
      </c>
      <c r="B214" s="117" t="s">
        <v>30</v>
      </c>
      <c r="C214" s="118">
        <v>43750</v>
      </c>
      <c r="D214" s="116" t="s">
        <v>451</v>
      </c>
      <c r="E214" s="116" t="s">
        <v>1756</v>
      </c>
      <c r="F214" s="116" t="s">
        <v>178</v>
      </c>
      <c r="G214" s="341">
        <f>38205.3*1.35</f>
        <v>51577.155000000006</v>
      </c>
      <c r="H214" s="116" t="s">
        <v>183</v>
      </c>
      <c r="I214" s="116" t="s">
        <v>1247</v>
      </c>
      <c r="J214" s="116" t="s">
        <v>175</v>
      </c>
      <c r="K214" s="113" t="s">
        <v>1886</v>
      </c>
      <c r="L214" s="113" t="s">
        <v>148</v>
      </c>
      <c r="M214" s="107"/>
      <c r="P214" s="207"/>
    </row>
    <row r="215" spans="1:16" s="166" customFormat="1" ht="25.5" customHeight="1">
      <c r="A215" s="116" t="s">
        <v>183</v>
      </c>
      <c r="B215" s="117" t="s">
        <v>30</v>
      </c>
      <c r="C215" s="118">
        <v>43783</v>
      </c>
      <c r="D215" s="116" t="s">
        <v>451</v>
      </c>
      <c r="E215" s="116" t="s">
        <v>1756</v>
      </c>
      <c r="F215" s="116" t="s">
        <v>178</v>
      </c>
      <c r="G215" s="341">
        <f>67922.75*1.35</f>
        <v>91695.712500000009</v>
      </c>
      <c r="H215" s="116" t="s">
        <v>183</v>
      </c>
      <c r="I215" s="116" t="s">
        <v>1247</v>
      </c>
      <c r="J215" s="116" t="s">
        <v>175</v>
      </c>
      <c r="K215" s="113" t="s">
        <v>1886</v>
      </c>
      <c r="L215" s="113" t="s">
        <v>148</v>
      </c>
      <c r="M215" s="107"/>
      <c r="P215" s="207"/>
    </row>
    <row r="216" spans="1:16" s="166" customFormat="1" ht="25.5" customHeight="1">
      <c r="A216" s="116" t="s">
        <v>271</v>
      </c>
      <c r="B216" s="117">
        <v>9582</v>
      </c>
      <c r="C216" s="118">
        <v>43777</v>
      </c>
      <c r="D216" s="116" t="s">
        <v>1862</v>
      </c>
      <c r="E216" s="116" t="s">
        <v>1863</v>
      </c>
      <c r="F216" s="116" t="s">
        <v>171</v>
      </c>
      <c r="G216" s="341">
        <v>4155</v>
      </c>
      <c r="H216" s="116" t="s">
        <v>1707</v>
      </c>
      <c r="I216" s="116" t="s">
        <v>366</v>
      </c>
      <c r="J216" s="116" t="s">
        <v>175</v>
      </c>
      <c r="K216" s="113" t="s">
        <v>1886</v>
      </c>
      <c r="L216" s="113" t="s">
        <v>148</v>
      </c>
      <c r="M216" s="107"/>
      <c r="P216" s="207"/>
    </row>
    <row r="217" spans="1:16" s="166" customFormat="1" ht="25.5" customHeight="1">
      <c r="A217" s="116" t="s">
        <v>271</v>
      </c>
      <c r="B217" s="117">
        <v>9576</v>
      </c>
      <c r="C217" s="118">
        <v>43777</v>
      </c>
      <c r="D217" s="116" t="s">
        <v>1864</v>
      </c>
      <c r="E217" s="116" t="s">
        <v>1865</v>
      </c>
      <c r="F217" s="116" t="s">
        <v>171</v>
      </c>
      <c r="G217" s="341">
        <v>502</v>
      </c>
      <c r="H217" s="116" t="s">
        <v>1707</v>
      </c>
      <c r="I217" s="116" t="s">
        <v>366</v>
      </c>
      <c r="J217" s="116" t="s">
        <v>175</v>
      </c>
      <c r="K217" s="113" t="s">
        <v>1886</v>
      </c>
      <c r="L217" s="113" t="s">
        <v>148</v>
      </c>
      <c r="M217" s="107"/>
      <c r="P217" s="207"/>
    </row>
    <row r="218" spans="1:16" s="166" customFormat="1" ht="25.5" customHeight="1">
      <c r="A218" s="116" t="s">
        <v>271</v>
      </c>
      <c r="B218" s="117">
        <v>9577</v>
      </c>
      <c r="C218" s="118">
        <v>43777</v>
      </c>
      <c r="D218" s="116" t="s">
        <v>1864</v>
      </c>
      <c r="E218" s="116" t="s">
        <v>1866</v>
      </c>
      <c r="F218" s="116" t="s">
        <v>171</v>
      </c>
      <c r="G218" s="341">
        <v>555</v>
      </c>
      <c r="H218" s="116" t="s">
        <v>1707</v>
      </c>
      <c r="I218" s="116" t="s">
        <v>366</v>
      </c>
      <c r="J218" s="116" t="s">
        <v>175</v>
      </c>
      <c r="K218" s="113" t="s">
        <v>1886</v>
      </c>
      <c r="L218" s="113" t="s">
        <v>148</v>
      </c>
      <c r="M218" s="107"/>
      <c r="P218" s="207"/>
    </row>
    <row r="219" spans="1:16" s="166" customFormat="1" ht="25.5" customHeight="1">
      <c r="A219" s="116" t="s">
        <v>271</v>
      </c>
      <c r="B219" s="117">
        <v>9575</v>
      </c>
      <c r="C219" s="118">
        <v>43777</v>
      </c>
      <c r="D219" s="116" t="s">
        <v>1864</v>
      </c>
      <c r="E219" s="116" t="s">
        <v>1268</v>
      </c>
      <c r="F219" s="116" t="s">
        <v>171</v>
      </c>
      <c r="G219" s="341">
        <v>602</v>
      </c>
      <c r="H219" s="116" t="s">
        <v>1707</v>
      </c>
      <c r="I219" s="116" t="s">
        <v>366</v>
      </c>
      <c r="J219" s="116" t="s">
        <v>175</v>
      </c>
      <c r="K219" s="113" t="s">
        <v>1886</v>
      </c>
      <c r="L219" s="113" t="s">
        <v>148</v>
      </c>
      <c r="M219" s="107"/>
      <c r="P219" s="207"/>
    </row>
    <row r="220" spans="1:16" s="166" customFormat="1" ht="25.5" customHeight="1">
      <c r="A220" s="116" t="s">
        <v>271</v>
      </c>
      <c r="B220" s="117">
        <v>9504</v>
      </c>
      <c r="C220" s="118">
        <v>43774</v>
      </c>
      <c r="D220" s="116" t="s">
        <v>1867</v>
      </c>
      <c r="E220" s="116" t="s">
        <v>1868</v>
      </c>
      <c r="F220" s="116" t="s">
        <v>171</v>
      </c>
      <c r="G220" s="341">
        <v>0</v>
      </c>
      <c r="H220" s="116" t="s">
        <v>399</v>
      </c>
      <c r="I220" s="116" t="s">
        <v>366</v>
      </c>
      <c r="J220" s="116" t="s">
        <v>175</v>
      </c>
      <c r="K220" s="113" t="s">
        <v>1886</v>
      </c>
      <c r="L220" s="113" t="s">
        <v>148</v>
      </c>
      <c r="M220" s="107"/>
      <c r="P220" s="207"/>
    </row>
    <row r="221" spans="1:16" s="166" customFormat="1" ht="25.5" customHeight="1">
      <c r="A221" s="116" t="s">
        <v>271</v>
      </c>
      <c r="B221" s="117">
        <v>9530</v>
      </c>
      <c r="C221" s="118">
        <v>43775</v>
      </c>
      <c r="D221" s="116" t="s">
        <v>1869</v>
      </c>
      <c r="E221" s="116" t="s">
        <v>1812</v>
      </c>
      <c r="F221" s="116" t="s">
        <v>171</v>
      </c>
      <c r="G221" s="341">
        <v>800</v>
      </c>
      <c r="H221" s="116" t="s">
        <v>1707</v>
      </c>
      <c r="I221" s="116" t="s">
        <v>366</v>
      </c>
      <c r="J221" s="116" t="s">
        <v>175</v>
      </c>
      <c r="K221" s="113" t="s">
        <v>1886</v>
      </c>
      <c r="L221" s="113" t="s">
        <v>148</v>
      </c>
      <c r="M221" s="107"/>
      <c r="P221" s="207"/>
    </row>
    <row r="222" spans="1:16" s="166" customFormat="1" ht="25.5" customHeight="1">
      <c r="A222" s="116" t="s">
        <v>1768</v>
      </c>
      <c r="B222" s="355">
        <v>9578</v>
      </c>
      <c r="C222" s="118">
        <v>43777</v>
      </c>
      <c r="D222" s="116" t="s">
        <v>1870</v>
      </c>
      <c r="E222" s="116" t="s">
        <v>1311</v>
      </c>
      <c r="F222" s="116" t="s">
        <v>171</v>
      </c>
      <c r="G222" s="341">
        <v>900</v>
      </c>
      <c r="H222" s="116" t="s">
        <v>1707</v>
      </c>
      <c r="I222" s="116" t="s">
        <v>366</v>
      </c>
      <c r="J222" s="116" t="s">
        <v>175</v>
      </c>
      <c r="K222" s="113" t="s">
        <v>1886</v>
      </c>
      <c r="L222" s="113" t="s">
        <v>148</v>
      </c>
      <c r="M222" s="107"/>
      <c r="P222" s="207"/>
    </row>
    <row r="223" spans="1:16" s="166" customFormat="1" ht="25.5" customHeight="1">
      <c r="A223" s="116" t="s">
        <v>271</v>
      </c>
      <c r="B223" s="117">
        <v>9122</v>
      </c>
      <c r="C223" s="118">
        <v>43745</v>
      </c>
      <c r="D223" s="116" t="s">
        <v>1887</v>
      </c>
      <c r="E223" s="116" t="s">
        <v>1888</v>
      </c>
      <c r="F223" s="116" t="s">
        <v>291</v>
      </c>
      <c r="G223" s="341">
        <v>400000</v>
      </c>
      <c r="H223" s="116" t="s">
        <v>1889</v>
      </c>
      <c r="I223" s="116" t="s">
        <v>364</v>
      </c>
      <c r="J223" s="116" t="s">
        <v>173</v>
      </c>
      <c r="K223" s="113" t="s">
        <v>1886</v>
      </c>
      <c r="L223" s="113" t="s">
        <v>148</v>
      </c>
      <c r="M223" s="107"/>
      <c r="P223" s="207"/>
    </row>
    <row r="224" spans="1:16" s="166" customFormat="1" ht="25.5" customHeight="1">
      <c r="A224" s="116" t="s">
        <v>271</v>
      </c>
      <c r="B224" s="117">
        <v>9525</v>
      </c>
      <c r="C224" s="118">
        <v>43775</v>
      </c>
      <c r="D224" s="116" t="s">
        <v>1891</v>
      </c>
      <c r="E224" s="116" t="s">
        <v>1812</v>
      </c>
      <c r="F224" s="116" t="s">
        <v>171</v>
      </c>
      <c r="G224" s="341">
        <v>300</v>
      </c>
      <c r="H224" s="116" t="s">
        <v>747</v>
      </c>
      <c r="I224" s="116" t="s">
        <v>366</v>
      </c>
      <c r="J224" s="116" t="s">
        <v>175</v>
      </c>
      <c r="K224" s="113" t="s">
        <v>1925</v>
      </c>
      <c r="L224" s="113" t="s">
        <v>148</v>
      </c>
      <c r="M224" s="107"/>
      <c r="P224" s="207"/>
    </row>
    <row r="225" spans="1:16" s="166" customFormat="1" ht="25.5" customHeight="1">
      <c r="A225" s="116" t="s">
        <v>271</v>
      </c>
      <c r="B225" s="117">
        <v>9610</v>
      </c>
      <c r="C225" s="118">
        <v>43783</v>
      </c>
      <c r="D225" s="116" t="s">
        <v>870</v>
      </c>
      <c r="E225" s="116" t="s">
        <v>1892</v>
      </c>
      <c r="F225" s="116" t="s">
        <v>291</v>
      </c>
      <c r="G225" s="341">
        <v>11200</v>
      </c>
      <c r="H225" s="116" t="s">
        <v>1893</v>
      </c>
      <c r="I225" s="116" t="s">
        <v>366</v>
      </c>
      <c r="J225" s="116" t="s">
        <v>175</v>
      </c>
      <c r="K225" s="113" t="s">
        <v>1925</v>
      </c>
      <c r="L225" s="113" t="s">
        <v>148</v>
      </c>
      <c r="M225" s="107"/>
      <c r="P225" s="207"/>
    </row>
    <row r="226" spans="1:16" s="166" customFormat="1" ht="25.5" customHeight="1">
      <c r="A226" s="116" t="s">
        <v>1768</v>
      </c>
      <c r="B226" s="117">
        <v>9583</v>
      </c>
      <c r="C226" s="118">
        <v>43777</v>
      </c>
      <c r="D226" s="116" t="s">
        <v>1894</v>
      </c>
      <c r="E226" s="116" t="s">
        <v>1411</v>
      </c>
      <c r="F226" s="116" t="s">
        <v>171</v>
      </c>
      <c r="G226" s="341">
        <v>1313</v>
      </c>
      <c r="H226" s="116" t="s">
        <v>1895</v>
      </c>
      <c r="I226" s="116" t="s">
        <v>366</v>
      </c>
      <c r="J226" s="116" t="s">
        <v>175</v>
      </c>
      <c r="K226" s="113" t="s">
        <v>1925</v>
      </c>
      <c r="L226" s="113" t="s">
        <v>148</v>
      </c>
      <c r="M226" s="107"/>
      <c r="P226" s="207"/>
    </row>
    <row r="227" spans="1:16" s="166" customFormat="1" ht="25.5" customHeight="1">
      <c r="A227" s="116" t="s">
        <v>271</v>
      </c>
      <c r="B227" s="117">
        <v>9711</v>
      </c>
      <c r="C227" s="118">
        <v>43791</v>
      </c>
      <c r="D227" s="116" t="s">
        <v>1538</v>
      </c>
      <c r="E227" s="116" t="s">
        <v>1693</v>
      </c>
      <c r="F227" s="116" t="s">
        <v>291</v>
      </c>
      <c r="G227" s="341">
        <v>41500</v>
      </c>
      <c r="H227" s="116" t="s">
        <v>1915</v>
      </c>
      <c r="I227" s="116" t="s">
        <v>364</v>
      </c>
      <c r="J227" s="116" t="s">
        <v>175</v>
      </c>
      <c r="K227" s="113" t="s">
        <v>1925</v>
      </c>
      <c r="L227" s="113" t="s">
        <v>148</v>
      </c>
      <c r="M227" s="107"/>
      <c r="P227" s="207"/>
    </row>
    <row r="228" spans="1:16" s="166" customFormat="1" ht="25.5" customHeight="1">
      <c r="A228" s="116" t="s">
        <v>271</v>
      </c>
      <c r="B228" s="117">
        <v>8878</v>
      </c>
      <c r="C228" s="118">
        <v>43725</v>
      </c>
      <c r="D228" s="116" t="s">
        <v>1416</v>
      </c>
      <c r="E228" s="116" t="s">
        <v>1916</v>
      </c>
      <c r="F228" s="116" t="s">
        <v>178</v>
      </c>
      <c r="G228" s="341">
        <v>17532</v>
      </c>
      <c r="H228" s="116" t="s">
        <v>256</v>
      </c>
      <c r="I228" s="116" t="s">
        <v>365</v>
      </c>
      <c r="J228" s="116" t="s">
        <v>175</v>
      </c>
      <c r="K228" s="113" t="s">
        <v>1925</v>
      </c>
      <c r="L228" s="113" t="s">
        <v>148</v>
      </c>
      <c r="M228" s="107"/>
      <c r="P228" s="207"/>
    </row>
    <row r="229" spans="1:16" s="166" customFormat="1" ht="25.5" customHeight="1">
      <c r="A229" s="116" t="s">
        <v>271</v>
      </c>
      <c r="B229" s="117">
        <v>9544</v>
      </c>
      <c r="C229" s="118">
        <v>43778</v>
      </c>
      <c r="D229" s="116" t="s">
        <v>248</v>
      </c>
      <c r="E229" s="116" t="s">
        <v>1917</v>
      </c>
      <c r="F229" s="116" t="s">
        <v>178</v>
      </c>
      <c r="G229" s="341">
        <v>38802</v>
      </c>
      <c r="H229" s="116" t="s">
        <v>253</v>
      </c>
      <c r="I229" s="116" t="s">
        <v>365</v>
      </c>
      <c r="J229" s="116" t="s">
        <v>175</v>
      </c>
      <c r="K229" s="113" t="s">
        <v>1925</v>
      </c>
      <c r="L229" s="113" t="s">
        <v>148</v>
      </c>
      <c r="M229" s="107"/>
      <c r="P229" s="207"/>
    </row>
    <row r="230" spans="1:16" s="166" customFormat="1" ht="25.5" customHeight="1">
      <c r="A230" s="116" t="s">
        <v>183</v>
      </c>
      <c r="B230" s="117" t="s">
        <v>30</v>
      </c>
      <c r="C230" s="118" t="s">
        <v>30</v>
      </c>
      <c r="D230" s="116" t="s">
        <v>448</v>
      </c>
      <c r="E230" s="116" t="s">
        <v>1924</v>
      </c>
      <c r="F230" s="116" t="s">
        <v>178</v>
      </c>
      <c r="G230" s="341">
        <v>345918.22</v>
      </c>
      <c r="H230" s="116" t="s">
        <v>183</v>
      </c>
      <c r="I230" s="116" t="s">
        <v>1247</v>
      </c>
      <c r="J230" s="116" t="s">
        <v>175</v>
      </c>
      <c r="K230" s="113" t="s">
        <v>1925</v>
      </c>
      <c r="L230" s="113" t="s">
        <v>148</v>
      </c>
      <c r="M230" s="107"/>
      <c r="P230" s="207"/>
    </row>
    <row r="231" spans="1:16" s="166" customFormat="1" ht="25.5" customHeight="1">
      <c r="A231" s="116" t="s">
        <v>376</v>
      </c>
      <c r="B231" s="117" t="s">
        <v>30</v>
      </c>
      <c r="C231" s="118" t="s">
        <v>30</v>
      </c>
      <c r="D231" s="116" t="s">
        <v>448</v>
      </c>
      <c r="E231" s="116" t="s">
        <v>1924</v>
      </c>
      <c r="F231" s="116" t="s">
        <v>178</v>
      </c>
      <c r="G231" s="341">
        <v>167594.10999999999</v>
      </c>
      <c r="H231" s="116" t="s">
        <v>376</v>
      </c>
      <c r="I231" s="116" t="s">
        <v>1247</v>
      </c>
      <c r="J231" s="116" t="s">
        <v>175</v>
      </c>
      <c r="K231" s="113" t="s">
        <v>1925</v>
      </c>
      <c r="L231" s="113" t="s">
        <v>148</v>
      </c>
      <c r="M231" s="107"/>
      <c r="P231" s="207"/>
    </row>
    <row r="232" spans="1:16" s="166" customFormat="1" ht="25.5" customHeight="1">
      <c r="A232" s="116" t="s">
        <v>271</v>
      </c>
      <c r="B232" s="117">
        <v>9497</v>
      </c>
      <c r="C232" s="118">
        <v>43773</v>
      </c>
      <c r="D232" s="116" t="s">
        <v>1538</v>
      </c>
      <c r="E232" s="116" t="s">
        <v>1926</v>
      </c>
      <c r="F232" s="116" t="s">
        <v>171</v>
      </c>
      <c r="G232" s="341">
        <v>27500</v>
      </c>
      <c r="H232" s="116" t="s">
        <v>1927</v>
      </c>
      <c r="I232" s="116" t="s">
        <v>364</v>
      </c>
      <c r="J232" s="116" t="s">
        <v>173</v>
      </c>
      <c r="K232" s="113" t="s">
        <v>1957</v>
      </c>
      <c r="L232" s="113" t="s">
        <v>148</v>
      </c>
      <c r="M232" s="107"/>
      <c r="P232" s="207"/>
    </row>
    <row r="233" spans="1:16" s="166" customFormat="1" ht="25.5" customHeight="1">
      <c r="A233" s="116" t="s">
        <v>271</v>
      </c>
      <c r="B233" s="117">
        <v>9347</v>
      </c>
      <c r="C233" s="118">
        <v>43766</v>
      </c>
      <c r="D233" s="116" t="s">
        <v>1928</v>
      </c>
      <c r="E233" s="116" t="s">
        <v>1929</v>
      </c>
      <c r="F233" s="116" t="s">
        <v>291</v>
      </c>
      <c r="G233" s="341">
        <v>5000</v>
      </c>
      <c r="H233" s="116" t="s">
        <v>1930</v>
      </c>
      <c r="I233" s="116" t="s">
        <v>366</v>
      </c>
      <c r="J233" s="116" t="s">
        <v>175</v>
      </c>
      <c r="K233" s="113" t="s">
        <v>1957</v>
      </c>
      <c r="L233" s="113" t="s">
        <v>148</v>
      </c>
      <c r="M233" s="107"/>
      <c r="P233" s="207"/>
    </row>
    <row r="234" spans="1:16" s="166" customFormat="1" ht="25.5" customHeight="1">
      <c r="A234" s="116" t="s">
        <v>271</v>
      </c>
      <c r="B234" s="117">
        <v>9618</v>
      </c>
      <c r="C234" s="118">
        <v>43784</v>
      </c>
      <c r="D234" s="116" t="s">
        <v>1954</v>
      </c>
      <c r="E234" s="116" t="s">
        <v>1955</v>
      </c>
      <c r="F234" s="116" t="s">
        <v>182</v>
      </c>
      <c r="G234" s="341">
        <v>110564.8</v>
      </c>
      <c r="H234" s="116" t="s">
        <v>1956</v>
      </c>
      <c r="I234" s="116" t="s">
        <v>366</v>
      </c>
      <c r="J234" s="116" t="s">
        <v>175</v>
      </c>
      <c r="K234" s="113" t="s">
        <v>1957</v>
      </c>
      <c r="L234" s="113" t="s">
        <v>148</v>
      </c>
      <c r="M234" s="107"/>
      <c r="P234" s="207"/>
    </row>
    <row r="235" spans="1:16" s="166" customFormat="1" ht="25.5" customHeight="1">
      <c r="A235" s="116" t="s">
        <v>271</v>
      </c>
      <c r="B235" s="117" t="s">
        <v>1958</v>
      </c>
      <c r="C235" s="118">
        <v>43769</v>
      </c>
      <c r="D235" s="116" t="s">
        <v>1559</v>
      </c>
      <c r="E235" s="116" t="s">
        <v>1959</v>
      </c>
      <c r="F235" s="116" t="s">
        <v>182</v>
      </c>
      <c r="G235" s="341">
        <v>401273.41</v>
      </c>
      <c r="H235" s="116" t="s">
        <v>1561</v>
      </c>
      <c r="I235" s="116" t="s">
        <v>1562</v>
      </c>
      <c r="J235" s="116" t="s">
        <v>175</v>
      </c>
      <c r="K235" s="113" t="s">
        <v>1957</v>
      </c>
      <c r="L235" s="113" t="s">
        <v>148</v>
      </c>
      <c r="M235" s="107"/>
      <c r="P235" s="207"/>
    </row>
    <row r="236" spans="1:16" s="166" customFormat="1" ht="25.5" customHeight="1">
      <c r="A236" s="116" t="s">
        <v>271</v>
      </c>
      <c r="B236" s="117">
        <v>826784</v>
      </c>
      <c r="C236" s="118">
        <v>43617</v>
      </c>
      <c r="D236" s="116" t="s">
        <v>847</v>
      </c>
      <c r="E236" s="116" t="s">
        <v>1964</v>
      </c>
      <c r="F236" s="116" t="s">
        <v>291</v>
      </c>
      <c r="G236" s="341">
        <v>35000</v>
      </c>
      <c r="H236" s="116" t="s">
        <v>1965</v>
      </c>
      <c r="I236" s="116" t="s">
        <v>364</v>
      </c>
      <c r="J236" s="116" t="s">
        <v>173</v>
      </c>
      <c r="K236" s="113" t="s">
        <v>1983</v>
      </c>
      <c r="L236" s="113" t="s">
        <v>149</v>
      </c>
      <c r="M236" s="107"/>
      <c r="P236" s="207"/>
    </row>
    <row r="237" spans="1:16" s="166" customFormat="1" ht="25.5" customHeight="1">
      <c r="A237" s="116" t="s">
        <v>271</v>
      </c>
      <c r="B237" s="117" t="s">
        <v>1980</v>
      </c>
      <c r="C237" s="118">
        <v>43755</v>
      </c>
      <c r="D237" s="116" t="s">
        <v>258</v>
      </c>
      <c r="E237" s="116" t="s">
        <v>1981</v>
      </c>
      <c r="F237" s="116" t="s">
        <v>178</v>
      </c>
      <c r="G237" s="341">
        <v>22752</v>
      </c>
      <c r="H237" s="116" t="s">
        <v>1982</v>
      </c>
      <c r="I237" s="116" t="s">
        <v>365</v>
      </c>
      <c r="J237" s="116" t="s">
        <v>175</v>
      </c>
      <c r="K237" s="113" t="s">
        <v>1983</v>
      </c>
      <c r="L237" s="113" t="s">
        <v>149</v>
      </c>
      <c r="M237" s="107"/>
      <c r="P237" s="207"/>
    </row>
    <row r="238" spans="1:16" s="166" customFormat="1" ht="25.5" customHeight="1">
      <c r="A238" s="116" t="s">
        <v>271</v>
      </c>
      <c r="B238" s="117" t="s">
        <v>1984</v>
      </c>
      <c r="C238" s="118" t="s">
        <v>30</v>
      </c>
      <c r="D238" s="116" t="s">
        <v>864</v>
      </c>
      <c r="E238" s="116" t="s">
        <v>1985</v>
      </c>
      <c r="F238" s="116" t="s">
        <v>178</v>
      </c>
      <c r="G238" s="341">
        <v>1975</v>
      </c>
      <c r="H238" s="116" t="s">
        <v>1986</v>
      </c>
      <c r="I238" s="116" t="s">
        <v>364</v>
      </c>
      <c r="J238" s="116" t="s">
        <v>175</v>
      </c>
      <c r="K238" s="113" t="s">
        <v>1983</v>
      </c>
      <c r="L238" s="113" t="s">
        <v>149</v>
      </c>
      <c r="M238" s="107"/>
      <c r="P238" s="207"/>
    </row>
    <row r="239" spans="1:16" s="166" customFormat="1" ht="25.5" customHeight="1">
      <c r="A239" s="116" t="s">
        <v>1987</v>
      </c>
      <c r="B239" s="117" t="s">
        <v>1988</v>
      </c>
      <c r="C239" s="118">
        <v>43795</v>
      </c>
      <c r="D239" s="116" t="s">
        <v>1989</v>
      </c>
      <c r="E239" s="116" t="s">
        <v>1990</v>
      </c>
      <c r="F239" s="116" t="s">
        <v>182</v>
      </c>
      <c r="G239" s="341">
        <v>23000</v>
      </c>
      <c r="H239" s="116" t="s">
        <v>399</v>
      </c>
      <c r="I239" s="116" t="s">
        <v>366</v>
      </c>
      <c r="J239" s="116" t="s">
        <v>175</v>
      </c>
      <c r="K239" s="113" t="s">
        <v>2021</v>
      </c>
      <c r="L239" s="113" t="s">
        <v>149</v>
      </c>
      <c r="M239" s="107"/>
      <c r="P239" s="207"/>
    </row>
    <row r="240" spans="1:16" s="166" customFormat="1" ht="25.5" customHeight="1">
      <c r="A240" s="116" t="s">
        <v>271</v>
      </c>
      <c r="B240" s="117" t="s">
        <v>1991</v>
      </c>
      <c r="C240" s="118">
        <v>43800</v>
      </c>
      <c r="D240" s="116" t="s">
        <v>1992</v>
      </c>
      <c r="E240" s="116" t="s">
        <v>1993</v>
      </c>
      <c r="F240" s="116" t="s">
        <v>291</v>
      </c>
      <c r="G240" s="341">
        <v>2000</v>
      </c>
      <c r="H240" s="116" t="s">
        <v>1994</v>
      </c>
      <c r="I240" s="116" t="s">
        <v>366</v>
      </c>
      <c r="J240" s="116" t="s">
        <v>175</v>
      </c>
      <c r="K240" s="113" t="s">
        <v>2021</v>
      </c>
      <c r="L240" s="113" t="s">
        <v>149</v>
      </c>
      <c r="M240" s="107"/>
      <c r="P240" s="207"/>
    </row>
    <row r="241" spans="1:17" s="166" customFormat="1" ht="25.5" customHeight="1">
      <c r="A241" s="387" t="s">
        <v>271</v>
      </c>
      <c r="B241" s="388" t="s">
        <v>2028</v>
      </c>
      <c r="C241" s="389">
        <v>43802</v>
      </c>
      <c r="D241" s="387" t="s">
        <v>1236</v>
      </c>
      <c r="E241" s="387" t="s">
        <v>2029</v>
      </c>
      <c r="F241" s="387" t="s">
        <v>178</v>
      </c>
      <c r="G241" s="390">
        <v>109592</v>
      </c>
      <c r="H241" s="387" t="s">
        <v>2030</v>
      </c>
      <c r="I241" s="387" t="s">
        <v>365</v>
      </c>
      <c r="J241" s="387" t="s">
        <v>175</v>
      </c>
      <c r="K241" s="391" t="s">
        <v>2021</v>
      </c>
      <c r="L241" s="391" t="s">
        <v>2031</v>
      </c>
      <c r="M241" s="107"/>
      <c r="P241" s="207"/>
      <c r="Q241" s="386" t="s">
        <v>2032</v>
      </c>
    </row>
    <row r="242" spans="1:17" s="166" customFormat="1" ht="25.5" customHeight="1">
      <c r="A242" s="359"/>
      <c r="B242" s="360"/>
      <c r="C242" s="361"/>
      <c r="D242" s="359"/>
      <c r="E242" s="359"/>
      <c r="F242" s="359"/>
      <c r="G242" s="362"/>
      <c r="H242" s="359"/>
      <c r="I242" s="359"/>
      <c r="J242" s="359"/>
      <c r="K242" s="358"/>
      <c r="L242" s="358"/>
      <c r="M242" s="107"/>
      <c r="P242" s="207"/>
    </row>
    <row r="243" spans="1:17" ht="25.5" customHeight="1">
      <c r="E243" s="363" t="s">
        <v>184</v>
      </c>
      <c r="F243" s="399">
        <f>SUM(G3:G242)</f>
        <v>19315212.6105</v>
      </c>
      <c r="G243" s="399"/>
    </row>
    <row r="244" spans="1:17" ht="25.5" customHeight="1">
      <c r="C244" s="357"/>
    </row>
    <row r="245" spans="1:17" ht="25.5" customHeight="1"/>
    <row r="247" spans="1:17" ht="25.5" customHeight="1"/>
    <row r="248" spans="1:17" ht="25.5" customHeight="1"/>
    <row r="249" spans="1:17" ht="25.5" customHeight="1"/>
    <row r="250" spans="1:17" ht="25.5" customHeight="1"/>
    <row r="251" spans="1:17" ht="25.5" customHeight="1"/>
    <row r="252" spans="1:17" ht="25.5" customHeight="1"/>
    <row r="253" spans="1:17" ht="25.5" customHeight="1"/>
    <row r="254" spans="1:17" ht="25.5" customHeight="1"/>
    <row r="255" spans="1:17" ht="25.5" customHeight="1"/>
    <row r="256" spans="1:17" ht="25.5" customHeight="1"/>
    <row r="257" ht="25.5" customHeight="1"/>
    <row r="258" ht="25.5" customHeight="1"/>
    <row r="259" ht="25.5" customHeight="1"/>
    <row r="260" ht="25.5" customHeight="1"/>
    <row r="261" ht="25.5" customHeight="1"/>
    <row r="262" ht="25.5" customHeight="1"/>
    <row r="263" ht="25.5" customHeight="1"/>
    <row r="264" ht="25.5" customHeight="1"/>
    <row r="265" ht="25.5" customHeight="1"/>
    <row r="266" ht="25.5" customHeight="1"/>
    <row r="267" ht="25.5" customHeight="1"/>
    <row r="268" ht="25.5" customHeight="1"/>
    <row r="269" ht="25.5" customHeight="1"/>
    <row r="270" ht="25.5" customHeight="1"/>
    <row r="271" ht="25.5" customHeight="1"/>
    <row r="272" ht="25.5" customHeight="1"/>
    <row r="273" ht="25.5" customHeight="1"/>
    <row r="274" ht="25.5" customHeight="1"/>
    <row r="275" ht="25.5" customHeight="1"/>
    <row r="276" ht="25.5" customHeight="1"/>
    <row r="277" ht="25.5" customHeight="1"/>
    <row r="278" ht="25.5" customHeight="1"/>
    <row r="279" ht="25.5" customHeight="1"/>
    <row r="280" ht="25.5" customHeight="1"/>
    <row r="281" ht="25.5" customHeight="1"/>
    <row r="282" ht="25.5" customHeight="1"/>
    <row r="283" ht="25.5" customHeight="1"/>
    <row r="284" ht="25.5" customHeight="1"/>
    <row r="285" ht="25.5" customHeight="1"/>
    <row r="286" ht="25.5" customHeight="1"/>
    <row r="287" ht="25.5" customHeight="1"/>
    <row r="288" ht="25.5" customHeight="1"/>
    <row r="289" ht="25.5" customHeight="1"/>
    <row r="290" ht="25.5" customHeight="1"/>
    <row r="291" ht="25.5" customHeight="1"/>
    <row r="292" ht="25.5" customHeight="1"/>
    <row r="293" ht="25.5" customHeight="1"/>
    <row r="294" ht="25.5" customHeight="1"/>
    <row r="295" ht="25.5" customHeight="1"/>
    <row r="296" ht="25.5" customHeight="1"/>
    <row r="297" ht="25.5" customHeight="1"/>
    <row r="298" ht="25.5" customHeight="1"/>
    <row r="299" ht="25.5" customHeight="1"/>
    <row r="300" ht="25.5" customHeight="1"/>
    <row r="301" ht="25.5" customHeight="1"/>
    <row r="302" ht="25.5" customHeight="1"/>
    <row r="303" ht="25.5" customHeight="1"/>
    <row r="304" ht="25.5" customHeight="1"/>
    <row r="305" ht="25.5" customHeight="1"/>
    <row r="306" ht="25.5" customHeight="1"/>
    <row r="307" ht="25.5" customHeight="1"/>
    <row r="308" ht="25.5" customHeight="1"/>
    <row r="309" ht="25.5" customHeight="1"/>
    <row r="310" ht="25.5" customHeight="1"/>
    <row r="311" ht="25.5" customHeight="1"/>
    <row r="312" ht="25.5" customHeight="1"/>
    <row r="313" ht="25.5" customHeight="1"/>
    <row r="314" ht="25.5" customHeight="1"/>
    <row r="315" ht="25.5" customHeight="1"/>
    <row r="316" ht="25.5" customHeight="1"/>
    <row r="317" ht="25.5" customHeight="1"/>
    <row r="318" ht="25.5" customHeight="1"/>
    <row r="319" ht="25.5" customHeight="1"/>
    <row r="320" ht="25.5" customHeight="1"/>
    <row r="321" ht="25.5" customHeight="1"/>
    <row r="322" ht="25.5" customHeight="1"/>
    <row r="323" ht="25.5" customHeight="1"/>
    <row r="324" ht="25.5" customHeight="1"/>
    <row r="325" ht="25.5" customHeight="1"/>
    <row r="326" ht="25.5" customHeight="1"/>
    <row r="327" ht="25.5" customHeight="1"/>
    <row r="328" ht="25.5" customHeight="1"/>
    <row r="329" ht="25.5" customHeight="1"/>
    <row r="330" ht="25.5" customHeight="1"/>
    <row r="331" ht="25.5" customHeight="1"/>
    <row r="332" ht="25.5" customHeight="1"/>
    <row r="333" ht="25.5" customHeight="1"/>
    <row r="334" ht="25.5" customHeight="1"/>
    <row r="335" ht="25.5" customHeight="1"/>
    <row r="336" ht="25.5" customHeight="1"/>
    <row r="337" ht="25.5" customHeight="1"/>
    <row r="338" ht="25.5" customHeight="1"/>
    <row r="339" ht="25.5" customHeight="1"/>
    <row r="340" ht="25.5" customHeight="1"/>
    <row r="341" ht="25.5" customHeight="1"/>
    <row r="342" ht="25.5" customHeight="1"/>
    <row r="343" ht="25.5" customHeight="1"/>
    <row r="344" ht="25.5" customHeight="1"/>
    <row r="345" ht="25.5" customHeight="1"/>
    <row r="346" ht="25.5" customHeight="1"/>
    <row r="347" ht="25.5" customHeight="1"/>
    <row r="348" ht="25.5" customHeight="1"/>
    <row r="349" ht="25.5" customHeight="1"/>
    <row r="350" ht="25.5" customHeight="1"/>
    <row r="351" ht="25.5" customHeight="1"/>
    <row r="352" ht="25.5" customHeight="1"/>
    <row r="353" ht="25.5" customHeight="1"/>
    <row r="354" ht="25.5" customHeight="1"/>
    <row r="355" ht="25.5" customHeight="1"/>
    <row r="356" ht="25.5" customHeight="1"/>
    <row r="357" ht="25.5" customHeight="1"/>
    <row r="358" ht="25.5" customHeight="1"/>
    <row r="359" ht="25.5" customHeight="1"/>
    <row r="360" ht="25.5" customHeight="1"/>
    <row r="361" ht="25.5" customHeight="1"/>
    <row r="362" ht="25.5" customHeight="1"/>
    <row r="363" ht="25.5" customHeight="1"/>
    <row r="364" ht="25.5" customHeight="1"/>
    <row r="365" ht="25.5" customHeight="1"/>
    <row r="366" ht="25.5" customHeight="1"/>
    <row r="367" ht="25.5" customHeight="1"/>
    <row r="368" ht="25.5" customHeight="1"/>
    <row r="369" ht="25.5" customHeight="1"/>
    <row r="370" ht="25.5" customHeight="1"/>
    <row r="371" ht="25.5" customHeight="1"/>
    <row r="372" ht="25.5" customHeight="1"/>
    <row r="373" ht="25.5" customHeight="1"/>
    <row r="374" ht="25.5" customHeight="1"/>
    <row r="375" ht="25.5" customHeight="1"/>
    <row r="376" ht="25.5" customHeight="1"/>
    <row r="377" ht="25.5" customHeight="1"/>
    <row r="378" ht="25.5" customHeight="1"/>
    <row r="379" ht="25.5" customHeight="1"/>
    <row r="380" ht="25.5" customHeight="1"/>
    <row r="381" ht="25.5" customHeight="1"/>
    <row r="382" ht="25.5" customHeight="1"/>
    <row r="383" ht="25.5" customHeight="1"/>
    <row r="384" ht="25.5" customHeight="1"/>
    <row r="385" ht="25.5" customHeight="1"/>
    <row r="386" ht="25.5" customHeight="1"/>
    <row r="387" ht="25.5" customHeight="1"/>
    <row r="388" ht="25.5" customHeight="1"/>
    <row r="389" ht="25.5" customHeight="1"/>
    <row r="390" ht="25.5" customHeight="1"/>
    <row r="391" ht="25.5" customHeight="1"/>
    <row r="392" ht="25.5" customHeight="1"/>
    <row r="393" ht="25.5" customHeight="1"/>
    <row r="394" ht="25.5" customHeight="1"/>
    <row r="395" ht="25.5" customHeight="1"/>
    <row r="396" ht="25.5" customHeight="1"/>
    <row r="397" ht="25.5" customHeight="1"/>
    <row r="398" ht="25.5" customHeight="1"/>
    <row r="399" ht="25.5" customHeight="1"/>
    <row r="400" ht="25.5" customHeight="1"/>
    <row r="401" ht="25.5" customHeight="1"/>
    <row r="402" ht="25.5" customHeight="1"/>
    <row r="403" ht="25.5" customHeight="1"/>
    <row r="404" ht="25.5" customHeight="1"/>
    <row r="405" ht="25.5" customHeight="1"/>
    <row r="406" ht="25.5" customHeight="1"/>
    <row r="407" ht="25.5" customHeight="1"/>
    <row r="408" ht="25.5" customHeight="1"/>
    <row r="409" ht="25.5" customHeight="1"/>
    <row r="410" ht="25.5" customHeight="1"/>
    <row r="411" ht="25.5" customHeight="1"/>
    <row r="412" ht="25.5" customHeight="1"/>
    <row r="413" ht="25.5" customHeight="1"/>
    <row r="414" ht="25.5" customHeight="1"/>
    <row r="415" ht="25.5" customHeight="1"/>
    <row r="416" ht="25.5" customHeight="1"/>
    <row r="417" ht="25.5" customHeight="1"/>
    <row r="418" ht="25.5" customHeight="1"/>
    <row r="419" ht="25.5" customHeight="1"/>
    <row r="420" ht="25.5" customHeight="1"/>
    <row r="421" ht="25.5" customHeight="1"/>
    <row r="422" ht="25.5" customHeight="1"/>
    <row r="423" ht="25.5" customHeight="1"/>
    <row r="424" ht="25.5" customHeight="1"/>
    <row r="425" ht="25.5" customHeight="1"/>
    <row r="426" ht="25.5" customHeight="1"/>
    <row r="427" ht="25.5" customHeight="1"/>
    <row r="428" ht="25.5" customHeight="1"/>
    <row r="429" ht="25.5" customHeight="1"/>
    <row r="430" ht="25.5" customHeight="1"/>
    <row r="431" ht="25.5" customHeight="1"/>
    <row r="432" ht="25.5" customHeight="1"/>
    <row r="433" ht="25.5" customHeight="1"/>
    <row r="434" ht="25.5" customHeight="1"/>
    <row r="435" ht="25.5" customHeight="1"/>
    <row r="436" ht="25.5" customHeight="1"/>
    <row r="437" ht="25.5" customHeight="1"/>
    <row r="438" ht="25.5" customHeight="1"/>
    <row r="439" ht="25.5" customHeight="1"/>
    <row r="440" ht="25.5" customHeight="1"/>
    <row r="441" ht="25.5" customHeight="1"/>
    <row r="442" ht="25.5" customHeight="1"/>
    <row r="443" ht="25.5" customHeight="1"/>
    <row r="444" ht="25.5" customHeight="1"/>
    <row r="445" ht="25.5" customHeight="1"/>
    <row r="446" ht="25.5" customHeight="1"/>
    <row r="447" ht="25.5" customHeight="1"/>
    <row r="448" ht="25.5" customHeight="1"/>
    <row r="449" ht="25.5" customHeight="1"/>
    <row r="450" ht="25.5" customHeight="1"/>
    <row r="451" ht="25.5" customHeight="1"/>
    <row r="452" ht="25.5" customHeight="1"/>
    <row r="453" ht="25.5" customHeight="1"/>
    <row r="454" ht="25.5" customHeight="1"/>
    <row r="455" ht="25.5" customHeight="1"/>
    <row r="456" ht="25.5" customHeight="1"/>
    <row r="457" ht="25.5" customHeight="1"/>
    <row r="458" ht="25.5" customHeight="1"/>
    <row r="459" ht="25.5" customHeight="1"/>
    <row r="460" ht="25.5" customHeight="1"/>
    <row r="461" ht="25.5" customHeight="1"/>
    <row r="462" ht="25.5" customHeight="1"/>
    <row r="463" ht="25.5" customHeight="1"/>
    <row r="464" ht="25.5" customHeight="1"/>
    <row r="465" ht="25.5" customHeight="1"/>
    <row r="466" ht="25.5" customHeight="1"/>
    <row r="467" ht="25.5" customHeight="1"/>
    <row r="468" ht="25.5" customHeight="1"/>
    <row r="469" ht="25.5" customHeight="1"/>
    <row r="470" ht="25.5" customHeight="1"/>
    <row r="471" ht="25.5" customHeight="1"/>
    <row r="472" ht="25.5" customHeight="1"/>
    <row r="473" ht="25.5" customHeight="1"/>
    <row r="474" ht="25.5" customHeight="1"/>
    <row r="475" ht="25.5" customHeight="1"/>
    <row r="476" ht="25.5" customHeight="1"/>
    <row r="477" ht="25.5" customHeight="1"/>
    <row r="478" ht="25.5" customHeight="1"/>
    <row r="479" ht="25.5" customHeight="1"/>
    <row r="480" ht="25.5" customHeight="1"/>
    <row r="481" ht="25.5" customHeight="1"/>
    <row r="482" ht="25.5" customHeight="1"/>
    <row r="483" ht="25.5" customHeight="1"/>
    <row r="484" ht="25.5" customHeight="1"/>
    <row r="485" ht="25.5" customHeight="1"/>
    <row r="486" ht="25.5" customHeight="1"/>
    <row r="487" ht="25.5" customHeight="1"/>
    <row r="488" ht="25.5" customHeight="1"/>
    <row r="489" ht="25.5" customHeight="1"/>
    <row r="490" ht="25.5" customHeight="1"/>
    <row r="491" ht="25.5" customHeight="1"/>
    <row r="492" ht="25.5" customHeight="1"/>
    <row r="493" ht="25.5" customHeight="1"/>
    <row r="494" ht="25.5" customHeight="1"/>
    <row r="495" ht="25.5" customHeight="1"/>
    <row r="496" ht="25.5" customHeight="1"/>
    <row r="497" ht="25.5" customHeight="1"/>
    <row r="498" ht="25.5" customHeight="1"/>
    <row r="499" ht="25.5" customHeight="1"/>
    <row r="500" ht="25.5" customHeight="1"/>
    <row r="501" ht="25.5" customHeight="1"/>
    <row r="502" ht="25.5" customHeight="1"/>
    <row r="503" ht="25.5" customHeight="1"/>
    <row r="504" ht="25.5" customHeight="1"/>
    <row r="505" ht="25.5" customHeight="1"/>
    <row r="506" ht="25.5" customHeight="1"/>
    <row r="507" ht="25.5" customHeight="1"/>
    <row r="508" ht="25.5" customHeight="1"/>
    <row r="509" ht="25.5" customHeight="1"/>
    <row r="510" ht="25.5" customHeight="1"/>
    <row r="511" ht="25.5" customHeight="1"/>
    <row r="512" ht="25.5" customHeight="1"/>
    <row r="513" ht="25.5" customHeight="1"/>
    <row r="514" ht="25.5" customHeight="1"/>
    <row r="515" ht="25.5" customHeight="1"/>
    <row r="516" ht="25.5" customHeight="1"/>
    <row r="517" ht="25.5" customHeight="1"/>
    <row r="518" ht="25.5" customHeight="1"/>
    <row r="519" ht="25.5" customHeight="1"/>
    <row r="520" ht="25.5" customHeight="1"/>
    <row r="521" ht="25.5" customHeight="1"/>
    <row r="522" ht="25.5" customHeight="1"/>
    <row r="523" ht="25.5" customHeight="1"/>
    <row r="524" ht="25.5" customHeight="1"/>
    <row r="525" ht="25.5" customHeight="1"/>
    <row r="526" ht="25.5" customHeight="1"/>
    <row r="527" ht="25.5" customHeight="1"/>
    <row r="528" ht="25.5" customHeight="1"/>
    <row r="529" ht="25.5" customHeight="1"/>
    <row r="530" ht="25.5" customHeight="1"/>
    <row r="531" ht="25.5" customHeight="1"/>
    <row r="532" ht="25.5" customHeight="1"/>
    <row r="533" ht="25.5" customHeight="1"/>
    <row r="534" ht="25.5" customHeight="1"/>
    <row r="535" ht="25.5" customHeight="1"/>
    <row r="536" ht="25.5" customHeight="1"/>
    <row r="537" ht="25.5" customHeight="1"/>
    <row r="538" ht="25.5" customHeight="1"/>
    <row r="539" ht="25.5" customHeight="1"/>
    <row r="540" ht="25.5" customHeight="1"/>
    <row r="541" ht="25.5" customHeight="1"/>
    <row r="542" ht="25.5" customHeight="1"/>
    <row r="543" ht="25.5" customHeight="1"/>
    <row r="544" ht="25.5" customHeight="1"/>
    <row r="545" ht="25.5" customHeight="1"/>
    <row r="546" ht="25.5" customHeight="1"/>
    <row r="547" ht="25.5" customHeight="1"/>
    <row r="548" ht="25.5" customHeight="1"/>
    <row r="549" ht="25.5" customHeight="1"/>
    <row r="550" ht="25.5" customHeight="1"/>
    <row r="551" ht="25.5" customHeight="1"/>
    <row r="552" ht="25.5" customHeight="1"/>
    <row r="553" ht="25.5" customHeight="1"/>
    <row r="554" ht="25.5" customHeight="1"/>
    <row r="555" ht="25.5" customHeight="1"/>
    <row r="556" ht="25.5" customHeight="1"/>
    <row r="557" ht="25.5" customHeight="1"/>
    <row r="558" ht="25.5" customHeight="1"/>
    <row r="559" ht="25.5" customHeight="1"/>
    <row r="560" ht="25.5" customHeight="1"/>
    <row r="561" ht="25.5" customHeight="1"/>
    <row r="562" ht="25.5" customHeight="1"/>
    <row r="563" ht="25.5" customHeight="1"/>
    <row r="564" ht="25.5" customHeight="1"/>
    <row r="565" ht="25.5" customHeight="1"/>
    <row r="566" ht="25.5" customHeight="1"/>
    <row r="567" ht="25.5" customHeight="1"/>
    <row r="568" ht="25.5" customHeight="1"/>
    <row r="569" ht="25.5" customHeight="1"/>
    <row r="570" ht="25.5" customHeight="1"/>
    <row r="571" ht="25.5" customHeight="1"/>
    <row r="572" ht="25.5" customHeight="1"/>
    <row r="573" ht="25.5" customHeight="1"/>
    <row r="574" ht="25.5" customHeight="1"/>
    <row r="575" ht="25.5" customHeight="1"/>
    <row r="576" ht="25.5" customHeight="1"/>
    <row r="577" ht="25.5" customHeight="1"/>
    <row r="578" ht="25.5" customHeight="1"/>
    <row r="579" ht="25.5" customHeight="1"/>
    <row r="580" ht="25.5" customHeight="1"/>
    <row r="581" ht="25.5" customHeight="1"/>
    <row r="582" ht="25.5" customHeight="1"/>
    <row r="583" ht="25.5" customHeight="1"/>
    <row r="584" ht="25.5" customHeight="1"/>
    <row r="585" ht="25.5" customHeight="1"/>
    <row r="586" ht="25.5" customHeight="1"/>
    <row r="587" ht="25.5" customHeight="1"/>
    <row r="588" ht="25.5" customHeight="1"/>
    <row r="589" ht="25.5" customHeight="1"/>
    <row r="590" ht="25.5" customHeight="1"/>
    <row r="591" ht="25.5" customHeight="1"/>
    <row r="592" ht="25.5" customHeight="1"/>
    <row r="593" ht="25.5" customHeight="1"/>
    <row r="594" ht="25.5" customHeight="1"/>
    <row r="595" ht="25.5" customHeight="1"/>
    <row r="596" ht="25.5" customHeight="1"/>
    <row r="597" ht="25.5" customHeight="1"/>
    <row r="598" ht="25.5" customHeight="1"/>
    <row r="599" ht="25.5" customHeight="1"/>
    <row r="600" ht="25.5" customHeight="1"/>
    <row r="601" ht="25.5" customHeight="1"/>
    <row r="602" ht="25.5" customHeight="1"/>
    <row r="603" ht="25.5" customHeight="1"/>
    <row r="604" ht="25.5" customHeight="1"/>
    <row r="605" ht="25.5" customHeight="1"/>
    <row r="606" ht="25.5" customHeight="1"/>
    <row r="607" ht="25.5" customHeight="1"/>
    <row r="608" ht="25.5" customHeight="1"/>
    <row r="609" ht="25.5" customHeight="1"/>
    <row r="610" ht="25.5" customHeight="1"/>
    <row r="611" ht="25.5" customHeight="1"/>
    <row r="612" ht="25.5" customHeight="1"/>
    <row r="613" ht="25.5" customHeight="1"/>
    <row r="614" ht="25.5" customHeight="1"/>
    <row r="615" ht="25.5" customHeight="1"/>
    <row r="616" ht="25.5" customHeight="1"/>
    <row r="617" ht="25.5" customHeight="1"/>
    <row r="618" ht="25.5" customHeight="1"/>
    <row r="619" ht="25.5" customHeight="1"/>
    <row r="620" ht="25.5" customHeight="1"/>
    <row r="621" ht="25.5" customHeight="1"/>
    <row r="622" ht="25.5" customHeight="1"/>
    <row r="623" ht="25.5" customHeight="1"/>
    <row r="624" ht="25.5" customHeight="1"/>
    <row r="625" ht="25.5" customHeight="1"/>
    <row r="626" ht="25.5" customHeight="1"/>
    <row r="627" ht="25.5" customHeight="1"/>
    <row r="628" ht="25.5" customHeight="1"/>
    <row r="629" ht="25.5" customHeight="1"/>
    <row r="630" ht="25.5" customHeight="1"/>
    <row r="631" ht="25.5" customHeight="1"/>
    <row r="632" ht="25.5" customHeight="1"/>
    <row r="633" ht="25.5" customHeight="1"/>
    <row r="634" ht="25.5" customHeight="1"/>
    <row r="635" ht="25.5" customHeight="1"/>
    <row r="636" ht="25.5" customHeight="1"/>
    <row r="637" ht="25.5" customHeight="1"/>
    <row r="638" ht="25.5" customHeight="1"/>
    <row r="639" ht="25.5" customHeight="1"/>
    <row r="640" ht="25.5" customHeight="1"/>
    <row r="641" ht="25.5" customHeight="1"/>
    <row r="642" ht="25.5" customHeight="1"/>
    <row r="643" ht="25.5" customHeight="1"/>
    <row r="644" ht="25.5" customHeight="1"/>
    <row r="645" ht="25.5" customHeight="1"/>
    <row r="646" ht="25.5" customHeight="1"/>
    <row r="647" ht="25.5" customHeight="1"/>
    <row r="648" ht="25.5" customHeight="1"/>
    <row r="649" ht="25.5" customHeight="1"/>
    <row r="650" ht="25.5" customHeight="1"/>
    <row r="651" ht="25.5" customHeight="1"/>
    <row r="652" ht="25.5" customHeight="1"/>
    <row r="653" ht="25.5" customHeight="1"/>
    <row r="654" ht="25.5" customHeight="1"/>
    <row r="655" ht="25.5" customHeight="1"/>
    <row r="656" ht="25.5" customHeight="1"/>
    <row r="657" ht="25.5" customHeight="1"/>
    <row r="658" ht="25.5" customHeight="1"/>
    <row r="659" ht="25.5" customHeight="1"/>
    <row r="660" ht="25.5" customHeight="1"/>
    <row r="661" ht="25.5" customHeight="1"/>
    <row r="662" ht="25.5" customHeight="1"/>
    <row r="663" ht="25.5" customHeight="1"/>
    <row r="664" ht="25.5" customHeight="1"/>
    <row r="665" ht="25.5" customHeight="1"/>
    <row r="666" ht="25.5" customHeight="1"/>
    <row r="667" ht="25.5" customHeight="1"/>
    <row r="668" ht="25.5" customHeight="1"/>
    <row r="669" ht="25.5" customHeight="1"/>
    <row r="670" ht="25.5" customHeight="1"/>
    <row r="671" ht="25.5" customHeight="1"/>
    <row r="672" ht="25.5" customHeight="1"/>
    <row r="673" ht="25.5" customHeight="1"/>
    <row r="674" ht="25.5" customHeight="1"/>
    <row r="675" ht="25.5" customHeight="1"/>
    <row r="676" ht="25.5" customHeight="1"/>
    <row r="677" ht="25.5" customHeight="1"/>
    <row r="678" ht="25.5" customHeight="1"/>
    <row r="679" ht="25.5" customHeight="1"/>
    <row r="680" ht="25.5" customHeight="1"/>
    <row r="681" ht="25.5" customHeight="1"/>
    <row r="682" ht="25.5" customHeight="1"/>
    <row r="683" ht="25.5" customHeight="1"/>
    <row r="684" ht="25.5" customHeight="1"/>
    <row r="685" ht="25.5" customHeight="1"/>
    <row r="686" ht="25.5" customHeight="1"/>
    <row r="687" ht="25.5" customHeight="1"/>
    <row r="688" ht="25.5" customHeight="1"/>
    <row r="689" ht="25.5" customHeight="1"/>
    <row r="690" ht="25.5" customHeight="1"/>
    <row r="691" ht="25.5" customHeight="1"/>
    <row r="692" ht="25.5" customHeight="1"/>
    <row r="693" ht="25.5" customHeight="1"/>
    <row r="694" ht="25.5" customHeight="1"/>
    <row r="695" ht="25.5" customHeight="1"/>
    <row r="696" ht="25.5" customHeight="1"/>
    <row r="697" ht="25.5" customHeight="1"/>
    <row r="698" ht="25.5" customHeight="1"/>
    <row r="699" ht="25.5" customHeight="1"/>
    <row r="700" ht="25.5" customHeight="1"/>
    <row r="701" ht="25.5" customHeight="1"/>
    <row r="702" ht="25.5" customHeight="1"/>
    <row r="703" ht="25.5" customHeight="1"/>
    <row r="704" ht="25.5" customHeight="1"/>
    <row r="705" ht="25.5" customHeight="1"/>
    <row r="706" ht="25.5" customHeight="1"/>
    <row r="707" ht="25.5" customHeight="1"/>
    <row r="708" ht="25.5" customHeight="1"/>
    <row r="709" ht="25.5" customHeight="1"/>
    <row r="710" ht="25.5" customHeight="1"/>
    <row r="711" ht="25.5" customHeight="1"/>
    <row r="712" ht="25.5" customHeight="1"/>
    <row r="713" ht="25.5" customHeight="1"/>
    <row r="714" ht="25.5" customHeight="1"/>
    <row r="715" ht="25.5" customHeight="1"/>
    <row r="716" ht="25.5" customHeight="1"/>
    <row r="717" ht="25.5" customHeight="1"/>
    <row r="718" ht="25.5" customHeight="1"/>
    <row r="719" ht="25.5" customHeight="1"/>
    <row r="720" ht="25.5" customHeight="1"/>
    <row r="721" ht="25.5" customHeight="1"/>
    <row r="722" ht="25.5" customHeight="1"/>
    <row r="723" ht="25.5" customHeight="1"/>
    <row r="724" ht="25.5" customHeight="1"/>
    <row r="725" ht="25.5" customHeight="1"/>
    <row r="726" ht="25.5" customHeight="1"/>
    <row r="727" ht="25.5" customHeight="1"/>
    <row r="728" ht="25.5" customHeight="1"/>
    <row r="729" ht="25.5" customHeight="1"/>
    <row r="730" ht="25.5" customHeight="1"/>
    <row r="731" ht="25.5" customHeight="1"/>
    <row r="732" ht="25.5" customHeight="1"/>
    <row r="733" ht="25.5" customHeight="1"/>
    <row r="734" ht="25.5" customHeight="1"/>
    <row r="735" ht="25.5" customHeight="1"/>
    <row r="736" ht="25.5" customHeight="1"/>
    <row r="737" ht="25.5" customHeight="1"/>
    <row r="738" ht="25.5" customHeight="1"/>
    <row r="739" ht="25.5" customHeight="1"/>
    <row r="740" ht="25.5" customHeight="1"/>
    <row r="741" ht="25.5" customHeight="1"/>
    <row r="742" ht="25.5" customHeight="1"/>
    <row r="743" ht="25.5" customHeight="1"/>
    <row r="744" ht="25.5" customHeight="1"/>
    <row r="745" ht="25.5" customHeight="1"/>
    <row r="746" ht="25.5" customHeight="1"/>
    <row r="747" ht="25.5" customHeight="1"/>
    <row r="748" ht="25.5" customHeight="1"/>
    <row r="749" ht="25.5" customHeight="1"/>
    <row r="750" ht="25.5" customHeight="1"/>
    <row r="751" ht="25.5" customHeight="1"/>
    <row r="752" ht="25.5" customHeight="1"/>
    <row r="753" ht="25.5" customHeight="1"/>
    <row r="754" ht="25.5" customHeight="1"/>
    <row r="755" ht="25.5" customHeight="1"/>
    <row r="756" ht="25.5" customHeight="1"/>
    <row r="757" ht="25.5" customHeight="1"/>
    <row r="758" ht="25.5" customHeight="1"/>
    <row r="759" ht="25.5" customHeight="1"/>
    <row r="760" ht="25.5" customHeight="1"/>
    <row r="761" ht="25.5" customHeight="1"/>
    <row r="762" ht="25.5" customHeight="1"/>
    <row r="763" ht="25.5" customHeight="1"/>
    <row r="764" ht="25.5" customHeight="1"/>
    <row r="765" ht="25.5" customHeight="1"/>
    <row r="766" ht="25.5" customHeight="1"/>
    <row r="767" ht="25.5" customHeight="1"/>
    <row r="768" ht="25.5" customHeight="1"/>
    <row r="769" ht="25.5" customHeight="1"/>
    <row r="770" ht="25.5" customHeight="1"/>
    <row r="771" ht="25.5" customHeight="1"/>
    <row r="772" ht="25.5" customHeight="1"/>
    <row r="773" ht="25.5" customHeight="1"/>
    <row r="774" ht="25.5" customHeight="1"/>
    <row r="775" ht="25.5" customHeight="1"/>
    <row r="776" ht="25.5" customHeight="1"/>
    <row r="777" ht="25.5" customHeight="1"/>
    <row r="778" ht="25.5" customHeight="1"/>
    <row r="779" ht="25.5" customHeight="1"/>
    <row r="780" ht="25.5" customHeight="1"/>
    <row r="781" ht="25.5" customHeight="1"/>
    <row r="782" ht="25.5" customHeight="1"/>
    <row r="783" ht="25.5" customHeight="1"/>
    <row r="784" ht="25.5" customHeight="1"/>
    <row r="785" ht="25.5" customHeight="1"/>
    <row r="786" ht="25.5" customHeight="1"/>
    <row r="787" ht="25.5" customHeight="1"/>
    <row r="788" ht="25.5" customHeight="1"/>
    <row r="789" ht="25.5" customHeight="1"/>
    <row r="790" ht="25.5" customHeight="1"/>
    <row r="791" ht="25.5" customHeight="1"/>
    <row r="792" ht="25.5" customHeight="1"/>
    <row r="793" ht="25.5" customHeight="1"/>
    <row r="794" ht="25.5" customHeight="1"/>
    <row r="795" ht="25.5" customHeight="1"/>
    <row r="796" ht="25.5" customHeight="1"/>
    <row r="797" ht="25.5" customHeight="1"/>
    <row r="798" ht="25.5" customHeight="1"/>
    <row r="799" ht="25.5" customHeight="1"/>
    <row r="800" ht="25.5" customHeight="1"/>
    <row r="801" ht="25.5" customHeight="1"/>
    <row r="802" ht="25.5" customHeight="1"/>
    <row r="803" ht="25.5" customHeight="1"/>
    <row r="804" ht="25.5" customHeight="1"/>
    <row r="805" ht="25.5" customHeight="1"/>
    <row r="806" ht="25.5" customHeight="1"/>
    <row r="807" ht="25.5" customHeight="1"/>
    <row r="808" ht="25.5" customHeight="1"/>
    <row r="809" ht="25.5" customHeight="1"/>
    <row r="810" ht="25.5" customHeight="1"/>
    <row r="811" ht="25.5" customHeight="1"/>
    <row r="812" ht="25.5" customHeight="1"/>
    <row r="813" ht="25.5" customHeight="1"/>
    <row r="814" ht="25.5" customHeight="1"/>
    <row r="815" ht="25.5" customHeight="1"/>
    <row r="816" ht="25.5" customHeight="1"/>
    <row r="817" ht="25.5" customHeight="1"/>
    <row r="818" ht="25.5" customHeight="1"/>
    <row r="819" ht="25.5" customHeight="1"/>
    <row r="820" ht="25.5" customHeight="1"/>
    <row r="821" ht="25.5" customHeight="1"/>
    <row r="822" ht="25.5" customHeight="1"/>
    <row r="823" ht="25.5" customHeight="1"/>
    <row r="824" ht="25.5" customHeight="1"/>
    <row r="825" ht="25.5" customHeight="1"/>
    <row r="826" ht="25.5" customHeight="1"/>
    <row r="827" ht="25.5" customHeight="1"/>
    <row r="828" ht="25.5" customHeight="1"/>
    <row r="829" ht="25.5" customHeight="1"/>
    <row r="830" ht="25.5" customHeight="1"/>
    <row r="831" ht="25.5" customHeight="1"/>
    <row r="832" ht="25.5" customHeight="1"/>
    <row r="833" ht="25.5" customHeight="1"/>
    <row r="834" ht="25.5" customHeight="1"/>
    <row r="835" ht="25.5" customHeight="1"/>
    <row r="836" ht="25.5" customHeight="1"/>
    <row r="837" ht="25.5" customHeight="1"/>
    <row r="838" ht="25.5" customHeight="1"/>
    <row r="839" ht="25.5" customHeight="1"/>
    <row r="840" ht="25.5" customHeight="1"/>
    <row r="841" ht="25.5" customHeight="1"/>
    <row r="842" ht="25.5" customHeight="1"/>
    <row r="843" ht="25.5" customHeight="1"/>
    <row r="844" ht="25.5" customHeight="1"/>
    <row r="845" ht="25.5" customHeight="1"/>
    <row r="846" ht="25.5" customHeight="1"/>
    <row r="847" ht="25.5" customHeight="1"/>
    <row r="848" ht="25.5" customHeight="1"/>
    <row r="849" ht="25.5" customHeight="1"/>
    <row r="850" ht="25.5" customHeight="1"/>
    <row r="851" ht="25.5" customHeight="1"/>
    <row r="852" ht="25.5" customHeight="1"/>
    <row r="853" ht="25.5" customHeight="1"/>
    <row r="854" ht="25.5" customHeight="1"/>
    <row r="855" ht="25.5" customHeight="1"/>
    <row r="856" ht="25.5" customHeight="1"/>
    <row r="857" ht="25.5" customHeight="1"/>
    <row r="858" ht="25.5" customHeight="1"/>
    <row r="859" ht="25.5" customHeight="1"/>
    <row r="860" ht="25.5" customHeight="1"/>
    <row r="861" ht="25.5" customHeight="1"/>
    <row r="862" ht="25.5" customHeight="1"/>
    <row r="863" ht="25.5" customHeight="1"/>
    <row r="864" ht="25.5" customHeight="1"/>
    <row r="865" ht="25.5" customHeight="1"/>
    <row r="866" ht="25.5" customHeight="1"/>
    <row r="867" ht="25.5" customHeight="1"/>
    <row r="868" ht="25.5" customHeight="1"/>
    <row r="869" ht="25.5" customHeight="1"/>
    <row r="870" ht="25.5" customHeight="1"/>
    <row r="871" ht="25.5" customHeight="1"/>
    <row r="872" ht="25.5" customHeight="1"/>
    <row r="873" ht="25.5" customHeight="1"/>
    <row r="874" ht="25.5" customHeight="1"/>
    <row r="875" ht="25.5" customHeight="1"/>
    <row r="876" ht="25.5" customHeight="1"/>
    <row r="877" ht="25.5" customHeight="1"/>
    <row r="878" ht="25.5" customHeight="1"/>
    <row r="879" ht="25.5" customHeight="1"/>
    <row r="880" ht="25.5" customHeight="1"/>
    <row r="881" ht="25.5" customHeight="1"/>
    <row r="882" ht="25.5" customHeight="1"/>
    <row r="883" ht="25.5" customHeight="1"/>
    <row r="884" ht="25.5" customHeight="1"/>
    <row r="885" ht="25.5" customHeight="1"/>
    <row r="886" ht="25.5" customHeight="1"/>
    <row r="887" ht="25.5" customHeight="1"/>
    <row r="888" ht="25.5" customHeight="1"/>
    <row r="889" ht="25.5" customHeight="1"/>
    <row r="890" ht="25.5" customHeight="1"/>
    <row r="891" ht="25.5" customHeight="1"/>
    <row r="892" ht="25.5" customHeight="1"/>
    <row r="893" ht="25.5" customHeight="1"/>
    <row r="894" ht="25.5" customHeight="1"/>
    <row r="895" ht="25.5" customHeight="1"/>
    <row r="896" ht="25.5" customHeight="1"/>
    <row r="897" ht="25.5" customHeight="1"/>
    <row r="898" ht="25.5" customHeight="1"/>
    <row r="899" ht="25.5" customHeight="1"/>
    <row r="900" ht="25.5" customHeight="1"/>
    <row r="901" ht="25.5" customHeight="1"/>
    <row r="902" ht="25.5" customHeight="1"/>
    <row r="903" ht="25.5" customHeight="1"/>
    <row r="904" ht="25.5" customHeight="1"/>
    <row r="905" ht="25.5" customHeight="1"/>
    <row r="906" ht="25.5" customHeight="1"/>
    <row r="907" ht="25.5" customHeight="1"/>
    <row r="908" ht="25.5" customHeight="1"/>
    <row r="909" ht="25.5" customHeight="1"/>
    <row r="910" ht="25.5" customHeight="1"/>
    <row r="911" ht="25.5" customHeight="1"/>
    <row r="912" ht="25.5" customHeight="1"/>
    <row r="913" ht="25.5" customHeight="1"/>
    <row r="914" ht="25.5" customHeight="1"/>
    <row r="915" ht="25.5" customHeight="1"/>
    <row r="916" ht="25.5" customHeight="1"/>
    <row r="917" ht="25.5" customHeight="1"/>
    <row r="918" ht="25.5" customHeight="1"/>
    <row r="919" ht="25.5" customHeight="1"/>
    <row r="920" ht="25.5" customHeight="1"/>
    <row r="921" ht="25.5" customHeight="1"/>
    <row r="922" ht="25.5" customHeight="1"/>
    <row r="923" ht="25.5" customHeight="1"/>
    <row r="924" ht="25.5" customHeight="1"/>
    <row r="925" ht="25.5" customHeight="1"/>
    <row r="926" ht="25.5" customHeight="1"/>
    <row r="927" ht="25.5" customHeight="1"/>
    <row r="928" ht="25.5" customHeight="1"/>
    <row r="929" ht="25.5" customHeight="1"/>
    <row r="930" ht="25.5" customHeight="1"/>
    <row r="931" ht="25.5" customHeight="1"/>
    <row r="932" ht="25.5" customHeight="1"/>
    <row r="933" ht="25.5" customHeight="1"/>
    <row r="934" ht="25.5" customHeight="1"/>
    <row r="935" ht="25.5" customHeight="1"/>
  </sheetData>
  <sheetProtection algorithmName="SHA-512" hashValue="D1nkiXJkLOGdWMlLijatZQYzX5kg8a1oWYi207SYM76Fk9yO7b8CbzJaboQUf0a7yO6xtQzDTTQfNSWoYe+KoA==" saltValue="n+iJkrysF8MVt0tH/T14Ww==" spinCount="100000" sheet="1" objects="1" scenarios="1" formatCells="0" formatColumns="0" formatRows="0" insertRows="0" autoFilter="0"/>
  <autoFilter ref="A2:P243"/>
  <customSheetViews>
    <customSheetView guid="{2CA86A9A-95B9-4297-AFAA-4060584F7EB2}" showAutoFilter="1" hiddenColumns="1">
      <pane ySplit="2" topLeftCell="A223" activePane="bottomLeft" state="frozen"/>
      <selection pane="bottomLeft" activeCell="E243" sqref="E243"/>
      <pageMargins left="0.35" right="0.35" top="0.75" bottom="0.75" header="0.3" footer="0.3"/>
      <pageSetup orientation="landscape" r:id="rId1"/>
      <autoFilter ref="A2:P239"/>
    </customSheetView>
    <customSheetView guid="{C76F4C7D-9403-4719-BE3F-CA04C80371DA}" showAutoFilter="1" hiddenColumns="1">
      <pane ySplit="2" topLeftCell="A228" activePane="bottomLeft" state="frozen"/>
      <selection pane="bottomLeft" activeCell="A236" sqref="A236"/>
      <pageMargins left="0.35" right="0.35" top="0.75" bottom="0.75" header="0.3" footer="0.3"/>
      <pageSetup orientation="landscape" r:id="rId2"/>
      <autoFilter ref="A2:P239"/>
    </customSheetView>
    <customSheetView guid="{6FD6B376-CCA6-4675-8ABC-AA9739660A34}" showAutoFilter="1" hiddenColumns="1">
      <pane ySplit="2" topLeftCell="A228" activePane="bottomLeft" state="frozen"/>
      <selection pane="bottomLeft" activeCell="A236" sqref="A236"/>
      <pageMargins left="0.35" right="0.35" top="0.75" bottom="0.75" header="0.3" footer="0.3"/>
      <pageSetup orientation="landscape" r:id="rId3"/>
      <autoFilter ref="A2:P239"/>
    </customSheetView>
    <customSheetView guid="{CE32BFE7-CEBE-4209-8D4A-40B3BAE34A14}" showAutoFilter="1" hiddenColumns="1">
      <pane ySplit="2" topLeftCell="A228" activePane="bottomLeft" state="frozen"/>
      <selection pane="bottomLeft" activeCell="A236" sqref="A236"/>
      <pageMargins left="0.35" right="0.35" top="0.75" bottom="0.75" header="0.3" footer="0.3"/>
      <pageSetup orientation="landscape" r:id="rId4"/>
      <autoFilter ref="A2:P239"/>
    </customSheetView>
    <customSheetView guid="{4D87F668-1429-4E92-96DB-4F2D23E9BA9E}" showAutoFilter="1" hiddenColumns="1">
      <pane ySplit="2" topLeftCell="A225" activePane="bottomLeft" state="frozen"/>
      <selection pane="bottomLeft" activeCell="J233" sqref="J233"/>
      <pageMargins left="0.35" right="0.35" top="0.75" bottom="0.75" header="0.3" footer="0.3"/>
      <pageSetup orientation="landscape" r:id="rId5"/>
      <autoFilter ref="A2:P239"/>
    </customSheetView>
    <customSheetView guid="{307286A1-FE16-489D-85EA-4EDA608AC70E}" showAutoFilter="1" hiddenColumns="1">
      <pane ySplit="2" topLeftCell="A195" activePane="bottomLeft" state="frozen"/>
      <selection pane="bottomLeft" activeCell="F199" sqref="F199"/>
      <pageMargins left="0.35" right="0.35" top="0.75" bottom="0.75" header="0.3" footer="0.3"/>
      <pageSetup orientation="landscape" r:id="rId6"/>
      <autoFilter ref="A2:P205"/>
    </customSheetView>
    <customSheetView guid="{4743EA6C-1CF0-4AC6-B1F9-62558CDA31EF}" showAutoFilter="1" hiddenColumns="1">
      <pane ySplit="2" topLeftCell="A187" activePane="bottomLeft" state="frozen"/>
      <selection pane="bottomLeft" activeCell="K194" sqref="K194"/>
      <pageMargins left="0.35" right="0.35" top="0.75" bottom="0.75" header="0.3" footer="0.3"/>
      <pageSetup orientation="landscape" r:id="rId7"/>
      <autoFilter ref="A2:P197"/>
    </customSheetView>
    <customSheetView guid="{07D8C007-6307-47BA-AD2E-62AE3181CE78}" scale="90" topLeftCell="A148">
      <selection activeCell="D155" sqref="D155"/>
      <pageMargins left="0.35" right="0.35" top="0.75" bottom="0.75" header="0.3" footer="0.3"/>
      <pageSetup orientation="landscape" r:id="rId8"/>
    </customSheetView>
    <customSheetView guid="{C421540F-732B-4D34-9149-E6D75DC601EE}">
      <selection activeCell="F17" sqref="F17"/>
      <pageMargins left="0.35" right="0.35" top="0.75" bottom="0.75" header="0.3" footer="0.3"/>
      <pageSetup orientation="landscape" r:id="rId9"/>
    </customSheetView>
    <customSheetView guid="{B2199055-22BD-4173-9D96-1BD1A6ADAA24}">
      <selection activeCell="F17" sqref="F17"/>
      <pageMargins left="0.35" right="0.35" top="0.75" bottom="0.75" header="0.3" footer="0.3"/>
      <pageSetup orientation="landscape" r:id="rId10"/>
    </customSheetView>
    <customSheetView guid="{52533A47-AE0C-4DB1-AFC9-A746155733BC}">
      <selection activeCell="F17" sqref="F17"/>
      <pageMargins left="0.35" right="0.35" top="0.75" bottom="0.75" header="0.3" footer="0.3"/>
      <pageSetup orientation="landscape" r:id="rId11"/>
    </customSheetView>
    <customSheetView guid="{671A3B5B-CCBE-4DE0-A63F-9E6E2093BEC5}" topLeftCell="A76">
      <selection activeCell="A92" sqref="A92"/>
      <pageMargins left="0.35" right="0.35" top="0.75" bottom="0.75" header="0.3" footer="0.3"/>
      <pageSetup orientation="landscape" r:id="rId12"/>
    </customSheetView>
    <customSheetView guid="{0E420F7E-540F-4523-8FBC-37AEB84A57AE}" scale="70" showPageBreaks="1" showAutoFilter="1">
      <pane ySplit="2" topLeftCell="A39" activePane="bottomLeft" state="frozen"/>
      <selection pane="bottomLeft" activeCell="G48" sqref="G48"/>
      <pageMargins left="0.25" right="0.1" top="0.5" bottom="0.5" header="0.3" footer="0.3"/>
      <printOptions horizontalCentered="1"/>
      <pageSetup orientation="landscape" r:id="rId13"/>
      <headerFooter>
        <oddFooter>Page &amp;P of &amp;N</oddFooter>
      </headerFooter>
      <autoFilter ref="A2:K45"/>
    </customSheetView>
    <customSheetView guid="{A192DAFC-E842-4DE5-AF44-A5D36E30D593}" showAutoFilter="1">
      <pane xSplit="4" ySplit="2" topLeftCell="E117" activePane="bottomRight" state="frozen"/>
      <selection pane="bottomRight" activeCell="K119" sqref="K119"/>
      <pageMargins left="0.35" right="0.35" top="0.75" bottom="0.75" header="0.3" footer="0.3"/>
      <pageSetup orientation="landscape" r:id="rId14"/>
      <autoFilter ref="A2:M129"/>
    </customSheetView>
    <customSheetView guid="{62CA3BAE-2829-4224-9D57-8F3B9E8BAE6B}" topLeftCell="A40">
      <selection activeCell="K51" sqref="K51"/>
      <pageMargins left="0.35" right="0.35" top="0.75" bottom="0.75" header="0.3" footer="0.3"/>
      <pageSetup orientation="landscape" r:id="rId15"/>
    </customSheetView>
    <customSheetView guid="{77ABD24F-26FA-4C83-AEBF-A442E2887B3C}">
      <selection activeCell="A128" sqref="A128:XFD128"/>
      <pageMargins left="0.35" right="0.35" top="0.75" bottom="0.75" header="0.3" footer="0.3"/>
      <pageSetup orientation="landscape" r:id="rId16"/>
    </customSheetView>
    <customSheetView guid="{3FEDFE13-4131-4C4C-AF02-5DAF0F20B791}" showAutoFilter="1" topLeftCell="A72">
      <selection activeCell="E72" sqref="E72"/>
      <pageMargins left="0.35" right="0.35" top="0.75" bottom="0.75" header="0.3" footer="0.3"/>
      <pageSetup orientation="landscape" r:id="rId17"/>
      <autoFilter ref="A2:L155"/>
    </customSheetView>
    <customSheetView guid="{4689F67F-7384-47CE-BB7A-30EC7141290A}">
      <selection activeCell="F17" sqref="F17"/>
      <pageMargins left="0.35" right="0.35" top="0.75" bottom="0.75" header="0.3" footer="0.3"/>
      <pageSetup orientation="landscape" r:id="rId18"/>
    </customSheetView>
    <customSheetView guid="{592949C8-1C9B-424D-AA5C-A3ADB3774820}">
      <selection activeCell="F17" sqref="F17"/>
      <pageMargins left="0.35" right="0.35" top="0.75" bottom="0.75" header="0.3" footer="0.3"/>
      <pageSetup orientation="landscape" r:id="rId19"/>
    </customSheetView>
    <customSheetView guid="{E94D5A27-E155-473A-B8CD-068446C7DFB2}">
      <selection activeCell="F17" sqref="F17"/>
      <pageMargins left="0.35" right="0.35" top="0.75" bottom="0.75" header="0.3" footer="0.3"/>
      <pageSetup orientation="landscape" r:id="rId20"/>
    </customSheetView>
    <customSheetView guid="{DA08CCFC-3D64-4FE3-8903-2556A7BB4AA0}" showAutoFilter="1" hiddenColumns="1">
      <pane ySplit="2" topLeftCell="A183" activePane="bottomLeft" state="frozen"/>
      <selection pane="bottomLeft" activeCell="J197" sqref="J197"/>
      <pageMargins left="0.35" right="0.35" top="0.75" bottom="0.75" header="0.3" footer="0.3"/>
      <pageSetup orientation="landscape" r:id="rId21"/>
      <autoFilter ref="A2:P199"/>
    </customSheetView>
    <customSheetView guid="{9C2A4B76-4BA6-4C55-B5C1-FB252F262C90}" showAutoFilter="1" hiddenColumns="1">
      <pane ySplit="2" topLeftCell="A192" activePane="bottomLeft" state="frozen"/>
      <selection pane="bottomLeft" activeCell="J204" sqref="J204"/>
      <pageMargins left="0.35" right="0.35" top="0.75" bottom="0.75" header="0.3" footer="0.3"/>
      <pageSetup orientation="landscape" r:id="rId22"/>
      <autoFilter ref="A2:P201"/>
    </customSheetView>
    <customSheetView guid="{9D9678A5-7C01-4AEF-91D1-200EE8273516}" showAutoFilter="1" hiddenColumns="1">
      <pane ySplit="2" topLeftCell="A192" activePane="bottomLeft" state="frozen"/>
      <selection pane="bottomLeft" activeCell="J204" sqref="J204"/>
      <pageMargins left="0.35" right="0.35" top="0.75" bottom="0.75" header="0.3" footer="0.3"/>
      <pageSetup orientation="landscape" r:id="rId23"/>
      <autoFilter ref="A2:P201"/>
    </customSheetView>
    <customSheetView guid="{8017DBC4-0913-4D40-A9A8-7D22B7611D0E}" showAutoFilter="1" hiddenColumns="1">
      <pane ySplit="2" topLeftCell="A202" activePane="bottomLeft" state="frozen"/>
      <selection pane="bottomLeft" activeCell="K206" sqref="K206"/>
      <pageMargins left="0.35" right="0.35" top="0.75" bottom="0.75" header="0.3" footer="0.3"/>
      <pageSetup orientation="landscape" r:id="rId24"/>
      <autoFilter ref="A2:P215"/>
    </customSheetView>
    <customSheetView guid="{ADE24852-5A29-4BBC-BC6C-117567C4C4AB}" showAutoFilter="1" hiddenColumns="1">
      <pane ySplit="2" topLeftCell="A228" activePane="bottomLeft" state="frozen"/>
      <selection pane="bottomLeft" activeCell="A236" sqref="A236"/>
      <pageMargins left="0.35" right="0.35" top="0.75" bottom="0.75" header="0.3" footer="0.3"/>
      <pageSetup orientation="landscape" r:id="rId25"/>
      <autoFilter ref="A2:P239"/>
    </customSheetView>
    <customSheetView guid="{EB1B9C20-4ED6-490F-B553-132693AB00B3}" showAutoFilter="1" hiddenColumns="1">
      <pane ySplit="2" topLeftCell="A223" activePane="bottomLeft" state="frozen"/>
      <selection pane="bottomLeft" activeCell="K238" sqref="K238"/>
      <pageMargins left="0.35" right="0.35" top="0.75" bottom="0.75" header="0.3" footer="0.3"/>
      <pageSetup orientation="landscape" r:id="rId26"/>
      <autoFilter ref="A2:P242"/>
    </customSheetView>
  </customSheetViews>
  <mergeCells count="2">
    <mergeCell ref="F243:G243"/>
    <mergeCell ref="A1:L1"/>
  </mergeCells>
  <pageMargins left="0.35" right="0.35" top="0.75" bottom="0.75" header="0.3" footer="0.3"/>
  <pageSetup orientation="landscape" r:id="rId27"/>
  <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499984740745262"/>
  </sheetPr>
  <dimension ref="A1:L2380"/>
  <sheetViews>
    <sheetView topLeftCell="A403" zoomScaleNormal="100" workbookViewId="0">
      <selection activeCell="D428" sqref="D428"/>
    </sheetView>
  </sheetViews>
  <sheetFormatPr defaultColWidth="9.140625" defaultRowHeight="15"/>
  <cols>
    <col min="1" max="1" width="12.28515625" style="108" bestFit="1" customWidth="1"/>
    <col min="2" max="2" width="40.42578125" style="109" customWidth="1"/>
    <col min="3" max="3" width="20.7109375" style="108" customWidth="1"/>
    <col min="4" max="4" width="30.85546875" style="108" customWidth="1"/>
    <col min="5" max="5" width="6.140625" style="110" bestFit="1" customWidth="1"/>
    <col min="6" max="6" width="18.7109375" style="201" bestFit="1" customWidth="1"/>
    <col min="7" max="7" width="10.7109375" style="204" bestFit="1" customWidth="1"/>
    <col min="8" max="8" width="12.28515625" style="202" bestFit="1" customWidth="1"/>
    <col min="9" max="10" width="9.140625" style="202" customWidth="1"/>
    <col min="11" max="11" width="9.7109375" style="107" customWidth="1"/>
    <col min="12" max="12" width="34.85546875" style="107" customWidth="1"/>
    <col min="13" max="16384" width="9.140625" style="107"/>
  </cols>
  <sheetData>
    <row r="1" spans="1:12" ht="51" customHeight="1">
      <c r="A1" s="402" t="s">
        <v>1656</v>
      </c>
      <c r="B1" s="402"/>
      <c r="C1" s="402"/>
      <c r="D1" s="402"/>
      <c r="E1" s="402"/>
      <c r="F1" s="402"/>
      <c r="G1" s="402"/>
      <c r="H1" s="403"/>
    </row>
    <row r="2" spans="1:12" ht="12.75" customHeight="1">
      <c r="A2" s="409"/>
      <c r="B2" s="410"/>
      <c r="C2" s="410"/>
      <c r="D2" s="410"/>
      <c r="E2" s="410"/>
      <c r="F2" s="411"/>
      <c r="G2" s="292"/>
      <c r="H2" s="292"/>
      <c r="I2" s="342"/>
      <c r="J2" s="342"/>
    </row>
    <row r="3" spans="1:12">
      <c r="A3" s="413" t="s">
        <v>185</v>
      </c>
      <c r="B3" s="412" t="s">
        <v>162</v>
      </c>
      <c r="C3" s="412" t="s">
        <v>186</v>
      </c>
      <c r="D3" s="412"/>
      <c r="E3" s="412" t="s">
        <v>163</v>
      </c>
      <c r="F3" s="406" t="s">
        <v>189</v>
      </c>
      <c r="G3" s="406" t="s">
        <v>167</v>
      </c>
      <c r="H3" s="404" t="s">
        <v>660</v>
      </c>
      <c r="I3" s="343"/>
      <c r="J3" s="343"/>
    </row>
    <row r="4" spans="1:12">
      <c r="A4" s="413"/>
      <c r="B4" s="412"/>
      <c r="C4" s="370" t="s">
        <v>187</v>
      </c>
      <c r="D4" s="370" t="s">
        <v>188</v>
      </c>
      <c r="E4" s="412"/>
      <c r="F4" s="406"/>
      <c r="G4" s="407"/>
      <c r="H4" s="405"/>
      <c r="I4" s="343"/>
      <c r="J4" s="343"/>
      <c r="K4" s="107" t="s">
        <v>41</v>
      </c>
    </row>
    <row r="5" spans="1:12" ht="18">
      <c r="A5" s="168" t="s">
        <v>30</v>
      </c>
      <c r="B5" s="167" t="s">
        <v>192</v>
      </c>
      <c r="C5" s="168" t="s">
        <v>193</v>
      </c>
      <c r="D5" s="168" t="s">
        <v>193</v>
      </c>
      <c r="E5" s="168" t="s">
        <v>190</v>
      </c>
      <c r="F5" s="171">
        <v>1022178.85</v>
      </c>
      <c r="G5" s="170" t="s">
        <v>174</v>
      </c>
      <c r="H5" s="170" t="s">
        <v>32</v>
      </c>
      <c r="I5" s="344" t="str">
        <f>RIGHT(G5,1)</f>
        <v>1</v>
      </c>
      <c r="J5" s="345">
        <f t="shared" ref="J5:J68" si="0">MONTH(1&amp;H5)</f>
        <v>1</v>
      </c>
      <c r="K5" s="206">
        <v>2019</v>
      </c>
      <c r="L5" s="304">
        <f t="shared" ref="L5:L68" si="1">MAX(DATE(K5,1,1),DATE(K5,1,1)-WEEKDAY(DATE(K5,1,1),2)+(I5-1)*7+1)</f>
        <v>43466</v>
      </c>
    </row>
    <row r="6" spans="1:12" ht="18">
      <c r="A6" s="168">
        <v>1901031417</v>
      </c>
      <c r="B6" s="167" t="s">
        <v>194</v>
      </c>
      <c r="C6" s="168" t="s">
        <v>197</v>
      </c>
      <c r="D6" s="168" t="s">
        <v>198</v>
      </c>
      <c r="E6" s="168" t="s">
        <v>190</v>
      </c>
      <c r="F6" s="171">
        <v>22500</v>
      </c>
      <c r="G6" s="170" t="s">
        <v>174</v>
      </c>
      <c r="H6" s="170" t="s">
        <v>32</v>
      </c>
      <c r="I6" s="344" t="str">
        <f t="shared" ref="I6:I69" si="2">RIGHT(G6,1)</f>
        <v>1</v>
      </c>
      <c r="J6" s="345">
        <f t="shared" si="0"/>
        <v>1</v>
      </c>
      <c r="K6" s="206">
        <v>2019</v>
      </c>
      <c r="L6" s="304">
        <f t="shared" si="1"/>
        <v>43466</v>
      </c>
    </row>
    <row r="7" spans="1:12" ht="18">
      <c r="A7" s="168">
        <v>1901031351</v>
      </c>
      <c r="B7" s="167" t="s">
        <v>195</v>
      </c>
      <c r="C7" s="168" t="s">
        <v>196</v>
      </c>
      <c r="D7" s="168" t="s">
        <v>199</v>
      </c>
      <c r="E7" s="168" t="s">
        <v>190</v>
      </c>
      <c r="F7" s="171">
        <v>22500</v>
      </c>
      <c r="G7" s="170" t="s">
        <v>174</v>
      </c>
      <c r="H7" s="170" t="s">
        <v>32</v>
      </c>
      <c r="I7" s="344" t="str">
        <f t="shared" si="2"/>
        <v>1</v>
      </c>
      <c r="J7" s="345">
        <f t="shared" si="0"/>
        <v>1</v>
      </c>
      <c r="K7" s="206">
        <v>2019</v>
      </c>
      <c r="L7" s="304">
        <f t="shared" si="1"/>
        <v>43466</v>
      </c>
    </row>
    <row r="8" spans="1:12" ht="18">
      <c r="A8" s="168" t="s">
        <v>30</v>
      </c>
      <c r="B8" s="167" t="s">
        <v>192</v>
      </c>
      <c r="C8" s="168" t="s">
        <v>193</v>
      </c>
      <c r="D8" s="168" t="s">
        <v>193</v>
      </c>
      <c r="E8" s="168" t="s">
        <v>190</v>
      </c>
      <c r="F8" s="171">
        <v>241850.58</v>
      </c>
      <c r="G8" s="170" t="s">
        <v>270</v>
      </c>
      <c r="H8" s="170" t="s">
        <v>32</v>
      </c>
      <c r="I8" s="344" t="str">
        <f t="shared" si="2"/>
        <v>2</v>
      </c>
      <c r="J8" s="345">
        <f t="shared" si="0"/>
        <v>1</v>
      </c>
      <c r="K8" s="206">
        <v>2019</v>
      </c>
      <c r="L8" s="304">
        <f t="shared" si="1"/>
        <v>43472</v>
      </c>
    </row>
    <row r="9" spans="1:12" ht="18">
      <c r="A9" s="168" t="s">
        <v>30</v>
      </c>
      <c r="B9" s="167" t="s">
        <v>299</v>
      </c>
      <c r="C9" s="168" t="s">
        <v>193</v>
      </c>
      <c r="D9" s="168" t="s">
        <v>193</v>
      </c>
      <c r="E9" s="168" t="s">
        <v>190</v>
      </c>
      <c r="F9" s="171">
        <v>146182</v>
      </c>
      <c r="G9" s="170" t="s">
        <v>270</v>
      </c>
      <c r="H9" s="170" t="s">
        <v>32</v>
      </c>
      <c r="I9" s="344" t="str">
        <f t="shared" si="2"/>
        <v>2</v>
      </c>
      <c r="J9" s="345">
        <f t="shared" si="0"/>
        <v>1</v>
      </c>
      <c r="K9" s="206">
        <v>2019</v>
      </c>
      <c r="L9" s="304">
        <f t="shared" si="1"/>
        <v>43472</v>
      </c>
    </row>
    <row r="10" spans="1:12" ht="18">
      <c r="A10" s="168" t="s">
        <v>30</v>
      </c>
      <c r="B10" s="167" t="s">
        <v>300</v>
      </c>
      <c r="C10" s="168" t="s">
        <v>193</v>
      </c>
      <c r="D10" s="168" t="s">
        <v>193</v>
      </c>
      <c r="E10" s="168" t="s">
        <v>190</v>
      </c>
      <c r="F10" s="171">
        <v>128313</v>
      </c>
      <c r="G10" s="170" t="s">
        <v>270</v>
      </c>
      <c r="H10" s="170" t="s">
        <v>32</v>
      </c>
      <c r="I10" s="344" t="str">
        <f t="shared" si="2"/>
        <v>2</v>
      </c>
      <c r="J10" s="345">
        <f t="shared" si="0"/>
        <v>1</v>
      </c>
      <c r="K10" s="206">
        <v>2019</v>
      </c>
      <c r="L10" s="304">
        <f t="shared" si="1"/>
        <v>43472</v>
      </c>
    </row>
    <row r="11" spans="1:12" ht="18">
      <c r="A11" s="168" t="s">
        <v>30</v>
      </c>
      <c r="B11" s="167" t="s">
        <v>301</v>
      </c>
      <c r="C11" s="168" t="s">
        <v>193</v>
      </c>
      <c r="D11" s="168" t="s">
        <v>193</v>
      </c>
      <c r="E11" s="168" t="s">
        <v>190</v>
      </c>
      <c r="F11" s="171">
        <v>110466.95</v>
      </c>
      <c r="G11" s="170" t="s">
        <v>270</v>
      </c>
      <c r="H11" s="170" t="s">
        <v>32</v>
      </c>
      <c r="I11" s="344" t="str">
        <f t="shared" si="2"/>
        <v>2</v>
      </c>
      <c r="J11" s="345">
        <f t="shared" si="0"/>
        <v>1</v>
      </c>
      <c r="K11" s="206">
        <v>2019</v>
      </c>
      <c r="L11" s="304">
        <f t="shared" si="1"/>
        <v>43472</v>
      </c>
    </row>
    <row r="12" spans="1:12" s="121" customFormat="1" ht="18">
      <c r="A12" s="168">
        <v>1812181802</v>
      </c>
      <c r="B12" s="167" t="s">
        <v>302</v>
      </c>
      <c r="C12" s="168" t="s">
        <v>314</v>
      </c>
      <c r="D12" s="168" t="s">
        <v>311</v>
      </c>
      <c r="E12" s="168" t="s">
        <v>190</v>
      </c>
      <c r="F12" s="171">
        <v>29500</v>
      </c>
      <c r="G12" s="170" t="s">
        <v>270</v>
      </c>
      <c r="H12" s="170" t="s">
        <v>32</v>
      </c>
      <c r="I12" s="344" t="str">
        <f t="shared" si="2"/>
        <v>2</v>
      </c>
      <c r="J12" s="345">
        <f t="shared" si="0"/>
        <v>1</v>
      </c>
      <c r="K12" s="206">
        <v>2019</v>
      </c>
      <c r="L12" s="304">
        <f t="shared" si="1"/>
        <v>43472</v>
      </c>
    </row>
    <row r="13" spans="1:12" s="121" customFormat="1" ht="18">
      <c r="A13" s="168">
        <v>1812101341</v>
      </c>
      <c r="B13" s="167" t="s">
        <v>302</v>
      </c>
      <c r="C13" s="168" t="s">
        <v>315</v>
      </c>
      <c r="D13" s="168" t="s">
        <v>312</v>
      </c>
      <c r="E13" s="168" t="s">
        <v>190</v>
      </c>
      <c r="F13" s="171">
        <v>29500</v>
      </c>
      <c r="G13" s="170" t="s">
        <v>270</v>
      </c>
      <c r="H13" s="170" t="s">
        <v>32</v>
      </c>
      <c r="I13" s="344" t="str">
        <f t="shared" si="2"/>
        <v>2</v>
      </c>
      <c r="J13" s="345">
        <f t="shared" si="0"/>
        <v>1</v>
      </c>
      <c r="K13" s="206">
        <v>2019</v>
      </c>
      <c r="L13" s="304">
        <f t="shared" si="1"/>
        <v>43472</v>
      </c>
    </row>
    <row r="14" spans="1:12" s="121" customFormat="1" ht="18">
      <c r="A14" s="168">
        <v>1812101339</v>
      </c>
      <c r="B14" s="167" t="s">
        <v>302</v>
      </c>
      <c r="C14" s="168" t="s">
        <v>316</v>
      </c>
      <c r="D14" s="168" t="s">
        <v>313</v>
      </c>
      <c r="E14" s="168" t="s">
        <v>190</v>
      </c>
      <c r="F14" s="171">
        <v>29500</v>
      </c>
      <c r="G14" s="170" t="s">
        <v>270</v>
      </c>
      <c r="H14" s="170" t="s">
        <v>32</v>
      </c>
      <c r="I14" s="344" t="str">
        <f t="shared" si="2"/>
        <v>2</v>
      </c>
      <c r="J14" s="345">
        <f t="shared" si="0"/>
        <v>1</v>
      </c>
      <c r="K14" s="206">
        <v>2019</v>
      </c>
      <c r="L14" s="304">
        <f t="shared" si="1"/>
        <v>43472</v>
      </c>
    </row>
    <row r="15" spans="1:12" s="121" customFormat="1" ht="18">
      <c r="A15" s="168" t="s">
        <v>30</v>
      </c>
      <c r="B15" s="167" t="s">
        <v>303</v>
      </c>
      <c r="C15" s="168" t="s">
        <v>193</v>
      </c>
      <c r="D15" s="168" t="s">
        <v>193</v>
      </c>
      <c r="E15" s="168" t="s">
        <v>190</v>
      </c>
      <c r="F15" s="171">
        <v>61500</v>
      </c>
      <c r="G15" s="170" t="s">
        <v>270</v>
      </c>
      <c r="H15" s="170" t="s">
        <v>32</v>
      </c>
      <c r="I15" s="344" t="str">
        <f t="shared" si="2"/>
        <v>2</v>
      </c>
      <c r="J15" s="345">
        <f t="shared" si="0"/>
        <v>1</v>
      </c>
      <c r="K15" s="206">
        <v>2019</v>
      </c>
      <c r="L15" s="304">
        <f t="shared" si="1"/>
        <v>43472</v>
      </c>
    </row>
    <row r="16" spans="1:12" s="121" customFormat="1" ht="18">
      <c r="A16" s="168">
        <v>1901041402</v>
      </c>
      <c r="B16" s="167" t="s">
        <v>304</v>
      </c>
      <c r="C16" s="168" t="s">
        <v>309</v>
      </c>
      <c r="D16" s="168" t="s">
        <v>310</v>
      </c>
      <c r="E16" s="168" t="s">
        <v>190</v>
      </c>
      <c r="F16" s="171">
        <v>50000</v>
      </c>
      <c r="G16" s="170" t="s">
        <v>270</v>
      </c>
      <c r="H16" s="170" t="s">
        <v>32</v>
      </c>
      <c r="I16" s="344" t="str">
        <f t="shared" si="2"/>
        <v>2</v>
      </c>
      <c r="J16" s="345">
        <f t="shared" si="0"/>
        <v>1</v>
      </c>
      <c r="K16" s="206">
        <v>2019</v>
      </c>
      <c r="L16" s="304">
        <f t="shared" si="1"/>
        <v>43472</v>
      </c>
    </row>
    <row r="17" spans="1:12" s="121" customFormat="1" ht="18">
      <c r="A17" s="168" t="s">
        <v>30</v>
      </c>
      <c r="B17" s="167" t="s">
        <v>305</v>
      </c>
      <c r="C17" s="168" t="s">
        <v>193</v>
      </c>
      <c r="D17" s="168" t="s">
        <v>193</v>
      </c>
      <c r="E17" s="168" t="s">
        <v>190</v>
      </c>
      <c r="F17" s="171">
        <v>33413.279999999999</v>
      </c>
      <c r="G17" s="170" t="s">
        <v>270</v>
      </c>
      <c r="H17" s="170" t="s">
        <v>32</v>
      </c>
      <c r="I17" s="344" t="str">
        <f t="shared" si="2"/>
        <v>2</v>
      </c>
      <c r="J17" s="345">
        <f t="shared" si="0"/>
        <v>1</v>
      </c>
      <c r="K17" s="206">
        <v>2019</v>
      </c>
      <c r="L17" s="304">
        <f t="shared" si="1"/>
        <v>43472</v>
      </c>
    </row>
    <row r="18" spans="1:12" s="121" customFormat="1" ht="18">
      <c r="A18" s="168">
        <v>1901151536</v>
      </c>
      <c r="B18" s="167" t="s">
        <v>306</v>
      </c>
      <c r="C18" s="168" t="s">
        <v>307</v>
      </c>
      <c r="D18" s="168" t="s">
        <v>308</v>
      </c>
      <c r="E18" s="168" t="s">
        <v>190</v>
      </c>
      <c r="F18" s="171">
        <v>2500000</v>
      </c>
      <c r="G18" s="170" t="s">
        <v>275</v>
      </c>
      <c r="H18" s="170" t="s">
        <v>32</v>
      </c>
      <c r="I18" s="344" t="str">
        <f t="shared" si="2"/>
        <v>3</v>
      </c>
      <c r="J18" s="345">
        <f t="shared" si="0"/>
        <v>1</v>
      </c>
      <c r="K18" s="206">
        <v>2019</v>
      </c>
      <c r="L18" s="304">
        <f t="shared" si="1"/>
        <v>43479</v>
      </c>
    </row>
    <row r="19" spans="1:12" s="121" customFormat="1" ht="18">
      <c r="A19" s="168" t="s">
        <v>30</v>
      </c>
      <c r="B19" s="167" t="s">
        <v>192</v>
      </c>
      <c r="C19" s="168" t="s">
        <v>193</v>
      </c>
      <c r="D19" s="168" t="s">
        <v>193</v>
      </c>
      <c r="E19" s="168" t="s">
        <v>190</v>
      </c>
      <c r="F19" s="171">
        <v>77823.710000000006</v>
      </c>
      <c r="G19" s="170" t="s">
        <v>275</v>
      </c>
      <c r="H19" s="170" t="s">
        <v>32</v>
      </c>
      <c r="I19" s="344" t="str">
        <f t="shared" si="2"/>
        <v>3</v>
      </c>
      <c r="J19" s="345">
        <f t="shared" si="0"/>
        <v>1</v>
      </c>
      <c r="K19" s="206">
        <v>2019</v>
      </c>
      <c r="L19" s="304">
        <f t="shared" si="1"/>
        <v>43479</v>
      </c>
    </row>
    <row r="20" spans="1:12" s="121" customFormat="1" ht="18">
      <c r="A20" s="168" t="s">
        <v>30</v>
      </c>
      <c r="B20" s="167" t="s">
        <v>328</v>
      </c>
      <c r="C20" s="168" t="s">
        <v>329</v>
      </c>
      <c r="D20" s="168" t="s">
        <v>330</v>
      </c>
      <c r="E20" s="168" t="s">
        <v>182</v>
      </c>
      <c r="F20" s="171">
        <v>87906.77</v>
      </c>
      <c r="G20" s="170" t="s">
        <v>331</v>
      </c>
      <c r="H20" s="170" t="s">
        <v>32</v>
      </c>
      <c r="I20" s="344" t="str">
        <f t="shared" si="2"/>
        <v>4</v>
      </c>
      <c r="J20" s="345">
        <f t="shared" si="0"/>
        <v>1</v>
      </c>
      <c r="K20" s="206">
        <v>2019</v>
      </c>
      <c r="L20" s="304">
        <f t="shared" si="1"/>
        <v>43486</v>
      </c>
    </row>
    <row r="21" spans="1:12" s="121" customFormat="1" ht="18">
      <c r="A21" s="168">
        <v>1901071131</v>
      </c>
      <c r="B21" s="167" t="s">
        <v>332</v>
      </c>
      <c r="C21" s="168" t="s">
        <v>333</v>
      </c>
      <c r="D21" s="168" t="s">
        <v>345</v>
      </c>
      <c r="E21" s="168" t="s">
        <v>190</v>
      </c>
      <c r="F21" s="171">
        <v>59000</v>
      </c>
      <c r="G21" s="170" t="s">
        <v>331</v>
      </c>
      <c r="H21" s="170" t="s">
        <v>32</v>
      </c>
      <c r="I21" s="344" t="str">
        <f t="shared" si="2"/>
        <v>4</v>
      </c>
      <c r="J21" s="345">
        <f t="shared" si="0"/>
        <v>1</v>
      </c>
      <c r="K21" s="206">
        <v>2019</v>
      </c>
      <c r="L21" s="304">
        <f t="shared" si="1"/>
        <v>43486</v>
      </c>
    </row>
    <row r="22" spans="1:12" s="121" customFormat="1" ht="18">
      <c r="A22" s="168">
        <v>1901071133</v>
      </c>
      <c r="B22" s="167" t="s">
        <v>334</v>
      </c>
      <c r="C22" s="168" t="s">
        <v>335</v>
      </c>
      <c r="D22" s="168" t="s">
        <v>345</v>
      </c>
      <c r="E22" s="168" t="s">
        <v>190</v>
      </c>
      <c r="F22" s="171">
        <v>29500</v>
      </c>
      <c r="G22" s="170" t="s">
        <v>331</v>
      </c>
      <c r="H22" s="170" t="s">
        <v>32</v>
      </c>
      <c r="I22" s="344" t="str">
        <f t="shared" si="2"/>
        <v>4</v>
      </c>
      <c r="J22" s="345">
        <f t="shared" si="0"/>
        <v>1</v>
      </c>
      <c r="K22" s="206">
        <v>2019</v>
      </c>
      <c r="L22" s="304">
        <f t="shared" si="1"/>
        <v>43486</v>
      </c>
    </row>
    <row r="23" spans="1:12" s="121" customFormat="1" ht="18">
      <c r="A23" s="168">
        <v>1901110800</v>
      </c>
      <c r="B23" s="167" t="s">
        <v>334</v>
      </c>
      <c r="C23" s="168" t="s">
        <v>336</v>
      </c>
      <c r="D23" s="168" t="s">
        <v>346</v>
      </c>
      <c r="E23" s="168" t="s">
        <v>190</v>
      </c>
      <c r="F23" s="171">
        <v>29500</v>
      </c>
      <c r="G23" s="170" t="s">
        <v>331</v>
      </c>
      <c r="H23" s="170" t="s">
        <v>32</v>
      </c>
      <c r="I23" s="344" t="str">
        <f t="shared" si="2"/>
        <v>4</v>
      </c>
      <c r="J23" s="345">
        <f t="shared" si="0"/>
        <v>1</v>
      </c>
      <c r="K23" s="206">
        <v>2019</v>
      </c>
      <c r="L23" s="304">
        <f t="shared" si="1"/>
        <v>43486</v>
      </c>
    </row>
    <row r="24" spans="1:12" s="121" customFormat="1" ht="18">
      <c r="A24" s="168">
        <v>1901151119</v>
      </c>
      <c r="B24" s="167" t="s">
        <v>337</v>
      </c>
      <c r="C24" s="168" t="s">
        <v>338</v>
      </c>
      <c r="D24" s="168" t="s">
        <v>347</v>
      </c>
      <c r="E24" s="168" t="s">
        <v>190</v>
      </c>
      <c r="F24" s="171">
        <v>15000</v>
      </c>
      <c r="G24" s="170" t="s">
        <v>331</v>
      </c>
      <c r="H24" s="170" t="s">
        <v>32</v>
      </c>
      <c r="I24" s="344" t="str">
        <f t="shared" si="2"/>
        <v>4</v>
      </c>
      <c r="J24" s="345">
        <f t="shared" si="0"/>
        <v>1</v>
      </c>
      <c r="K24" s="206">
        <v>2019</v>
      </c>
      <c r="L24" s="304">
        <f t="shared" si="1"/>
        <v>43486</v>
      </c>
    </row>
    <row r="25" spans="1:12" s="121" customFormat="1" ht="18">
      <c r="A25" s="168">
        <v>1810231157</v>
      </c>
      <c r="B25" s="167" t="s">
        <v>339</v>
      </c>
      <c r="C25" s="168" t="s">
        <v>340</v>
      </c>
      <c r="D25" s="168" t="s">
        <v>348</v>
      </c>
      <c r="E25" s="168" t="s">
        <v>190</v>
      </c>
      <c r="F25" s="171">
        <v>21000</v>
      </c>
      <c r="G25" s="170" t="s">
        <v>331</v>
      </c>
      <c r="H25" s="170" t="s">
        <v>32</v>
      </c>
      <c r="I25" s="344" t="str">
        <f t="shared" si="2"/>
        <v>4</v>
      </c>
      <c r="J25" s="345">
        <f t="shared" si="0"/>
        <v>1</v>
      </c>
      <c r="K25" s="206">
        <v>2019</v>
      </c>
      <c r="L25" s="304">
        <f t="shared" si="1"/>
        <v>43486</v>
      </c>
    </row>
    <row r="26" spans="1:12" s="121" customFormat="1" ht="18">
      <c r="A26" s="168">
        <v>1901101132</v>
      </c>
      <c r="B26" s="167" t="s">
        <v>334</v>
      </c>
      <c r="C26" s="168" t="s">
        <v>341</v>
      </c>
      <c r="D26" s="168" t="s">
        <v>349</v>
      </c>
      <c r="E26" s="168" t="s">
        <v>190</v>
      </c>
      <c r="F26" s="171">
        <v>29500</v>
      </c>
      <c r="G26" s="170" t="s">
        <v>331</v>
      </c>
      <c r="H26" s="170" t="s">
        <v>32</v>
      </c>
      <c r="I26" s="344" t="str">
        <f t="shared" si="2"/>
        <v>4</v>
      </c>
      <c r="J26" s="345">
        <f t="shared" si="0"/>
        <v>1</v>
      </c>
      <c r="K26" s="206">
        <v>2019</v>
      </c>
      <c r="L26" s="304">
        <f t="shared" si="1"/>
        <v>43486</v>
      </c>
    </row>
    <row r="27" spans="1:12" s="121" customFormat="1" ht="18">
      <c r="A27" s="168">
        <v>1901101124</v>
      </c>
      <c r="B27" s="167" t="s">
        <v>339</v>
      </c>
      <c r="C27" s="168" t="s">
        <v>342</v>
      </c>
      <c r="D27" s="168" t="s">
        <v>350</v>
      </c>
      <c r="E27" s="168" t="s">
        <v>190</v>
      </c>
      <c r="F27" s="171">
        <v>24000</v>
      </c>
      <c r="G27" s="170" t="s">
        <v>331</v>
      </c>
      <c r="H27" s="170" t="s">
        <v>32</v>
      </c>
      <c r="I27" s="344" t="str">
        <f t="shared" si="2"/>
        <v>4</v>
      </c>
      <c r="J27" s="345">
        <f t="shared" si="0"/>
        <v>1</v>
      </c>
      <c r="K27" s="206">
        <v>2019</v>
      </c>
      <c r="L27" s="304">
        <f t="shared" si="1"/>
        <v>43486</v>
      </c>
    </row>
    <row r="28" spans="1:12" s="121" customFormat="1" ht="18">
      <c r="A28" s="168">
        <v>1901170858</v>
      </c>
      <c r="B28" s="167" t="s">
        <v>343</v>
      </c>
      <c r="C28" s="168" t="s">
        <v>344</v>
      </c>
      <c r="D28" s="168" t="s">
        <v>351</v>
      </c>
      <c r="E28" s="168" t="s">
        <v>190</v>
      </c>
      <c r="F28" s="171">
        <v>16000</v>
      </c>
      <c r="G28" s="170" t="s">
        <v>331</v>
      </c>
      <c r="H28" s="170" t="s">
        <v>32</v>
      </c>
      <c r="I28" s="344" t="str">
        <f t="shared" si="2"/>
        <v>4</v>
      </c>
      <c r="J28" s="345">
        <f t="shared" si="0"/>
        <v>1</v>
      </c>
      <c r="K28" s="206">
        <v>2019</v>
      </c>
      <c r="L28" s="304">
        <f t="shared" si="1"/>
        <v>43486</v>
      </c>
    </row>
    <row r="29" spans="1:12" s="121" customFormat="1" ht="18">
      <c r="A29" s="168">
        <v>1901170900</v>
      </c>
      <c r="B29" s="167" t="s">
        <v>343</v>
      </c>
      <c r="C29" s="168" t="s">
        <v>344</v>
      </c>
      <c r="D29" s="168" t="s">
        <v>351</v>
      </c>
      <c r="E29" s="168" t="s">
        <v>190</v>
      </c>
      <c r="F29" s="171">
        <v>16000</v>
      </c>
      <c r="G29" s="170" t="s">
        <v>331</v>
      </c>
      <c r="H29" s="170" t="s">
        <v>32</v>
      </c>
      <c r="I29" s="344" t="str">
        <f t="shared" si="2"/>
        <v>4</v>
      </c>
      <c r="J29" s="345">
        <f t="shared" si="0"/>
        <v>1</v>
      </c>
      <c r="K29" s="206">
        <v>2019</v>
      </c>
      <c r="L29" s="304">
        <f t="shared" si="1"/>
        <v>43486</v>
      </c>
    </row>
    <row r="30" spans="1:12" s="121" customFormat="1" ht="18">
      <c r="A30" s="168">
        <v>1901170901</v>
      </c>
      <c r="B30" s="167" t="s">
        <v>343</v>
      </c>
      <c r="C30" s="168" t="s">
        <v>344</v>
      </c>
      <c r="D30" s="168" t="s">
        <v>351</v>
      </c>
      <c r="E30" s="168" t="s">
        <v>190</v>
      </c>
      <c r="F30" s="171">
        <v>16000</v>
      </c>
      <c r="G30" s="170" t="s">
        <v>331</v>
      </c>
      <c r="H30" s="170" t="s">
        <v>32</v>
      </c>
      <c r="I30" s="344" t="str">
        <f t="shared" si="2"/>
        <v>4</v>
      </c>
      <c r="J30" s="345">
        <f t="shared" si="0"/>
        <v>1</v>
      </c>
      <c r="K30" s="206">
        <v>2019</v>
      </c>
      <c r="L30" s="304">
        <f t="shared" si="1"/>
        <v>43486</v>
      </c>
    </row>
    <row r="31" spans="1:12" s="121" customFormat="1" ht="18">
      <c r="A31" s="168">
        <v>1901150952</v>
      </c>
      <c r="B31" s="167" t="s">
        <v>352</v>
      </c>
      <c r="C31" s="168" t="s">
        <v>353</v>
      </c>
      <c r="D31" s="168" t="s">
        <v>354</v>
      </c>
      <c r="E31" s="168" t="s">
        <v>182</v>
      </c>
      <c r="F31" s="171">
        <v>403</v>
      </c>
      <c r="G31" s="170" t="s">
        <v>331</v>
      </c>
      <c r="H31" s="170" t="s">
        <v>32</v>
      </c>
      <c r="I31" s="344" t="str">
        <f t="shared" si="2"/>
        <v>4</v>
      </c>
      <c r="J31" s="345">
        <f t="shared" si="0"/>
        <v>1</v>
      </c>
      <c r="K31" s="206">
        <v>2019</v>
      </c>
      <c r="L31" s="304">
        <f t="shared" si="1"/>
        <v>43486</v>
      </c>
    </row>
    <row r="32" spans="1:12" s="121" customFormat="1" ht="18">
      <c r="A32" s="168">
        <v>1901150946</v>
      </c>
      <c r="B32" s="167" t="s">
        <v>352</v>
      </c>
      <c r="C32" s="168" t="s">
        <v>353</v>
      </c>
      <c r="D32" s="168" t="s">
        <v>355</v>
      </c>
      <c r="E32" s="168" t="s">
        <v>182</v>
      </c>
      <c r="F32" s="171">
        <v>403</v>
      </c>
      <c r="G32" s="170" t="s">
        <v>331</v>
      </c>
      <c r="H32" s="170" t="s">
        <v>32</v>
      </c>
      <c r="I32" s="344" t="str">
        <f t="shared" si="2"/>
        <v>4</v>
      </c>
      <c r="J32" s="345">
        <f t="shared" si="0"/>
        <v>1</v>
      </c>
      <c r="K32" s="206">
        <v>2019</v>
      </c>
      <c r="L32" s="304">
        <f t="shared" si="1"/>
        <v>43486</v>
      </c>
    </row>
    <row r="33" spans="1:12" s="121" customFormat="1" ht="18">
      <c r="A33" s="168">
        <v>1901150943</v>
      </c>
      <c r="B33" s="167" t="s">
        <v>352</v>
      </c>
      <c r="C33" s="168" t="s">
        <v>353</v>
      </c>
      <c r="D33" s="168" t="s">
        <v>355</v>
      </c>
      <c r="E33" s="168" t="s">
        <v>182</v>
      </c>
      <c r="F33" s="171">
        <v>403</v>
      </c>
      <c r="G33" s="170" t="s">
        <v>331</v>
      </c>
      <c r="H33" s="170" t="s">
        <v>32</v>
      </c>
      <c r="I33" s="344" t="str">
        <f t="shared" si="2"/>
        <v>4</v>
      </c>
      <c r="J33" s="345">
        <f t="shared" si="0"/>
        <v>1</v>
      </c>
      <c r="K33" s="206">
        <v>2019</v>
      </c>
      <c r="L33" s="304">
        <f t="shared" si="1"/>
        <v>43486</v>
      </c>
    </row>
    <row r="34" spans="1:12" s="121" customFormat="1" ht="18">
      <c r="A34" s="168">
        <v>1901150940</v>
      </c>
      <c r="B34" s="167" t="s">
        <v>352</v>
      </c>
      <c r="C34" s="168" t="s">
        <v>353</v>
      </c>
      <c r="D34" s="168" t="s">
        <v>356</v>
      </c>
      <c r="E34" s="168" t="s">
        <v>182</v>
      </c>
      <c r="F34" s="171">
        <v>403</v>
      </c>
      <c r="G34" s="170" t="s">
        <v>331</v>
      </c>
      <c r="H34" s="170" t="s">
        <v>32</v>
      </c>
      <c r="I34" s="344" t="str">
        <f t="shared" si="2"/>
        <v>4</v>
      </c>
      <c r="J34" s="345">
        <f t="shared" si="0"/>
        <v>1</v>
      </c>
      <c r="K34" s="206">
        <v>2019</v>
      </c>
      <c r="L34" s="304">
        <f t="shared" si="1"/>
        <v>43486</v>
      </c>
    </row>
    <row r="35" spans="1:12" s="121" customFormat="1" ht="18">
      <c r="A35" s="168">
        <v>1901150938</v>
      </c>
      <c r="B35" s="167" t="s">
        <v>352</v>
      </c>
      <c r="C35" s="168" t="s">
        <v>353</v>
      </c>
      <c r="D35" s="168" t="s">
        <v>357</v>
      </c>
      <c r="E35" s="168" t="s">
        <v>182</v>
      </c>
      <c r="F35" s="171">
        <v>403</v>
      </c>
      <c r="G35" s="170" t="s">
        <v>331</v>
      </c>
      <c r="H35" s="170" t="s">
        <v>32</v>
      </c>
      <c r="I35" s="344" t="str">
        <f t="shared" si="2"/>
        <v>4</v>
      </c>
      <c r="J35" s="345">
        <f t="shared" si="0"/>
        <v>1</v>
      </c>
      <c r="K35" s="206">
        <v>2019</v>
      </c>
      <c r="L35" s="304">
        <f t="shared" si="1"/>
        <v>43486</v>
      </c>
    </row>
    <row r="36" spans="1:12" s="121" customFormat="1" ht="18">
      <c r="A36" s="168">
        <v>1901150935</v>
      </c>
      <c r="B36" s="167" t="s">
        <v>352</v>
      </c>
      <c r="C36" s="168" t="s">
        <v>353</v>
      </c>
      <c r="D36" s="168" t="s">
        <v>358</v>
      </c>
      <c r="E36" s="168" t="s">
        <v>182</v>
      </c>
      <c r="F36" s="171">
        <v>1015.14</v>
      </c>
      <c r="G36" s="170" t="s">
        <v>331</v>
      </c>
      <c r="H36" s="170" t="s">
        <v>32</v>
      </c>
      <c r="I36" s="344" t="str">
        <f t="shared" si="2"/>
        <v>4</v>
      </c>
      <c r="J36" s="345">
        <f t="shared" si="0"/>
        <v>1</v>
      </c>
      <c r="K36" s="206">
        <v>2019</v>
      </c>
      <c r="L36" s="304">
        <f t="shared" si="1"/>
        <v>43486</v>
      </c>
    </row>
    <row r="37" spans="1:12" s="121" customFormat="1" ht="18">
      <c r="A37" s="168">
        <v>1901150931</v>
      </c>
      <c r="B37" s="167" t="s">
        <v>352</v>
      </c>
      <c r="C37" s="168" t="s">
        <v>353</v>
      </c>
      <c r="D37" s="168" t="s">
        <v>359</v>
      </c>
      <c r="E37" s="168" t="s">
        <v>182</v>
      </c>
      <c r="F37" s="171">
        <v>403</v>
      </c>
      <c r="G37" s="170" t="s">
        <v>331</v>
      </c>
      <c r="H37" s="170" t="s">
        <v>32</v>
      </c>
      <c r="I37" s="344" t="str">
        <f t="shared" si="2"/>
        <v>4</v>
      </c>
      <c r="J37" s="345">
        <f t="shared" si="0"/>
        <v>1</v>
      </c>
      <c r="K37" s="206">
        <v>2019</v>
      </c>
      <c r="L37" s="304">
        <f t="shared" si="1"/>
        <v>43486</v>
      </c>
    </row>
    <row r="38" spans="1:12" s="121" customFormat="1" ht="18">
      <c r="A38" s="168">
        <v>1901150921</v>
      </c>
      <c r="B38" s="167" t="s">
        <v>352</v>
      </c>
      <c r="C38" s="168" t="s">
        <v>353</v>
      </c>
      <c r="D38" s="168" t="s">
        <v>360</v>
      </c>
      <c r="E38" s="168" t="s">
        <v>182</v>
      </c>
      <c r="F38" s="171">
        <v>403</v>
      </c>
      <c r="G38" s="170" t="s">
        <v>331</v>
      </c>
      <c r="H38" s="170" t="s">
        <v>32</v>
      </c>
      <c r="I38" s="344" t="str">
        <f t="shared" si="2"/>
        <v>4</v>
      </c>
      <c r="J38" s="345">
        <f t="shared" si="0"/>
        <v>1</v>
      </c>
      <c r="K38" s="206">
        <v>2019</v>
      </c>
      <c r="L38" s="304">
        <f t="shared" si="1"/>
        <v>43486</v>
      </c>
    </row>
    <row r="39" spans="1:12" s="121" customFormat="1" ht="18">
      <c r="A39" s="168">
        <v>1901161139</v>
      </c>
      <c r="B39" s="167" t="s">
        <v>352</v>
      </c>
      <c r="C39" s="168" t="s">
        <v>353</v>
      </c>
      <c r="D39" s="168" t="s">
        <v>361</v>
      </c>
      <c r="E39" s="168" t="s">
        <v>182</v>
      </c>
      <c r="F39" s="171">
        <v>314.86</v>
      </c>
      <c r="G39" s="170" t="s">
        <v>331</v>
      </c>
      <c r="H39" s="170" t="s">
        <v>32</v>
      </c>
      <c r="I39" s="344" t="str">
        <f t="shared" si="2"/>
        <v>4</v>
      </c>
      <c r="J39" s="345">
        <f t="shared" si="0"/>
        <v>1</v>
      </c>
      <c r="K39" s="206">
        <v>2019</v>
      </c>
      <c r="L39" s="304">
        <f t="shared" si="1"/>
        <v>43486</v>
      </c>
    </row>
    <row r="40" spans="1:12" s="121" customFormat="1" ht="18">
      <c r="A40" s="168">
        <v>1901161136</v>
      </c>
      <c r="B40" s="167" t="s">
        <v>352</v>
      </c>
      <c r="C40" s="168" t="s">
        <v>353</v>
      </c>
      <c r="D40" s="168" t="s">
        <v>361</v>
      </c>
      <c r="E40" s="168" t="s">
        <v>182</v>
      </c>
      <c r="F40" s="171">
        <v>403</v>
      </c>
      <c r="G40" s="170" t="s">
        <v>331</v>
      </c>
      <c r="H40" s="170" t="s">
        <v>32</v>
      </c>
      <c r="I40" s="344" t="str">
        <f t="shared" si="2"/>
        <v>4</v>
      </c>
      <c r="J40" s="345">
        <f t="shared" si="0"/>
        <v>1</v>
      </c>
      <c r="K40" s="206">
        <v>2019</v>
      </c>
      <c r="L40" s="304">
        <f t="shared" si="1"/>
        <v>43486</v>
      </c>
    </row>
    <row r="41" spans="1:12" s="121" customFormat="1" ht="18">
      <c r="A41" s="168">
        <v>1901161143</v>
      </c>
      <c r="B41" s="167" t="s">
        <v>352</v>
      </c>
      <c r="C41" s="168" t="s">
        <v>353</v>
      </c>
      <c r="D41" s="168" t="s">
        <v>362</v>
      </c>
      <c r="E41" s="168" t="s">
        <v>182</v>
      </c>
      <c r="F41" s="171">
        <v>255</v>
      </c>
      <c r="G41" s="170" t="s">
        <v>331</v>
      </c>
      <c r="H41" s="170" t="s">
        <v>32</v>
      </c>
      <c r="I41" s="344" t="str">
        <f t="shared" si="2"/>
        <v>4</v>
      </c>
      <c r="J41" s="345">
        <f t="shared" si="0"/>
        <v>1</v>
      </c>
      <c r="K41" s="206">
        <v>2019</v>
      </c>
      <c r="L41" s="304">
        <f t="shared" si="1"/>
        <v>43486</v>
      </c>
    </row>
    <row r="42" spans="1:12" s="121" customFormat="1" ht="18">
      <c r="A42" s="168" t="s">
        <v>30</v>
      </c>
      <c r="B42" s="167" t="s">
        <v>192</v>
      </c>
      <c r="C42" s="168" t="s">
        <v>193</v>
      </c>
      <c r="D42" s="168" t="s">
        <v>193</v>
      </c>
      <c r="E42" s="168" t="s">
        <v>190</v>
      </c>
      <c r="F42" s="171">
        <v>191734.53</v>
      </c>
      <c r="G42" s="170" t="s">
        <v>331</v>
      </c>
      <c r="H42" s="170" t="s">
        <v>32</v>
      </c>
      <c r="I42" s="344" t="str">
        <f t="shared" si="2"/>
        <v>4</v>
      </c>
      <c r="J42" s="345">
        <f t="shared" si="0"/>
        <v>1</v>
      </c>
      <c r="K42" s="206">
        <v>2019</v>
      </c>
      <c r="L42" s="304">
        <f t="shared" si="1"/>
        <v>43486</v>
      </c>
    </row>
    <row r="43" spans="1:12" s="121" customFormat="1" ht="18">
      <c r="A43" s="168">
        <v>1809261656</v>
      </c>
      <c r="B43" s="167" t="s">
        <v>381</v>
      </c>
      <c r="C43" s="168" t="s">
        <v>386</v>
      </c>
      <c r="D43" s="168" t="s">
        <v>392</v>
      </c>
      <c r="E43" s="168" t="s">
        <v>190</v>
      </c>
      <c r="F43" s="171">
        <v>67500</v>
      </c>
      <c r="G43" s="170" t="s">
        <v>447</v>
      </c>
      <c r="H43" s="170" t="s">
        <v>32</v>
      </c>
      <c r="I43" s="344" t="str">
        <f t="shared" si="2"/>
        <v>5</v>
      </c>
      <c r="J43" s="345">
        <f t="shared" si="0"/>
        <v>1</v>
      </c>
      <c r="K43" s="206">
        <v>2019</v>
      </c>
      <c r="L43" s="304">
        <f t="shared" si="1"/>
        <v>43493</v>
      </c>
    </row>
    <row r="44" spans="1:12" s="121" customFormat="1" ht="18">
      <c r="A44" s="168">
        <v>1901170923</v>
      </c>
      <c r="B44" s="167" t="s">
        <v>352</v>
      </c>
      <c r="C44" s="168" t="s">
        <v>353</v>
      </c>
      <c r="D44" s="168" t="s">
        <v>393</v>
      </c>
      <c r="E44" s="168" t="s">
        <v>182</v>
      </c>
      <c r="F44" s="171">
        <v>1305</v>
      </c>
      <c r="G44" s="170" t="s">
        <v>447</v>
      </c>
      <c r="H44" s="170" t="s">
        <v>32</v>
      </c>
      <c r="I44" s="344" t="str">
        <f t="shared" si="2"/>
        <v>5</v>
      </c>
      <c r="J44" s="345">
        <f t="shared" si="0"/>
        <v>1</v>
      </c>
      <c r="K44" s="206">
        <v>2019</v>
      </c>
      <c r="L44" s="304">
        <f t="shared" si="1"/>
        <v>43493</v>
      </c>
    </row>
    <row r="45" spans="1:12" s="121" customFormat="1" ht="18">
      <c r="A45" s="168">
        <v>1901170927</v>
      </c>
      <c r="B45" s="167" t="s">
        <v>352</v>
      </c>
      <c r="C45" s="168" t="s">
        <v>353</v>
      </c>
      <c r="D45" s="168" t="s">
        <v>394</v>
      </c>
      <c r="E45" s="168" t="s">
        <v>182</v>
      </c>
      <c r="F45" s="171">
        <v>1560</v>
      </c>
      <c r="G45" s="170" t="s">
        <v>447</v>
      </c>
      <c r="H45" s="170" t="s">
        <v>32</v>
      </c>
      <c r="I45" s="344" t="str">
        <f t="shared" si="2"/>
        <v>5</v>
      </c>
      <c r="J45" s="345">
        <f t="shared" si="0"/>
        <v>1</v>
      </c>
      <c r="K45" s="206">
        <v>2019</v>
      </c>
      <c r="L45" s="304">
        <f t="shared" si="1"/>
        <v>43493</v>
      </c>
    </row>
    <row r="46" spans="1:12" s="121" customFormat="1" ht="18">
      <c r="A46" s="168">
        <v>1901170931</v>
      </c>
      <c r="B46" s="167" t="s">
        <v>352</v>
      </c>
      <c r="C46" s="168" t="s">
        <v>353</v>
      </c>
      <c r="D46" s="168" t="s">
        <v>395</v>
      </c>
      <c r="E46" s="168" t="s">
        <v>182</v>
      </c>
      <c r="F46" s="171">
        <v>1560</v>
      </c>
      <c r="G46" s="170" t="s">
        <v>447</v>
      </c>
      <c r="H46" s="170" t="s">
        <v>32</v>
      </c>
      <c r="I46" s="344" t="str">
        <f t="shared" si="2"/>
        <v>5</v>
      </c>
      <c r="J46" s="345">
        <f t="shared" si="0"/>
        <v>1</v>
      </c>
      <c r="K46" s="206">
        <v>2019</v>
      </c>
      <c r="L46" s="304">
        <f t="shared" si="1"/>
        <v>43493</v>
      </c>
    </row>
    <row r="47" spans="1:12" s="121" customFormat="1" ht="18">
      <c r="A47" s="168">
        <v>1901170935</v>
      </c>
      <c r="B47" s="167" t="s">
        <v>352</v>
      </c>
      <c r="C47" s="168" t="s">
        <v>353</v>
      </c>
      <c r="D47" s="168" t="s">
        <v>396</v>
      </c>
      <c r="E47" s="168" t="s">
        <v>182</v>
      </c>
      <c r="F47" s="171">
        <v>600</v>
      </c>
      <c r="G47" s="170" t="s">
        <v>447</v>
      </c>
      <c r="H47" s="170" t="s">
        <v>32</v>
      </c>
      <c r="I47" s="344" t="str">
        <f t="shared" si="2"/>
        <v>5</v>
      </c>
      <c r="J47" s="345">
        <f t="shared" si="0"/>
        <v>1</v>
      </c>
      <c r="K47" s="206">
        <v>2019</v>
      </c>
      <c r="L47" s="304">
        <f t="shared" si="1"/>
        <v>43493</v>
      </c>
    </row>
    <row r="48" spans="1:12" s="121" customFormat="1" ht="18">
      <c r="A48" s="168">
        <v>1901170942</v>
      </c>
      <c r="B48" s="167" t="s">
        <v>352</v>
      </c>
      <c r="C48" s="168" t="s">
        <v>353</v>
      </c>
      <c r="D48" s="168" t="s">
        <v>397</v>
      </c>
      <c r="E48" s="168" t="s">
        <v>182</v>
      </c>
      <c r="F48" s="171">
        <v>2189</v>
      </c>
      <c r="G48" s="170" t="s">
        <v>447</v>
      </c>
      <c r="H48" s="170" t="s">
        <v>32</v>
      </c>
      <c r="I48" s="344" t="str">
        <f t="shared" si="2"/>
        <v>5</v>
      </c>
      <c r="J48" s="345">
        <f t="shared" si="0"/>
        <v>1</v>
      </c>
      <c r="K48" s="206">
        <v>2019</v>
      </c>
      <c r="L48" s="304">
        <f t="shared" si="1"/>
        <v>43493</v>
      </c>
    </row>
    <row r="49" spans="1:12" s="121" customFormat="1" ht="18">
      <c r="A49" s="168">
        <v>1901170954</v>
      </c>
      <c r="B49" s="167" t="s">
        <v>352</v>
      </c>
      <c r="C49" s="168" t="s">
        <v>353</v>
      </c>
      <c r="D49" s="168" t="s">
        <v>398</v>
      </c>
      <c r="E49" s="168" t="s">
        <v>182</v>
      </c>
      <c r="F49" s="171">
        <v>1874.86</v>
      </c>
      <c r="G49" s="170" t="s">
        <v>447</v>
      </c>
      <c r="H49" s="170" t="s">
        <v>32</v>
      </c>
      <c r="I49" s="344" t="str">
        <f t="shared" si="2"/>
        <v>5</v>
      </c>
      <c r="J49" s="345">
        <f t="shared" si="0"/>
        <v>1</v>
      </c>
      <c r="K49" s="206">
        <v>2019</v>
      </c>
      <c r="L49" s="304">
        <f t="shared" si="1"/>
        <v>43493</v>
      </c>
    </row>
    <row r="50" spans="1:12" s="121" customFormat="1" ht="18">
      <c r="A50" s="168">
        <v>1901171103</v>
      </c>
      <c r="B50" s="167" t="s">
        <v>352</v>
      </c>
      <c r="C50" s="168" t="s">
        <v>353</v>
      </c>
      <c r="D50" s="168" t="s">
        <v>399</v>
      </c>
      <c r="E50" s="168" t="s">
        <v>182</v>
      </c>
      <c r="F50" s="171">
        <v>1800</v>
      </c>
      <c r="G50" s="170" t="s">
        <v>447</v>
      </c>
      <c r="H50" s="170" t="s">
        <v>32</v>
      </c>
      <c r="I50" s="344" t="str">
        <f t="shared" si="2"/>
        <v>5</v>
      </c>
      <c r="J50" s="345">
        <f t="shared" si="0"/>
        <v>1</v>
      </c>
      <c r="K50" s="206">
        <v>2019</v>
      </c>
      <c r="L50" s="304">
        <f t="shared" si="1"/>
        <v>43493</v>
      </c>
    </row>
    <row r="51" spans="1:12" s="121" customFormat="1" ht="18">
      <c r="A51" s="168">
        <v>1901171358</v>
      </c>
      <c r="B51" s="167" t="s">
        <v>352</v>
      </c>
      <c r="C51" s="168" t="s">
        <v>353</v>
      </c>
      <c r="D51" s="168" t="s">
        <v>400</v>
      </c>
      <c r="E51" s="168" t="s">
        <v>182</v>
      </c>
      <c r="F51" s="171">
        <v>2176.69</v>
      </c>
      <c r="G51" s="170" t="s">
        <v>447</v>
      </c>
      <c r="H51" s="170" t="s">
        <v>32</v>
      </c>
      <c r="I51" s="344" t="str">
        <f t="shared" si="2"/>
        <v>5</v>
      </c>
      <c r="J51" s="345">
        <f t="shared" si="0"/>
        <v>1</v>
      </c>
      <c r="K51" s="206">
        <v>2019</v>
      </c>
      <c r="L51" s="304">
        <f t="shared" si="1"/>
        <v>43493</v>
      </c>
    </row>
    <row r="52" spans="1:12" s="121" customFormat="1" ht="18">
      <c r="A52" s="168">
        <v>1901171402</v>
      </c>
      <c r="B52" s="167" t="s">
        <v>352</v>
      </c>
      <c r="C52" s="168" t="s">
        <v>353</v>
      </c>
      <c r="D52" s="168" t="s">
        <v>401</v>
      </c>
      <c r="E52" s="168" t="s">
        <v>182</v>
      </c>
      <c r="F52" s="171">
        <v>3615.02</v>
      </c>
      <c r="G52" s="170" t="s">
        <v>447</v>
      </c>
      <c r="H52" s="170" t="s">
        <v>32</v>
      </c>
      <c r="I52" s="344" t="str">
        <f t="shared" si="2"/>
        <v>5</v>
      </c>
      <c r="J52" s="345">
        <f t="shared" si="0"/>
        <v>1</v>
      </c>
      <c r="K52" s="206">
        <v>2019</v>
      </c>
      <c r="L52" s="304">
        <f t="shared" si="1"/>
        <v>43493</v>
      </c>
    </row>
    <row r="53" spans="1:12" s="121" customFormat="1" ht="18">
      <c r="A53" s="168">
        <v>1901171407</v>
      </c>
      <c r="B53" s="167" t="s">
        <v>352</v>
      </c>
      <c r="C53" s="168" t="s">
        <v>353</v>
      </c>
      <c r="D53" s="168" t="s">
        <v>402</v>
      </c>
      <c r="E53" s="168" t="s">
        <v>182</v>
      </c>
      <c r="F53" s="171">
        <v>2685.04</v>
      </c>
      <c r="G53" s="170" t="s">
        <v>447</v>
      </c>
      <c r="H53" s="170" t="s">
        <v>32</v>
      </c>
      <c r="I53" s="344" t="str">
        <f t="shared" si="2"/>
        <v>5</v>
      </c>
      <c r="J53" s="345">
        <f t="shared" si="0"/>
        <v>1</v>
      </c>
      <c r="K53" s="206">
        <v>2019</v>
      </c>
      <c r="L53" s="304">
        <f t="shared" si="1"/>
        <v>43493</v>
      </c>
    </row>
    <row r="54" spans="1:12" s="121" customFormat="1" ht="18">
      <c r="A54" s="168">
        <v>1901171410</v>
      </c>
      <c r="B54" s="167" t="s">
        <v>352</v>
      </c>
      <c r="C54" s="168" t="s">
        <v>353</v>
      </c>
      <c r="D54" s="168" t="s">
        <v>403</v>
      </c>
      <c r="E54" s="168" t="s">
        <v>182</v>
      </c>
      <c r="F54" s="171">
        <v>2685.04</v>
      </c>
      <c r="G54" s="170" t="s">
        <v>447</v>
      </c>
      <c r="H54" s="170" t="s">
        <v>32</v>
      </c>
      <c r="I54" s="344" t="str">
        <f t="shared" si="2"/>
        <v>5</v>
      </c>
      <c r="J54" s="345">
        <f t="shared" si="0"/>
        <v>1</v>
      </c>
      <c r="K54" s="206">
        <v>2019</v>
      </c>
      <c r="L54" s="304">
        <f t="shared" si="1"/>
        <v>43493</v>
      </c>
    </row>
    <row r="55" spans="1:12" s="121" customFormat="1" ht="18">
      <c r="A55" s="168">
        <v>1901171416</v>
      </c>
      <c r="B55" s="167" t="s">
        <v>352</v>
      </c>
      <c r="C55" s="168" t="s">
        <v>353</v>
      </c>
      <c r="D55" s="168" t="s">
        <v>404</v>
      </c>
      <c r="E55" s="168" t="s">
        <v>182</v>
      </c>
      <c r="F55" s="171">
        <v>2685.04</v>
      </c>
      <c r="G55" s="170" t="s">
        <v>447</v>
      </c>
      <c r="H55" s="170" t="s">
        <v>32</v>
      </c>
      <c r="I55" s="344" t="str">
        <f t="shared" si="2"/>
        <v>5</v>
      </c>
      <c r="J55" s="345">
        <f t="shared" si="0"/>
        <v>1</v>
      </c>
      <c r="K55" s="206">
        <v>2019</v>
      </c>
      <c r="L55" s="304">
        <f t="shared" si="1"/>
        <v>43493</v>
      </c>
    </row>
    <row r="56" spans="1:12" s="121" customFormat="1" ht="18">
      <c r="A56" s="168">
        <v>1901171418</v>
      </c>
      <c r="B56" s="167" t="s">
        <v>352</v>
      </c>
      <c r="C56" s="168" t="s">
        <v>353</v>
      </c>
      <c r="D56" s="168" t="s">
        <v>405</v>
      </c>
      <c r="E56" s="168" t="s">
        <v>182</v>
      </c>
      <c r="F56" s="171">
        <v>1860</v>
      </c>
      <c r="G56" s="170" t="s">
        <v>447</v>
      </c>
      <c r="H56" s="170" t="s">
        <v>32</v>
      </c>
      <c r="I56" s="344" t="str">
        <f t="shared" si="2"/>
        <v>5</v>
      </c>
      <c r="J56" s="345">
        <f t="shared" si="0"/>
        <v>1</v>
      </c>
      <c r="K56" s="206">
        <v>2019</v>
      </c>
      <c r="L56" s="304">
        <f t="shared" si="1"/>
        <v>43493</v>
      </c>
    </row>
    <row r="57" spans="1:12" s="121" customFormat="1" ht="18">
      <c r="A57" s="168">
        <v>1901171421</v>
      </c>
      <c r="B57" s="167" t="s">
        <v>352</v>
      </c>
      <c r="C57" s="168" t="s">
        <v>353</v>
      </c>
      <c r="D57" s="168" t="s">
        <v>406</v>
      </c>
      <c r="E57" s="168" t="s">
        <v>182</v>
      </c>
      <c r="F57" s="171">
        <v>2685.04</v>
      </c>
      <c r="G57" s="170" t="s">
        <v>447</v>
      </c>
      <c r="H57" s="170" t="s">
        <v>32</v>
      </c>
      <c r="I57" s="344" t="str">
        <f t="shared" si="2"/>
        <v>5</v>
      </c>
      <c r="J57" s="345">
        <f t="shared" si="0"/>
        <v>1</v>
      </c>
      <c r="K57" s="206">
        <v>2019</v>
      </c>
      <c r="L57" s="304">
        <f t="shared" si="1"/>
        <v>43493</v>
      </c>
    </row>
    <row r="58" spans="1:12" s="121" customFormat="1" ht="18">
      <c r="A58" s="168">
        <v>1901171347</v>
      </c>
      <c r="B58" s="167" t="s">
        <v>382</v>
      </c>
      <c r="C58" s="168" t="s">
        <v>387</v>
      </c>
      <c r="D58" s="168" t="s">
        <v>401</v>
      </c>
      <c r="E58" s="168" t="s">
        <v>190</v>
      </c>
      <c r="F58" s="171">
        <v>22500</v>
      </c>
      <c r="G58" s="170" t="s">
        <v>447</v>
      </c>
      <c r="H58" s="170" t="s">
        <v>32</v>
      </c>
      <c r="I58" s="344" t="str">
        <f t="shared" si="2"/>
        <v>5</v>
      </c>
      <c r="J58" s="345">
        <f t="shared" si="0"/>
        <v>1</v>
      </c>
      <c r="K58" s="206">
        <v>2019</v>
      </c>
      <c r="L58" s="304">
        <f t="shared" si="1"/>
        <v>43493</v>
      </c>
    </row>
    <row r="59" spans="1:12" s="121" customFormat="1" ht="18">
      <c r="A59" s="168">
        <v>1901171114</v>
      </c>
      <c r="B59" s="167" t="s">
        <v>383</v>
      </c>
      <c r="C59" s="168" t="s">
        <v>388</v>
      </c>
      <c r="D59" s="168" t="s">
        <v>407</v>
      </c>
      <c r="E59" s="168" t="s">
        <v>190</v>
      </c>
      <c r="F59" s="171">
        <v>18750</v>
      </c>
      <c r="G59" s="170" t="s">
        <v>447</v>
      </c>
      <c r="H59" s="170" t="s">
        <v>32</v>
      </c>
      <c r="I59" s="344" t="str">
        <f t="shared" si="2"/>
        <v>5</v>
      </c>
      <c r="J59" s="345">
        <f t="shared" si="0"/>
        <v>1</v>
      </c>
      <c r="K59" s="206">
        <v>2019</v>
      </c>
      <c r="L59" s="304">
        <f t="shared" si="1"/>
        <v>43493</v>
      </c>
    </row>
    <row r="60" spans="1:12" s="121" customFormat="1" ht="18">
      <c r="A60" s="168">
        <v>1901171105</v>
      </c>
      <c r="B60" s="167" t="s">
        <v>334</v>
      </c>
      <c r="C60" s="168" t="s">
        <v>389</v>
      </c>
      <c r="D60" s="168" t="s">
        <v>407</v>
      </c>
      <c r="E60" s="168" t="s">
        <v>190</v>
      </c>
      <c r="F60" s="171">
        <v>29500</v>
      </c>
      <c r="G60" s="170" t="s">
        <v>447</v>
      </c>
      <c r="H60" s="170" t="s">
        <v>32</v>
      </c>
      <c r="I60" s="344" t="str">
        <f t="shared" si="2"/>
        <v>5</v>
      </c>
      <c r="J60" s="345">
        <f t="shared" si="0"/>
        <v>1</v>
      </c>
      <c r="K60" s="206">
        <v>2019</v>
      </c>
      <c r="L60" s="304">
        <f t="shared" si="1"/>
        <v>43493</v>
      </c>
    </row>
    <row r="61" spans="1:12" s="121" customFormat="1" ht="18">
      <c r="A61" s="168">
        <v>1901171041</v>
      </c>
      <c r="B61" s="167" t="s">
        <v>384</v>
      </c>
      <c r="C61" s="168" t="s">
        <v>390</v>
      </c>
      <c r="D61" s="168" t="s">
        <v>408</v>
      </c>
      <c r="E61" s="168" t="s">
        <v>190</v>
      </c>
      <c r="F61" s="171">
        <v>7500</v>
      </c>
      <c r="G61" s="170" t="s">
        <v>447</v>
      </c>
      <c r="H61" s="170" t="s">
        <v>32</v>
      </c>
      <c r="I61" s="344" t="str">
        <f t="shared" si="2"/>
        <v>5</v>
      </c>
      <c r="J61" s="345">
        <f t="shared" si="0"/>
        <v>1</v>
      </c>
      <c r="K61" s="206">
        <v>2019</v>
      </c>
      <c r="L61" s="304">
        <f t="shared" si="1"/>
        <v>43493</v>
      </c>
    </row>
    <row r="62" spans="1:12" s="121" customFormat="1" ht="18">
      <c r="A62" s="168" t="s">
        <v>30</v>
      </c>
      <c r="B62" s="167" t="s">
        <v>474</v>
      </c>
      <c r="C62" s="168" t="s">
        <v>476</v>
      </c>
      <c r="D62" s="168" t="s">
        <v>477</v>
      </c>
      <c r="E62" s="168" t="s">
        <v>190</v>
      </c>
      <c r="F62" s="171">
        <v>22107.85</v>
      </c>
      <c r="G62" s="170" t="s">
        <v>447</v>
      </c>
      <c r="H62" s="170" t="s">
        <v>32</v>
      </c>
      <c r="I62" s="344" t="str">
        <f t="shared" si="2"/>
        <v>5</v>
      </c>
      <c r="J62" s="345">
        <f t="shared" si="0"/>
        <v>1</v>
      </c>
      <c r="K62" s="206">
        <v>2019</v>
      </c>
      <c r="L62" s="304">
        <f t="shared" si="1"/>
        <v>43493</v>
      </c>
    </row>
    <row r="63" spans="1:12" s="121" customFormat="1" ht="18">
      <c r="A63" s="168" t="s">
        <v>30</v>
      </c>
      <c r="B63" s="167" t="s">
        <v>475</v>
      </c>
      <c r="C63" s="168" t="s">
        <v>476</v>
      </c>
      <c r="D63" s="168" t="s">
        <v>477</v>
      </c>
      <c r="E63" s="168" t="s">
        <v>190</v>
      </c>
      <c r="F63" s="171">
        <v>4048</v>
      </c>
      <c r="G63" s="170" t="s">
        <v>447</v>
      </c>
      <c r="H63" s="170" t="s">
        <v>32</v>
      </c>
      <c r="I63" s="344" t="str">
        <f t="shared" si="2"/>
        <v>5</v>
      </c>
      <c r="J63" s="345">
        <f t="shared" si="0"/>
        <v>1</v>
      </c>
      <c r="K63" s="206">
        <v>2019</v>
      </c>
      <c r="L63" s="304">
        <f t="shared" si="1"/>
        <v>43493</v>
      </c>
    </row>
    <row r="64" spans="1:12" s="121" customFormat="1" ht="18">
      <c r="A64" s="168">
        <v>1901181335</v>
      </c>
      <c r="B64" s="167" t="s">
        <v>385</v>
      </c>
      <c r="C64" s="168" t="s">
        <v>391</v>
      </c>
      <c r="D64" s="168" t="s">
        <v>409</v>
      </c>
      <c r="E64" s="168" t="s">
        <v>190</v>
      </c>
      <c r="F64" s="171">
        <v>505360.5</v>
      </c>
      <c r="G64" s="170" t="s">
        <v>447</v>
      </c>
      <c r="H64" s="170" t="s">
        <v>32</v>
      </c>
      <c r="I64" s="344" t="str">
        <f t="shared" si="2"/>
        <v>5</v>
      </c>
      <c r="J64" s="345">
        <f t="shared" si="0"/>
        <v>1</v>
      </c>
      <c r="K64" s="206">
        <v>2019</v>
      </c>
      <c r="L64" s="304">
        <f t="shared" si="1"/>
        <v>43493</v>
      </c>
    </row>
    <row r="65" spans="1:12" s="121" customFormat="1" ht="18">
      <c r="A65" s="168" t="s">
        <v>30</v>
      </c>
      <c r="B65" s="167" t="s">
        <v>192</v>
      </c>
      <c r="C65" s="168" t="s">
        <v>193</v>
      </c>
      <c r="D65" s="168" t="s">
        <v>193</v>
      </c>
      <c r="E65" s="168" t="s">
        <v>190</v>
      </c>
      <c r="F65" s="171">
        <v>625602.79</v>
      </c>
      <c r="G65" s="170" t="s">
        <v>447</v>
      </c>
      <c r="H65" s="170" t="s">
        <v>661</v>
      </c>
      <c r="I65" s="344" t="str">
        <f t="shared" si="2"/>
        <v>5</v>
      </c>
      <c r="J65" s="345">
        <f t="shared" si="0"/>
        <v>1</v>
      </c>
      <c r="K65" s="206">
        <v>2019</v>
      </c>
      <c r="L65" s="304">
        <f t="shared" si="1"/>
        <v>43493</v>
      </c>
    </row>
    <row r="66" spans="1:12" s="121" customFormat="1" ht="18">
      <c r="A66" s="168" t="s">
        <v>30</v>
      </c>
      <c r="B66" s="167" t="s">
        <v>328</v>
      </c>
      <c r="C66" s="168" t="s">
        <v>329</v>
      </c>
      <c r="D66" s="168" t="s">
        <v>411</v>
      </c>
      <c r="E66" s="168" t="s">
        <v>182</v>
      </c>
      <c r="F66" s="171">
        <v>39706</v>
      </c>
      <c r="G66" s="170" t="s">
        <v>455</v>
      </c>
      <c r="H66" s="170" t="s">
        <v>139</v>
      </c>
      <c r="I66" s="344" t="str">
        <f t="shared" si="2"/>
        <v>6</v>
      </c>
      <c r="J66" s="345">
        <f t="shared" si="0"/>
        <v>2</v>
      </c>
      <c r="K66" s="206">
        <v>2019</v>
      </c>
      <c r="L66" s="304">
        <f t="shared" si="1"/>
        <v>43500</v>
      </c>
    </row>
    <row r="67" spans="1:12" s="121" customFormat="1" ht="18">
      <c r="A67" s="168" t="s">
        <v>30</v>
      </c>
      <c r="B67" s="167" t="s">
        <v>328</v>
      </c>
      <c r="C67" s="168" t="s">
        <v>329</v>
      </c>
      <c r="D67" s="168" t="s">
        <v>412</v>
      </c>
      <c r="E67" s="168" t="s">
        <v>182</v>
      </c>
      <c r="F67" s="171">
        <v>29803</v>
      </c>
      <c r="G67" s="170" t="s">
        <v>455</v>
      </c>
      <c r="H67" s="170" t="s">
        <v>139</v>
      </c>
      <c r="I67" s="344" t="str">
        <f t="shared" si="2"/>
        <v>6</v>
      </c>
      <c r="J67" s="345">
        <f t="shared" si="0"/>
        <v>2</v>
      </c>
      <c r="K67" s="206">
        <v>2019</v>
      </c>
      <c r="L67" s="304">
        <f t="shared" si="1"/>
        <v>43500</v>
      </c>
    </row>
    <row r="68" spans="1:12" s="121" customFormat="1" ht="18">
      <c r="A68" s="168" t="s">
        <v>30</v>
      </c>
      <c r="B68" s="167" t="s">
        <v>328</v>
      </c>
      <c r="C68" s="168" t="s">
        <v>329</v>
      </c>
      <c r="D68" s="168" t="s">
        <v>413</v>
      </c>
      <c r="E68" s="168" t="s">
        <v>182</v>
      </c>
      <c r="F68" s="171">
        <v>15709</v>
      </c>
      <c r="G68" s="170" t="s">
        <v>455</v>
      </c>
      <c r="H68" s="170" t="s">
        <v>139</v>
      </c>
      <c r="I68" s="344" t="str">
        <f t="shared" si="2"/>
        <v>6</v>
      </c>
      <c r="J68" s="345">
        <f t="shared" si="0"/>
        <v>2</v>
      </c>
      <c r="K68" s="206">
        <v>2019</v>
      </c>
      <c r="L68" s="304">
        <f t="shared" si="1"/>
        <v>43500</v>
      </c>
    </row>
    <row r="69" spans="1:12" s="121" customFormat="1" ht="18">
      <c r="A69" s="168" t="s">
        <v>30</v>
      </c>
      <c r="B69" s="167" t="s">
        <v>328</v>
      </c>
      <c r="C69" s="168" t="s">
        <v>329</v>
      </c>
      <c r="D69" s="168" t="s">
        <v>414</v>
      </c>
      <c r="E69" s="168" t="s">
        <v>182</v>
      </c>
      <c r="F69" s="171">
        <v>19802</v>
      </c>
      <c r="G69" s="170" t="s">
        <v>455</v>
      </c>
      <c r="H69" s="170" t="s">
        <v>139</v>
      </c>
      <c r="I69" s="344" t="str">
        <f t="shared" si="2"/>
        <v>6</v>
      </c>
      <c r="J69" s="345">
        <f t="shared" ref="J69:J132" si="3">MONTH(1&amp;H69)</f>
        <v>2</v>
      </c>
      <c r="K69" s="206">
        <v>2019</v>
      </c>
      <c r="L69" s="304">
        <f t="shared" ref="L69:L132" si="4">MAX(DATE(K69,1,1),DATE(K69,1,1)-WEEKDAY(DATE(K69,1,1),2)+(I69-1)*7+1)</f>
        <v>43500</v>
      </c>
    </row>
    <row r="70" spans="1:12" s="121" customFormat="1" ht="18">
      <c r="A70" s="168" t="s">
        <v>30</v>
      </c>
      <c r="B70" s="167" t="s">
        <v>328</v>
      </c>
      <c r="C70" s="168" t="s">
        <v>329</v>
      </c>
      <c r="D70" s="168" t="s">
        <v>415</v>
      </c>
      <c r="E70" s="168" t="s">
        <v>182</v>
      </c>
      <c r="F70" s="171">
        <v>10596</v>
      </c>
      <c r="G70" s="170" t="s">
        <v>455</v>
      </c>
      <c r="H70" s="170" t="s">
        <v>139</v>
      </c>
      <c r="I70" s="344" t="str">
        <f t="shared" ref="I70:I98" si="5">RIGHT(G70,1)</f>
        <v>6</v>
      </c>
      <c r="J70" s="345">
        <f t="shared" si="3"/>
        <v>2</v>
      </c>
      <c r="K70" s="206">
        <v>2019</v>
      </c>
      <c r="L70" s="304">
        <f t="shared" si="4"/>
        <v>43500</v>
      </c>
    </row>
    <row r="71" spans="1:12" s="121" customFormat="1" ht="18">
      <c r="A71" s="168" t="s">
        <v>30</v>
      </c>
      <c r="B71" s="167" t="s">
        <v>328</v>
      </c>
      <c r="C71" s="168" t="s">
        <v>329</v>
      </c>
      <c r="D71" s="168" t="s">
        <v>416</v>
      </c>
      <c r="E71" s="168" t="s">
        <v>182</v>
      </c>
      <c r="F71" s="171">
        <v>10908</v>
      </c>
      <c r="G71" s="170" t="s">
        <v>455</v>
      </c>
      <c r="H71" s="170" t="s">
        <v>139</v>
      </c>
      <c r="I71" s="344" t="str">
        <f t="shared" si="5"/>
        <v>6</v>
      </c>
      <c r="J71" s="345">
        <f t="shared" si="3"/>
        <v>2</v>
      </c>
      <c r="K71" s="206">
        <v>2019</v>
      </c>
      <c r="L71" s="304">
        <f t="shared" si="4"/>
        <v>43500</v>
      </c>
    </row>
    <row r="72" spans="1:12" s="121" customFormat="1" ht="18">
      <c r="A72" s="168" t="s">
        <v>30</v>
      </c>
      <c r="B72" s="167" t="s">
        <v>328</v>
      </c>
      <c r="C72" s="168" t="s">
        <v>329</v>
      </c>
      <c r="D72" s="168" t="s">
        <v>417</v>
      </c>
      <c r="E72" s="168" t="s">
        <v>182</v>
      </c>
      <c r="F72" s="171">
        <v>9697</v>
      </c>
      <c r="G72" s="170" t="s">
        <v>455</v>
      </c>
      <c r="H72" s="170" t="s">
        <v>139</v>
      </c>
      <c r="I72" s="344" t="str">
        <f t="shared" si="5"/>
        <v>6</v>
      </c>
      <c r="J72" s="345">
        <f t="shared" si="3"/>
        <v>2</v>
      </c>
      <c r="K72" s="206">
        <v>2019</v>
      </c>
      <c r="L72" s="304">
        <f t="shared" si="4"/>
        <v>43500</v>
      </c>
    </row>
    <row r="73" spans="1:12" s="121" customFormat="1" ht="18">
      <c r="A73" s="168">
        <v>1902081012</v>
      </c>
      <c r="B73" s="167" t="s">
        <v>418</v>
      </c>
      <c r="C73" s="168" t="s">
        <v>422</v>
      </c>
      <c r="D73" s="168" t="s">
        <v>423</v>
      </c>
      <c r="E73" s="168" t="s">
        <v>190</v>
      </c>
      <c r="F73" s="171">
        <v>60000</v>
      </c>
      <c r="G73" s="170" t="s">
        <v>455</v>
      </c>
      <c r="H73" s="170" t="s">
        <v>139</v>
      </c>
      <c r="I73" s="344" t="str">
        <f t="shared" si="5"/>
        <v>6</v>
      </c>
      <c r="J73" s="345">
        <f t="shared" si="3"/>
        <v>2</v>
      </c>
      <c r="K73" s="206">
        <v>2019</v>
      </c>
      <c r="L73" s="304">
        <f t="shared" si="4"/>
        <v>43500</v>
      </c>
    </row>
    <row r="74" spans="1:12" s="121" customFormat="1" ht="18">
      <c r="A74" s="168">
        <v>1901221636</v>
      </c>
      <c r="B74" s="167" t="s">
        <v>419</v>
      </c>
      <c r="C74" s="168" t="s">
        <v>424</v>
      </c>
      <c r="D74" s="168" t="s">
        <v>425</v>
      </c>
      <c r="E74" s="168" t="s">
        <v>190</v>
      </c>
      <c r="F74" s="171">
        <v>45000</v>
      </c>
      <c r="G74" s="170" t="s">
        <v>455</v>
      </c>
      <c r="H74" s="170" t="s">
        <v>139</v>
      </c>
      <c r="I74" s="344" t="str">
        <f t="shared" si="5"/>
        <v>6</v>
      </c>
      <c r="J74" s="345">
        <f t="shared" si="3"/>
        <v>2</v>
      </c>
      <c r="K74" s="206">
        <v>2019</v>
      </c>
      <c r="L74" s="304">
        <f t="shared" si="4"/>
        <v>43500</v>
      </c>
    </row>
    <row r="75" spans="1:12" s="121" customFormat="1" ht="18">
      <c r="A75" s="168">
        <v>1901240915</v>
      </c>
      <c r="B75" s="167" t="s">
        <v>420</v>
      </c>
      <c r="C75" s="168" t="s">
        <v>426</v>
      </c>
      <c r="D75" s="168" t="s">
        <v>427</v>
      </c>
      <c r="E75" s="168" t="s">
        <v>190</v>
      </c>
      <c r="F75" s="171">
        <v>36750</v>
      </c>
      <c r="G75" s="170" t="s">
        <v>455</v>
      </c>
      <c r="H75" s="170" t="s">
        <v>139</v>
      </c>
      <c r="I75" s="344" t="str">
        <f t="shared" si="5"/>
        <v>6</v>
      </c>
      <c r="J75" s="345">
        <f t="shared" si="3"/>
        <v>2</v>
      </c>
      <c r="K75" s="206">
        <v>2019</v>
      </c>
      <c r="L75" s="304">
        <f t="shared" si="4"/>
        <v>43500</v>
      </c>
    </row>
    <row r="76" spans="1:12" s="121" customFormat="1" ht="18">
      <c r="A76" s="168">
        <v>1901311227</v>
      </c>
      <c r="B76" s="167" t="s">
        <v>334</v>
      </c>
      <c r="C76" s="168" t="s">
        <v>428</v>
      </c>
      <c r="D76" s="168" t="s">
        <v>429</v>
      </c>
      <c r="E76" s="168" t="s">
        <v>190</v>
      </c>
      <c r="F76" s="171">
        <v>29500</v>
      </c>
      <c r="G76" s="170" t="s">
        <v>455</v>
      </c>
      <c r="H76" s="170" t="s">
        <v>139</v>
      </c>
      <c r="I76" s="344" t="str">
        <f t="shared" si="5"/>
        <v>6</v>
      </c>
      <c r="J76" s="345">
        <f t="shared" si="3"/>
        <v>2</v>
      </c>
      <c r="K76" s="206">
        <v>2019</v>
      </c>
      <c r="L76" s="304">
        <f t="shared" si="4"/>
        <v>43500</v>
      </c>
    </row>
    <row r="77" spans="1:12" s="121" customFormat="1" ht="18">
      <c r="A77" s="168">
        <v>1902010912</v>
      </c>
      <c r="B77" s="167" t="s">
        <v>334</v>
      </c>
      <c r="C77" s="168" t="s">
        <v>430</v>
      </c>
      <c r="D77" s="168" t="s">
        <v>431</v>
      </c>
      <c r="E77" s="168" t="s">
        <v>190</v>
      </c>
      <c r="F77" s="171">
        <v>29500</v>
      </c>
      <c r="G77" s="170" t="s">
        <v>455</v>
      </c>
      <c r="H77" s="170" t="s">
        <v>139</v>
      </c>
      <c r="I77" s="344" t="str">
        <f t="shared" si="5"/>
        <v>6</v>
      </c>
      <c r="J77" s="345">
        <f t="shared" si="3"/>
        <v>2</v>
      </c>
      <c r="K77" s="206">
        <v>2019</v>
      </c>
      <c r="L77" s="304">
        <f t="shared" si="4"/>
        <v>43500</v>
      </c>
    </row>
    <row r="78" spans="1:12" s="121" customFormat="1" ht="18">
      <c r="A78" s="168">
        <v>1902080930</v>
      </c>
      <c r="B78" s="167" t="s">
        <v>421</v>
      </c>
      <c r="C78" s="168" t="s">
        <v>432</v>
      </c>
      <c r="D78" s="168" t="s">
        <v>433</v>
      </c>
      <c r="E78" s="168" t="s">
        <v>190</v>
      </c>
      <c r="F78" s="171">
        <v>5000</v>
      </c>
      <c r="G78" s="170" t="s">
        <v>455</v>
      </c>
      <c r="H78" s="170" t="s">
        <v>139</v>
      </c>
      <c r="I78" s="344" t="str">
        <f t="shared" si="5"/>
        <v>6</v>
      </c>
      <c r="J78" s="345">
        <f t="shared" si="3"/>
        <v>2</v>
      </c>
      <c r="K78" s="206">
        <v>2019</v>
      </c>
      <c r="L78" s="304">
        <f t="shared" si="4"/>
        <v>43500</v>
      </c>
    </row>
    <row r="79" spans="1:12" s="121" customFormat="1" ht="18">
      <c r="A79" s="168" t="s">
        <v>30</v>
      </c>
      <c r="B79" s="167" t="s">
        <v>483</v>
      </c>
      <c r="C79" s="168" t="s">
        <v>193</v>
      </c>
      <c r="D79" s="168" t="s">
        <v>193</v>
      </c>
      <c r="E79" s="168" t="s">
        <v>190</v>
      </c>
      <c r="F79" s="171">
        <v>163932</v>
      </c>
      <c r="G79" s="170" t="s">
        <v>455</v>
      </c>
      <c r="H79" s="170" t="s">
        <v>139</v>
      </c>
      <c r="I79" s="344" t="str">
        <f t="shared" si="5"/>
        <v>6</v>
      </c>
      <c r="J79" s="345">
        <f t="shared" si="3"/>
        <v>2</v>
      </c>
      <c r="K79" s="206">
        <v>2019</v>
      </c>
      <c r="L79" s="304">
        <f t="shared" si="4"/>
        <v>43500</v>
      </c>
    </row>
    <row r="80" spans="1:12" s="121" customFormat="1" ht="18">
      <c r="A80" s="168" t="s">
        <v>30</v>
      </c>
      <c r="B80" s="167" t="s">
        <v>192</v>
      </c>
      <c r="C80" s="168" t="s">
        <v>193</v>
      </c>
      <c r="D80" s="168" t="s">
        <v>193</v>
      </c>
      <c r="E80" s="168" t="s">
        <v>190</v>
      </c>
      <c r="F80" s="171">
        <v>615400.43000000005</v>
      </c>
      <c r="G80" s="170" t="s">
        <v>455</v>
      </c>
      <c r="H80" s="170" t="s">
        <v>139</v>
      </c>
      <c r="I80" s="344" t="str">
        <f t="shared" si="5"/>
        <v>6</v>
      </c>
      <c r="J80" s="345">
        <f t="shared" si="3"/>
        <v>2</v>
      </c>
      <c r="K80" s="206">
        <v>2019</v>
      </c>
      <c r="L80" s="304">
        <f t="shared" si="4"/>
        <v>43500</v>
      </c>
    </row>
    <row r="81" spans="1:12" s="121" customFormat="1" ht="18">
      <c r="A81" s="168" t="s">
        <v>30</v>
      </c>
      <c r="B81" s="167" t="s">
        <v>192</v>
      </c>
      <c r="C81" s="168" t="s">
        <v>193</v>
      </c>
      <c r="D81" s="168" t="s">
        <v>193</v>
      </c>
      <c r="E81" s="168" t="s">
        <v>190</v>
      </c>
      <c r="F81" s="171">
        <v>173987.35</v>
      </c>
      <c r="G81" s="170" t="s">
        <v>478</v>
      </c>
      <c r="H81" s="170" t="s">
        <v>139</v>
      </c>
      <c r="I81" s="344" t="str">
        <f t="shared" si="5"/>
        <v>7</v>
      </c>
      <c r="J81" s="345">
        <f t="shared" si="3"/>
        <v>2</v>
      </c>
      <c r="K81" s="206">
        <v>2019</v>
      </c>
      <c r="L81" s="304">
        <f t="shared" si="4"/>
        <v>43507</v>
      </c>
    </row>
    <row r="82" spans="1:12" s="121" customFormat="1" ht="18">
      <c r="A82" s="168" t="s">
        <v>30</v>
      </c>
      <c r="B82" s="167" t="s">
        <v>479</v>
      </c>
      <c r="C82" s="168" t="s">
        <v>193</v>
      </c>
      <c r="D82" s="168" t="s">
        <v>193</v>
      </c>
      <c r="E82" s="168" t="s">
        <v>190</v>
      </c>
      <c r="F82" s="171">
        <v>489754.02</v>
      </c>
      <c r="G82" s="170" t="s">
        <v>478</v>
      </c>
      <c r="H82" s="170" t="s">
        <v>139</v>
      </c>
      <c r="I82" s="344" t="str">
        <f t="shared" si="5"/>
        <v>7</v>
      </c>
      <c r="J82" s="345">
        <f t="shared" si="3"/>
        <v>2</v>
      </c>
      <c r="K82" s="206">
        <v>2019</v>
      </c>
      <c r="L82" s="304">
        <f t="shared" si="4"/>
        <v>43507</v>
      </c>
    </row>
    <row r="83" spans="1:12" s="121" customFormat="1" ht="18">
      <c r="A83" s="168" t="s">
        <v>30</v>
      </c>
      <c r="B83" s="167" t="s">
        <v>480</v>
      </c>
      <c r="C83" s="168" t="s">
        <v>193</v>
      </c>
      <c r="D83" s="168" t="s">
        <v>193</v>
      </c>
      <c r="E83" s="168" t="s">
        <v>190</v>
      </c>
      <c r="F83" s="171">
        <v>195118.4</v>
      </c>
      <c r="G83" s="170" t="s">
        <v>478</v>
      </c>
      <c r="H83" s="170" t="s">
        <v>139</v>
      </c>
      <c r="I83" s="344" t="str">
        <f t="shared" si="5"/>
        <v>7</v>
      </c>
      <c r="J83" s="345">
        <f t="shared" si="3"/>
        <v>2</v>
      </c>
      <c r="K83" s="206">
        <v>2019</v>
      </c>
      <c r="L83" s="304">
        <f t="shared" si="4"/>
        <v>43507</v>
      </c>
    </row>
    <row r="84" spans="1:12" s="121" customFormat="1" ht="18">
      <c r="A84" s="168" t="s">
        <v>30</v>
      </c>
      <c r="B84" s="167" t="s">
        <v>481</v>
      </c>
      <c r="C84" s="168" t="s">
        <v>193</v>
      </c>
      <c r="D84" s="168" t="s">
        <v>193</v>
      </c>
      <c r="E84" s="168" t="s">
        <v>190</v>
      </c>
      <c r="F84" s="171">
        <v>181783</v>
      </c>
      <c r="G84" s="170" t="s">
        <v>478</v>
      </c>
      <c r="H84" s="170" t="s">
        <v>139</v>
      </c>
      <c r="I84" s="344" t="str">
        <f t="shared" si="5"/>
        <v>7</v>
      </c>
      <c r="J84" s="345">
        <f t="shared" si="3"/>
        <v>2</v>
      </c>
      <c r="K84" s="206">
        <v>2019</v>
      </c>
      <c r="L84" s="304">
        <f t="shared" si="4"/>
        <v>43507</v>
      </c>
    </row>
    <row r="85" spans="1:12" s="121" customFormat="1" ht="18">
      <c r="A85" s="168" t="s">
        <v>30</v>
      </c>
      <c r="B85" s="167" t="s">
        <v>482</v>
      </c>
      <c r="C85" s="168" t="s">
        <v>193</v>
      </c>
      <c r="D85" s="168" t="s">
        <v>193</v>
      </c>
      <c r="E85" s="168" t="s">
        <v>190</v>
      </c>
      <c r="F85" s="171">
        <v>145875</v>
      </c>
      <c r="G85" s="170" t="s">
        <v>478</v>
      </c>
      <c r="H85" s="170" t="s">
        <v>139</v>
      </c>
      <c r="I85" s="344" t="str">
        <f t="shared" si="5"/>
        <v>7</v>
      </c>
      <c r="J85" s="345">
        <f t="shared" si="3"/>
        <v>2</v>
      </c>
      <c r="K85" s="206">
        <v>2019</v>
      </c>
      <c r="L85" s="304">
        <f t="shared" si="4"/>
        <v>43507</v>
      </c>
    </row>
    <row r="86" spans="1:12" s="121" customFormat="1" ht="18">
      <c r="A86" s="168" t="s">
        <v>30</v>
      </c>
      <c r="B86" s="167" t="s">
        <v>328</v>
      </c>
      <c r="C86" s="168" t="s">
        <v>329</v>
      </c>
      <c r="D86" s="168" t="s">
        <v>463</v>
      </c>
      <c r="E86" s="168" t="s">
        <v>182</v>
      </c>
      <c r="F86" s="171">
        <v>3598</v>
      </c>
      <c r="G86" s="170" t="s">
        <v>478</v>
      </c>
      <c r="H86" s="170" t="s">
        <v>139</v>
      </c>
      <c r="I86" s="344" t="str">
        <f t="shared" si="5"/>
        <v>7</v>
      </c>
      <c r="J86" s="345">
        <f t="shared" si="3"/>
        <v>2</v>
      </c>
      <c r="K86" s="206">
        <v>2019</v>
      </c>
      <c r="L86" s="304">
        <f t="shared" si="4"/>
        <v>43507</v>
      </c>
    </row>
    <row r="87" spans="1:12" s="121" customFormat="1" ht="18">
      <c r="A87" s="168" t="s">
        <v>30</v>
      </c>
      <c r="B87" s="167" t="s">
        <v>328</v>
      </c>
      <c r="C87" s="168" t="s">
        <v>329</v>
      </c>
      <c r="D87" s="168" t="s">
        <v>464</v>
      </c>
      <c r="E87" s="168" t="s">
        <v>182</v>
      </c>
      <c r="F87" s="171">
        <v>10278</v>
      </c>
      <c r="G87" s="170" t="s">
        <v>478</v>
      </c>
      <c r="H87" s="170" t="s">
        <v>139</v>
      </c>
      <c r="I87" s="344" t="str">
        <f t="shared" si="5"/>
        <v>7</v>
      </c>
      <c r="J87" s="345">
        <f t="shared" si="3"/>
        <v>2</v>
      </c>
      <c r="K87" s="206">
        <v>2019</v>
      </c>
      <c r="L87" s="304">
        <f t="shared" si="4"/>
        <v>43507</v>
      </c>
    </row>
    <row r="88" spans="1:12" s="121" customFormat="1" ht="18">
      <c r="A88" s="189">
        <v>1902130907</v>
      </c>
      <c r="B88" s="167" t="s">
        <v>918</v>
      </c>
      <c r="C88" s="168" t="s">
        <v>472</v>
      </c>
      <c r="D88" s="168" t="s">
        <v>473</v>
      </c>
      <c r="E88" s="168" t="s">
        <v>182</v>
      </c>
      <c r="F88" s="171">
        <v>54972</v>
      </c>
      <c r="G88" s="170" t="s">
        <v>478</v>
      </c>
      <c r="H88" s="170" t="s">
        <v>139</v>
      </c>
      <c r="I88" s="344" t="str">
        <f t="shared" si="5"/>
        <v>7</v>
      </c>
      <c r="J88" s="345">
        <f t="shared" si="3"/>
        <v>2</v>
      </c>
      <c r="K88" s="206">
        <v>2019</v>
      </c>
      <c r="L88" s="304">
        <f t="shared" si="4"/>
        <v>43507</v>
      </c>
    </row>
    <row r="89" spans="1:12" s="121" customFormat="1" ht="18">
      <c r="A89" s="189">
        <v>1902051952</v>
      </c>
      <c r="B89" s="167" t="s">
        <v>334</v>
      </c>
      <c r="C89" s="168" t="s">
        <v>512</v>
      </c>
      <c r="D89" s="168" t="s">
        <v>513</v>
      </c>
      <c r="E89" s="168" t="s">
        <v>190</v>
      </c>
      <c r="F89" s="171">
        <v>29500</v>
      </c>
      <c r="G89" s="170" t="s">
        <v>534</v>
      </c>
      <c r="H89" s="170" t="s">
        <v>139</v>
      </c>
      <c r="I89" s="344" t="str">
        <f t="shared" si="5"/>
        <v>8</v>
      </c>
      <c r="J89" s="345">
        <f t="shared" si="3"/>
        <v>2</v>
      </c>
      <c r="K89" s="206">
        <v>2019</v>
      </c>
      <c r="L89" s="304">
        <f t="shared" si="4"/>
        <v>43514</v>
      </c>
    </row>
    <row r="90" spans="1:12" s="121" customFormat="1" ht="18">
      <c r="A90" s="189">
        <v>1902051949</v>
      </c>
      <c r="B90" s="167" t="s">
        <v>334</v>
      </c>
      <c r="C90" s="168" t="s">
        <v>514</v>
      </c>
      <c r="D90" s="168" t="s">
        <v>513</v>
      </c>
      <c r="E90" s="168" t="s">
        <v>190</v>
      </c>
      <c r="F90" s="171">
        <v>29500</v>
      </c>
      <c r="G90" s="170" t="s">
        <v>534</v>
      </c>
      <c r="H90" s="170" t="s">
        <v>139</v>
      </c>
      <c r="I90" s="344" t="str">
        <f t="shared" si="5"/>
        <v>8</v>
      </c>
      <c r="J90" s="345">
        <f t="shared" si="3"/>
        <v>2</v>
      </c>
      <c r="K90" s="206">
        <v>2019</v>
      </c>
      <c r="L90" s="304">
        <f t="shared" si="4"/>
        <v>43514</v>
      </c>
    </row>
    <row r="91" spans="1:12" s="121" customFormat="1" ht="18">
      <c r="A91" s="189" t="s">
        <v>30</v>
      </c>
      <c r="B91" s="167" t="s">
        <v>192</v>
      </c>
      <c r="C91" s="168" t="s">
        <v>193</v>
      </c>
      <c r="D91" s="168" t="s">
        <v>193</v>
      </c>
      <c r="E91" s="168" t="s">
        <v>190</v>
      </c>
      <c r="F91" s="171">
        <v>281322.84000000003</v>
      </c>
      <c r="G91" s="170" t="s">
        <v>534</v>
      </c>
      <c r="H91" s="170" t="s">
        <v>139</v>
      </c>
      <c r="I91" s="344" t="str">
        <f t="shared" si="5"/>
        <v>8</v>
      </c>
      <c r="J91" s="345">
        <f t="shared" si="3"/>
        <v>2</v>
      </c>
      <c r="K91" s="206">
        <v>2019</v>
      </c>
      <c r="L91" s="304">
        <f t="shared" si="4"/>
        <v>43514</v>
      </c>
    </row>
    <row r="92" spans="1:12" s="121" customFormat="1" ht="18">
      <c r="A92" s="189" t="s">
        <v>30</v>
      </c>
      <c r="B92" s="167" t="s">
        <v>557</v>
      </c>
      <c r="C92" s="168" t="s">
        <v>476</v>
      </c>
      <c r="D92" s="168" t="s">
        <v>560</v>
      </c>
      <c r="E92" s="168" t="s">
        <v>182</v>
      </c>
      <c r="F92" s="171">
        <v>17000</v>
      </c>
      <c r="G92" s="170" t="s">
        <v>534</v>
      </c>
      <c r="H92" s="170" t="s">
        <v>139</v>
      </c>
      <c r="I92" s="344" t="str">
        <f t="shared" si="5"/>
        <v>8</v>
      </c>
      <c r="J92" s="345">
        <f t="shared" si="3"/>
        <v>2</v>
      </c>
      <c r="K92" s="206">
        <v>2019</v>
      </c>
      <c r="L92" s="304">
        <f t="shared" si="4"/>
        <v>43514</v>
      </c>
    </row>
    <row r="93" spans="1:12" s="121" customFormat="1" ht="18">
      <c r="A93" s="189" t="s">
        <v>30</v>
      </c>
      <c r="B93" s="167" t="s">
        <v>475</v>
      </c>
      <c r="C93" s="168" t="s">
        <v>476</v>
      </c>
      <c r="D93" s="168" t="s">
        <v>560</v>
      </c>
      <c r="E93" s="168" t="s">
        <v>182</v>
      </c>
      <c r="F93" s="171">
        <v>15000</v>
      </c>
      <c r="G93" s="170" t="s">
        <v>534</v>
      </c>
      <c r="H93" s="170" t="s">
        <v>139</v>
      </c>
      <c r="I93" s="344" t="str">
        <f t="shared" si="5"/>
        <v>8</v>
      </c>
      <c r="J93" s="345">
        <f t="shared" si="3"/>
        <v>2</v>
      </c>
      <c r="K93" s="206">
        <v>2019</v>
      </c>
      <c r="L93" s="304">
        <f t="shared" si="4"/>
        <v>43514</v>
      </c>
    </row>
    <row r="94" spans="1:12" s="121" customFormat="1" ht="18">
      <c r="A94" s="189" t="s">
        <v>30</v>
      </c>
      <c r="B94" s="167" t="s">
        <v>558</v>
      </c>
      <c r="C94" s="168" t="s">
        <v>476</v>
      </c>
      <c r="D94" s="168" t="s">
        <v>559</v>
      </c>
      <c r="E94" s="168" t="s">
        <v>182</v>
      </c>
      <c r="F94" s="171">
        <v>4500</v>
      </c>
      <c r="G94" s="170" t="s">
        <v>534</v>
      </c>
      <c r="H94" s="170" t="s">
        <v>139</v>
      </c>
      <c r="I94" s="344" t="str">
        <f t="shared" si="5"/>
        <v>8</v>
      </c>
      <c r="J94" s="345">
        <f t="shared" si="3"/>
        <v>2</v>
      </c>
      <c r="K94" s="206">
        <v>2019</v>
      </c>
      <c r="L94" s="304">
        <f t="shared" si="4"/>
        <v>43514</v>
      </c>
    </row>
    <row r="95" spans="1:12" s="121" customFormat="1" ht="18">
      <c r="A95" s="189" t="s">
        <v>30</v>
      </c>
      <c r="B95" s="167" t="s">
        <v>192</v>
      </c>
      <c r="C95" s="168" t="s">
        <v>193</v>
      </c>
      <c r="D95" s="168" t="s">
        <v>193</v>
      </c>
      <c r="E95" s="168" t="s">
        <v>190</v>
      </c>
      <c r="F95" s="171">
        <v>147628.60999999999</v>
      </c>
      <c r="G95" s="170" t="s">
        <v>536</v>
      </c>
      <c r="H95" s="170" t="s">
        <v>139</v>
      </c>
      <c r="I95" s="344" t="str">
        <f t="shared" si="5"/>
        <v>9</v>
      </c>
      <c r="J95" s="345">
        <f t="shared" si="3"/>
        <v>2</v>
      </c>
      <c r="K95" s="206">
        <v>2019</v>
      </c>
      <c r="L95" s="304">
        <f t="shared" si="4"/>
        <v>43521</v>
      </c>
    </row>
    <row r="96" spans="1:12" s="121" customFormat="1" ht="18">
      <c r="A96" s="189">
        <v>1901311227</v>
      </c>
      <c r="B96" s="167" t="s">
        <v>334</v>
      </c>
      <c r="C96" s="168" t="s">
        <v>523</v>
      </c>
      <c r="D96" s="168" t="s">
        <v>429</v>
      </c>
      <c r="E96" s="168" t="s">
        <v>190</v>
      </c>
      <c r="F96" s="171">
        <v>29500</v>
      </c>
      <c r="G96" s="170" t="s">
        <v>536</v>
      </c>
      <c r="H96" s="170" t="s">
        <v>139</v>
      </c>
      <c r="I96" s="344" t="str">
        <f t="shared" si="5"/>
        <v>9</v>
      </c>
      <c r="J96" s="345">
        <f t="shared" si="3"/>
        <v>2</v>
      </c>
      <c r="K96" s="206">
        <v>2019</v>
      </c>
      <c r="L96" s="304">
        <f t="shared" si="4"/>
        <v>43521</v>
      </c>
    </row>
    <row r="97" spans="1:12" s="121" customFormat="1" ht="18">
      <c r="A97" s="189">
        <v>1902151859</v>
      </c>
      <c r="B97" s="167" t="s">
        <v>339</v>
      </c>
      <c r="C97" s="168" t="s">
        <v>524</v>
      </c>
      <c r="D97" s="168" t="s">
        <v>525</v>
      </c>
      <c r="E97" s="168" t="s">
        <v>190</v>
      </c>
      <c r="F97" s="171">
        <v>29250</v>
      </c>
      <c r="G97" s="170" t="s">
        <v>536</v>
      </c>
      <c r="H97" s="170" t="s">
        <v>139</v>
      </c>
      <c r="I97" s="344" t="str">
        <f t="shared" si="5"/>
        <v>9</v>
      </c>
      <c r="J97" s="345">
        <f t="shared" si="3"/>
        <v>2</v>
      </c>
      <c r="K97" s="206">
        <v>2019</v>
      </c>
      <c r="L97" s="304">
        <f t="shared" si="4"/>
        <v>43521</v>
      </c>
    </row>
    <row r="98" spans="1:12" s="121" customFormat="1" ht="18">
      <c r="A98" s="189">
        <v>1902270623</v>
      </c>
      <c r="B98" s="167" t="s">
        <v>526</v>
      </c>
      <c r="C98" s="168" t="s">
        <v>527</v>
      </c>
      <c r="D98" s="168" t="s">
        <v>528</v>
      </c>
      <c r="E98" s="168" t="s">
        <v>190</v>
      </c>
      <c r="F98" s="171">
        <v>60000</v>
      </c>
      <c r="G98" s="170" t="s">
        <v>536</v>
      </c>
      <c r="H98" s="170" t="s">
        <v>139</v>
      </c>
      <c r="I98" s="344" t="str">
        <f t="shared" si="5"/>
        <v>9</v>
      </c>
      <c r="J98" s="345">
        <f t="shared" si="3"/>
        <v>2</v>
      </c>
      <c r="K98" s="206">
        <v>2019</v>
      </c>
      <c r="L98" s="304">
        <f t="shared" si="4"/>
        <v>43521</v>
      </c>
    </row>
    <row r="99" spans="1:12" s="121" customFormat="1" ht="18">
      <c r="A99" s="189" t="s">
        <v>30</v>
      </c>
      <c r="B99" s="167" t="s">
        <v>328</v>
      </c>
      <c r="C99" s="168" t="s">
        <v>329</v>
      </c>
      <c r="D99" s="168" t="s">
        <v>543</v>
      </c>
      <c r="E99" s="168" t="s">
        <v>182</v>
      </c>
      <c r="F99" s="171">
        <v>20572</v>
      </c>
      <c r="G99" s="170" t="s">
        <v>555</v>
      </c>
      <c r="H99" s="170" t="s">
        <v>140</v>
      </c>
      <c r="I99" s="344" t="str">
        <f>RIGHT(G99,2)</f>
        <v>10</v>
      </c>
      <c r="J99" s="345">
        <f t="shared" si="3"/>
        <v>3</v>
      </c>
      <c r="K99" s="206">
        <v>2019</v>
      </c>
      <c r="L99" s="304">
        <f t="shared" si="4"/>
        <v>43528</v>
      </c>
    </row>
    <row r="100" spans="1:12" s="121" customFormat="1" ht="18">
      <c r="A100" s="189" t="s">
        <v>30</v>
      </c>
      <c r="B100" s="167" t="s">
        <v>328</v>
      </c>
      <c r="C100" s="168" t="s">
        <v>329</v>
      </c>
      <c r="D100" s="168" t="s">
        <v>544</v>
      </c>
      <c r="E100" s="168" t="s">
        <v>182</v>
      </c>
      <c r="F100" s="171">
        <v>59215</v>
      </c>
      <c r="G100" s="170" t="s">
        <v>555</v>
      </c>
      <c r="H100" s="170" t="s">
        <v>140</v>
      </c>
      <c r="I100" s="344" t="str">
        <f t="shared" ref="I100:I163" si="6">RIGHT(G100,2)</f>
        <v>10</v>
      </c>
      <c r="J100" s="345">
        <f t="shared" si="3"/>
        <v>3</v>
      </c>
      <c r="K100" s="206">
        <v>2019</v>
      </c>
      <c r="L100" s="304">
        <f t="shared" si="4"/>
        <v>43528</v>
      </c>
    </row>
    <row r="101" spans="1:12" s="121" customFormat="1" ht="18">
      <c r="A101" s="189" t="s">
        <v>30</v>
      </c>
      <c r="B101" s="167" t="s">
        <v>328</v>
      </c>
      <c r="C101" s="168" t="s">
        <v>329</v>
      </c>
      <c r="D101" s="168" t="s">
        <v>545</v>
      </c>
      <c r="E101" s="168" t="s">
        <v>182</v>
      </c>
      <c r="F101" s="171">
        <v>4910</v>
      </c>
      <c r="G101" s="170" t="s">
        <v>555</v>
      </c>
      <c r="H101" s="170" t="s">
        <v>140</v>
      </c>
      <c r="I101" s="344" t="str">
        <f t="shared" si="6"/>
        <v>10</v>
      </c>
      <c r="J101" s="345">
        <f t="shared" si="3"/>
        <v>3</v>
      </c>
      <c r="K101" s="206">
        <v>2019</v>
      </c>
      <c r="L101" s="304">
        <f t="shared" si="4"/>
        <v>43528</v>
      </c>
    </row>
    <row r="102" spans="1:12" s="121" customFormat="1" ht="18">
      <c r="A102" s="189" t="s">
        <v>30</v>
      </c>
      <c r="B102" s="169" t="s">
        <v>328</v>
      </c>
      <c r="C102" s="168" t="s">
        <v>329</v>
      </c>
      <c r="D102" s="168" t="s">
        <v>546</v>
      </c>
      <c r="E102" s="168" t="s">
        <v>182</v>
      </c>
      <c r="F102" s="171">
        <v>44757</v>
      </c>
      <c r="G102" s="170" t="s">
        <v>555</v>
      </c>
      <c r="H102" s="170" t="s">
        <v>140</v>
      </c>
      <c r="I102" s="344" t="str">
        <f t="shared" si="6"/>
        <v>10</v>
      </c>
      <c r="J102" s="345">
        <f t="shared" si="3"/>
        <v>3</v>
      </c>
      <c r="K102" s="206">
        <v>2019</v>
      </c>
      <c r="L102" s="304">
        <f t="shared" si="4"/>
        <v>43528</v>
      </c>
    </row>
    <row r="103" spans="1:12" s="121" customFormat="1" ht="18">
      <c r="A103" s="189">
        <v>1902281135</v>
      </c>
      <c r="B103" s="169" t="s">
        <v>334</v>
      </c>
      <c r="C103" s="168" t="s">
        <v>547</v>
      </c>
      <c r="D103" s="168" t="s">
        <v>548</v>
      </c>
      <c r="E103" s="168" t="s">
        <v>190</v>
      </c>
      <c r="F103" s="171">
        <v>29250</v>
      </c>
      <c r="G103" s="170" t="s">
        <v>555</v>
      </c>
      <c r="H103" s="170" t="s">
        <v>140</v>
      </c>
      <c r="I103" s="344" t="str">
        <f t="shared" si="6"/>
        <v>10</v>
      </c>
      <c r="J103" s="345">
        <f t="shared" si="3"/>
        <v>3</v>
      </c>
      <c r="K103" s="206">
        <v>2019</v>
      </c>
      <c r="L103" s="304">
        <f t="shared" si="4"/>
        <v>43528</v>
      </c>
    </row>
    <row r="104" spans="1:12" s="121" customFormat="1" ht="18">
      <c r="A104" s="189">
        <v>435403</v>
      </c>
      <c r="B104" s="169" t="s">
        <v>549</v>
      </c>
      <c r="C104" s="168" t="s">
        <v>550</v>
      </c>
      <c r="D104" s="168" t="s">
        <v>551</v>
      </c>
      <c r="E104" s="168" t="s">
        <v>190</v>
      </c>
      <c r="F104" s="171">
        <v>21500</v>
      </c>
      <c r="G104" s="170" t="s">
        <v>555</v>
      </c>
      <c r="H104" s="170" t="s">
        <v>140</v>
      </c>
      <c r="I104" s="344" t="str">
        <f t="shared" si="6"/>
        <v>10</v>
      </c>
      <c r="J104" s="345">
        <f t="shared" si="3"/>
        <v>3</v>
      </c>
      <c r="K104" s="206">
        <v>2019</v>
      </c>
      <c r="L104" s="304">
        <f t="shared" si="4"/>
        <v>43528</v>
      </c>
    </row>
    <row r="105" spans="1:12" s="121" customFormat="1" ht="18">
      <c r="A105" s="189">
        <v>435404</v>
      </c>
      <c r="B105" s="169" t="s">
        <v>552</v>
      </c>
      <c r="C105" s="168" t="s">
        <v>553</v>
      </c>
      <c r="D105" s="168" t="s">
        <v>554</v>
      </c>
      <c r="E105" s="168" t="s">
        <v>190</v>
      </c>
      <c r="F105" s="171">
        <v>36750</v>
      </c>
      <c r="G105" s="170" t="s">
        <v>555</v>
      </c>
      <c r="H105" s="170" t="s">
        <v>140</v>
      </c>
      <c r="I105" s="344" t="str">
        <f t="shared" si="6"/>
        <v>10</v>
      </c>
      <c r="J105" s="345">
        <f t="shared" si="3"/>
        <v>3</v>
      </c>
      <c r="K105" s="206">
        <v>2019</v>
      </c>
      <c r="L105" s="304">
        <f t="shared" si="4"/>
        <v>43528</v>
      </c>
    </row>
    <row r="106" spans="1:12" s="121" customFormat="1" ht="18">
      <c r="A106" s="189" t="s">
        <v>30</v>
      </c>
      <c r="B106" s="169" t="s">
        <v>192</v>
      </c>
      <c r="C106" s="168" t="s">
        <v>193</v>
      </c>
      <c r="D106" s="168" t="s">
        <v>193</v>
      </c>
      <c r="E106" s="168" t="s">
        <v>190</v>
      </c>
      <c r="F106" s="171">
        <v>673736.94</v>
      </c>
      <c r="G106" s="170" t="s">
        <v>555</v>
      </c>
      <c r="H106" s="170" t="s">
        <v>140</v>
      </c>
      <c r="I106" s="344" t="str">
        <f t="shared" si="6"/>
        <v>10</v>
      </c>
      <c r="J106" s="345">
        <f t="shared" si="3"/>
        <v>3</v>
      </c>
      <c r="K106" s="206">
        <v>2019</v>
      </c>
      <c r="L106" s="304">
        <f t="shared" si="4"/>
        <v>43528</v>
      </c>
    </row>
    <row r="107" spans="1:12" s="121" customFormat="1" ht="18">
      <c r="A107" s="189" t="s">
        <v>30</v>
      </c>
      <c r="B107" s="169" t="s">
        <v>556</v>
      </c>
      <c r="C107" s="168" t="s">
        <v>193</v>
      </c>
      <c r="D107" s="168" t="s">
        <v>193</v>
      </c>
      <c r="E107" s="168" t="s">
        <v>190</v>
      </c>
      <c r="F107" s="171">
        <v>122990</v>
      </c>
      <c r="G107" s="170" t="s">
        <v>555</v>
      </c>
      <c r="H107" s="170" t="s">
        <v>140</v>
      </c>
      <c r="I107" s="344" t="str">
        <f t="shared" si="6"/>
        <v>10</v>
      </c>
      <c r="J107" s="345">
        <f t="shared" si="3"/>
        <v>3</v>
      </c>
      <c r="K107" s="206">
        <v>2019</v>
      </c>
      <c r="L107" s="304">
        <f t="shared" si="4"/>
        <v>43528</v>
      </c>
    </row>
    <row r="108" spans="1:12" s="346" customFormat="1" ht="18">
      <c r="A108" s="168" t="s">
        <v>30</v>
      </c>
      <c r="B108" s="169" t="s">
        <v>567</v>
      </c>
      <c r="C108" s="168" t="s">
        <v>193</v>
      </c>
      <c r="D108" s="168" t="s">
        <v>193</v>
      </c>
      <c r="E108" s="168" t="s">
        <v>190</v>
      </c>
      <c r="F108" s="171">
        <v>102458</v>
      </c>
      <c r="G108" s="170" t="s">
        <v>577</v>
      </c>
      <c r="H108" s="170" t="s">
        <v>140</v>
      </c>
      <c r="I108" s="344" t="str">
        <f t="shared" si="6"/>
        <v>11</v>
      </c>
      <c r="J108" s="345">
        <f t="shared" si="3"/>
        <v>3</v>
      </c>
      <c r="K108" s="206">
        <v>2019</v>
      </c>
      <c r="L108" s="304">
        <f t="shared" si="4"/>
        <v>43535</v>
      </c>
    </row>
    <row r="109" spans="1:12" s="121" customFormat="1" ht="18">
      <c r="A109" s="189" t="s">
        <v>30</v>
      </c>
      <c r="B109" s="169" t="s">
        <v>578</v>
      </c>
      <c r="C109" s="168" t="s">
        <v>593</v>
      </c>
      <c r="D109" s="168" t="s">
        <v>594</v>
      </c>
      <c r="E109" s="168" t="s">
        <v>291</v>
      </c>
      <c r="F109" s="171">
        <v>400000</v>
      </c>
      <c r="G109" s="170" t="s">
        <v>577</v>
      </c>
      <c r="H109" s="170" t="s">
        <v>140</v>
      </c>
      <c r="I109" s="344" t="str">
        <f t="shared" si="6"/>
        <v>11</v>
      </c>
      <c r="J109" s="345">
        <f t="shared" si="3"/>
        <v>3</v>
      </c>
      <c r="K109" s="206">
        <v>2019</v>
      </c>
      <c r="L109" s="304">
        <f t="shared" si="4"/>
        <v>43535</v>
      </c>
    </row>
    <row r="110" spans="1:12" s="121" customFormat="1" ht="18">
      <c r="A110" s="189" t="s">
        <v>30</v>
      </c>
      <c r="B110" s="169" t="s">
        <v>192</v>
      </c>
      <c r="C110" s="168" t="s">
        <v>193</v>
      </c>
      <c r="D110" s="168" t="s">
        <v>193</v>
      </c>
      <c r="E110" s="168" t="s">
        <v>190</v>
      </c>
      <c r="F110" s="171">
        <v>313270.01</v>
      </c>
      <c r="G110" s="170" t="s">
        <v>577</v>
      </c>
      <c r="H110" s="170" t="s">
        <v>140</v>
      </c>
      <c r="I110" s="344" t="str">
        <f t="shared" si="6"/>
        <v>11</v>
      </c>
      <c r="J110" s="345">
        <f t="shared" si="3"/>
        <v>3</v>
      </c>
      <c r="K110" s="206">
        <v>2019</v>
      </c>
      <c r="L110" s="304">
        <f t="shared" si="4"/>
        <v>43535</v>
      </c>
    </row>
    <row r="111" spans="1:12" s="121" customFormat="1" ht="18">
      <c r="A111" s="189" t="s">
        <v>30</v>
      </c>
      <c r="B111" s="169" t="s">
        <v>434</v>
      </c>
      <c r="C111" s="168" t="s">
        <v>595</v>
      </c>
      <c r="D111" s="168" t="s">
        <v>596</v>
      </c>
      <c r="E111" s="168" t="s">
        <v>182</v>
      </c>
      <c r="F111" s="171">
        <v>71895</v>
      </c>
      <c r="G111" s="170" t="s">
        <v>577</v>
      </c>
      <c r="H111" s="170" t="s">
        <v>140</v>
      </c>
      <c r="I111" s="344" t="str">
        <f t="shared" si="6"/>
        <v>11</v>
      </c>
      <c r="J111" s="345">
        <f t="shared" si="3"/>
        <v>3</v>
      </c>
      <c r="K111" s="206">
        <v>2019</v>
      </c>
      <c r="L111" s="304">
        <f t="shared" si="4"/>
        <v>43535</v>
      </c>
    </row>
    <row r="112" spans="1:12" s="121" customFormat="1" ht="18">
      <c r="A112" s="189">
        <v>1903150741</v>
      </c>
      <c r="B112" s="169" t="s">
        <v>579</v>
      </c>
      <c r="C112" s="168" t="s">
        <v>597</v>
      </c>
      <c r="D112" s="168" t="s">
        <v>598</v>
      </c>
      <c r="E112" s="168" t="s">
        <v>190</v>
      </c>
      <c r="F112" s="171">
        <v>69000</v>
      </c>
      <c r="G112" s="170" t="s">
        <v>577</v>
      </c>
      <c r="H112" s="170" t="s">
        <v>140</v>
      </c>
      <c r="I112" s="344" t="str">
        <f t="shared" si="6"/>
        <v>11</v>
      </c>
      <c r="J112" s="345">
        <f t="shared" si="3"/>
        <v>3</v>
      </c>
      <c r="K112" s="206">
        <v>2019</v>
      </c>
      <c r="L112" s="304">
        <f t="shared" si="4"/>
        <v>43535</v>
      </c>
    </row>
    <row r="113" spans="1:12" s="121" customFormat="1" ht="18">
      <c r="A113" s="189" t="s">
        <v>30</v>
      </c>
      <c r="B113" s="169" t="s">
        <v>580</v>
      </c>
      <c r="C113" s="168" t="s">
        <v>599</v>
      </c>
      <c r="D113" s="168" t="s">
        <v>600</v>
      </c>
      <c r="E113" s="168" t="s">
        <v>190</v>
      </c>
      <c r="F113" s="171">
        <v>42000</v>
      </c>
      <c r="G113" s="170" t="s">
        <v>577</v>
      </c>
      <c r="H113" s="170" t="s">
        <v>140</v>
      </c>
      <c r="I113" s="344" t="str">
        <f t="shared" si="6"/>
        <v>11</v>
      </c>
      <c r="J113" s="345">
        <f t="shared" si="3"/>
        <v>3</v>
      </c>
      <c r="K113" s="206">
        <v>2019</v>
      </c>
      <c r="L113" s="304">
        <f t="shared" si="4"/>
        <v>43535</v>
      </c>
    </row>
    <row r="114" spans="1:12" s="121" customFormat="1" ht="18">
      <c r="A114" s="189"/>
      <c r="B114" s="169" t="s">
        <v>581</v>
      </c>
      <c r="C114" s="168" t="s">
        <v>601</v>
      </c>
      <c r="D114" s="168" t="s">
        <v>602</v>
      </c>
      <c r="E114" s="168" t="s">
        <v>190</v>
      </c>
      <c r="F114" s="171">
        <v>40000</v>
      </c>
      <c r="G114" s="170" t="s">
        <v>577</v>
      </c>
      <c r="H114" s="170" t="s">
        <v>140</v>
      </c>
      <c r="I114" s="344" t="str">
        <f t="shared" si="6"/>
        <v>11</v>
      </c>
      <c r="J114" s="345">
        <f t="shared" si="3"/>
        <v>3</v>
      </c>
      <c r="K114" s="206">
        <v>2019</v>
      </c>
      <c r="L114" s="304">
        <f t="shared" si="4"/>
        <v>43535</v>
      </c>
    </row>
    <row r="115" spans="1:12" s="121" customFormat="1" ht="18">
      <c r="A115" s="189">
        <v>1903120814</v>
      </c>
      <c r="B115" s="169" t="s">
        <v>582</v>
      </c>
      <c r="C115" s="168" t="s">
        <v>603</v>
      </c>
      <c r="D115" s="168" t="s">
        <v>604</v>
      </c>
      <c r="E115" s="168" t="s">
        <v>190</v>
      </c>
      <c r="F115" s="171">
        <v>40000</v>
      </c>
      <c r="G115" s="170" t="s">
        <v>577</v>
      </c>
      <c r="H115" s="170" t="s">
        <v>140</v>
      </c>
      <c r="I115" s="344" t="str">
        <f t="shared" si="6"/>
        <v>11</v>
      </c>
      <c r="J115" s="345">
        <f t="shared" si="3"/>
        <v>3</v>
      </c>
      <c r="K115" s="206">
        <v>2019</v>
      </c>
      <c r="L115" s="304">
        <f t="shared" si="4"/>
        <v>43535</v>
      </c>
    </row>
    <row r="116" spans="1:12" s="121" customFormat="1" ht="18">
      <c r="A116" s="189">
        <v>1903120814</v>
      </c>
      <c r="B116" s="169" t="s">
        <v>583</v>
      </c>
      <c r="C116" s="168" t="s">
        <v>605</v>
      </c>
      <c r="D116" s="168" t="s">
        <v>606</v>
      </c>
      <c r="E116" s="168" t="s">
        <v>190</v>
      </c>
      <c r="F116" s="171">
        <v>25000</v>
      </c>
      <c r="G116" s="170" t="s">
        <v>577</v>
      </c>
      <c r="H116" s="170" t="s">
        <v>140</v>
      </c>
      <c r="I116" s="344" t="str">
        <f t="shared" si="6"/>
        <v>11</v>
      </c>
      <c r="J116" s="345">
        <f t="shared" si="3"/>
        <v>3</v>
      </c>
      <c r="K116" s="206">
        <v>2019</v>
      </c>
      <c r="L116" s="304">
        <f t="shared" si="4"/>
        <v>43535</v>
      </c>
    </row>
    <row r="117" spans="1:12" s="121" customFormat="1" ht="18">
      <c r="A117" s="189" t="s">
        <v>30</v>
      </c>
      <c r="B117" s="169" t="s">
        <v>584</v>
      </c>
      <c r="C117" s="168" t="s">
        <v>607</v>
      </c>
      <c r="D117" s="168" t="s">
        <v>608</v>
      </c>
      <c r="E117" s="168" t="s">
        <v>190</v>
      </c>
      <c r="F117" s="171">
        <v>15000</v>
      </c>
      <c r="G117" s="170" t="s">
        <v>577</v>
      </c>
      <c r="H117" s="170" t="s">
        <v>140</v>
      </c>
      <c r="I117" s="344" t="str">
        <f t="shared" si="6"/>
        <v>11</v>
      </c>
      <c r="J117" s="345">
        <f t="shared" si="3"/>
        <v>3</v>
      </c>
      <c r="K117" s="206">
        <v>2019</v>
      </c>
      <c r="L117" s="304">
        <f t="shared" si="4"/>
        <v>43535</v>
      </c>
    </row>
    <row r="118" spans="1:12" s="121" customFormat="1" ht="18">
      <c r="A118" s="189" t="s">
        <v>30</v>
      </c>
      <c r="B118" s="169" t="s">
        <v>609</v>
      </c>
      <c r="C118" s="168" t="s">
        <v>610</v>
      </c>
      <c r="D118" s="168" t="s">
        <v>611</v>
      </c>
      <c r="E118" s="168" t="s">
        <v>182</v>
      </c>
      <c r="F118" s="171">
        <v>32000</v>
      </c>
      <c r="G118" s="170" t="s">
        <v>577</v>
      </c>
      <c r="H118" s="170" t="s">
        <v>140</v>
      </c>
      <c r="I118" s="344" t="str">
        <f t="shared" si="6"/>
        <v>11</v>
      </c>
      <c r="J118" s="345">
        <f t="shared" si="3"/>
        <v>3</v>
      </c>
      <c r="K118" s="206">
        <v>2019</v>
      </c>
      <c r="L118" s="304">
        <f t="shared" si="4"/>
        <v>43535</v>
      </c>
    </row>
    <row r="119" spans="1:12" s="121" customFormat="1" ht="18">
      <c r="A119" s="189" t="s">
        <v>30</v>
      </c>
      <c r="B119" s="169" t="s">
        <v>612</v>
      </c>
      <c r="C119" s="168" t="s">
        <v>193</v>
      </c>
      <c r="D119" s="168" t="s">
        <v>193</v>
      </c>
      <c r="E119" s="168" t="s">
        <v>182</v>
      </c>
      <c r="F119" s="171">
        <v>7260</v>
      </c>
      <c r="G119" s="170" t="s">
        <v>577</v>
      </c>
      <c r="H119" s="170" t="s">
        <v>140</v>
      </c>
      <c r="I119" s="344" t="str">
        <f t="shared" si="6"/>
        <v>11</v>
      </c>
      <c r="J119" s="345">
        <f t="shared" si="3"/>
        <v>3</v>
      </c>
      <c r="K119" s="206">
        <v>2019</v>
      </c>
      <c r="L119" s="304">
        <f t="shared" si="4"/>
        <v>43535</v>
      </c>
    </row>
    <row r="120" spans="1:12" s="121" customFormat="1" ht="18">
      <c r="A120" s="168" t="s">
        <v>30</v>
      </c>
      <c r="B120" s="169" t="s">
        <v>627</v>
      </c>
      <c r="C120" s="168" t="s">
        <v>193</v>
      </c>
      <c r="D120" s="168" t="s">
        <v>193</v>
      </c>
      <c r="E120" s="190" t="s">
        <v>190</v>
      </c>
      <c r="F120" s="199">
        <v>207826.68</v>
      </c>
      <c r="G120" s="170" t="s">
        <v>629</v>
      </c>
      <c r="H120" s="170" t="s">
        <v>140</v>
      </c>
      <c r="I120" s="344" t="str">
        <f t="shared" si="6"/>
        <v>12</v>
      </c>
      <c r="J120" s="345">
        <f t="shared" si="3"/>
        <v>3</v>
      </c>
      <c r="K120" s="206">
        <v>2019</v>
      </c>
      <c r="L120" s="304">
        <f t="shared" si="4"/>
        <v>43542</v>
      </c>
    </row>
    <row r="121" spans="1:12" s="121" customFormat="1" ht="18">
      <c r="A121" s="168" t="s">
        <v>30</v>
      </c>
      <c r="B121" s="169" t="s">
        <v>626</v>
      </c>
      <c r="C121" s="168" t="s">
        <v>193</v>
      </c>
      <c r="D121" s="168" t="s">
        <v>193</v>
      </c>
      <c r="E121" s="190" t="s">
        <v>190</v>
      </c>
      <c r="F121" s="199">
        <v>199930.58</v>
      </c>
      <c r="G121" s="170" t="s">
        <v>629</v>
      </c>
      <c r="H121" s="170" t="s">
        <v>140</v>
      </c>
      <c r="I121" s="344" t="str">
        <f t="shared" si="6"/>
        <v>12</v>
      </c>
      <c r="J121" s="345">
        <f t="shared" si="3"/>
        <v>3</v>
      </c>
      <c r="K121" s="206">
        <v>2019</v>
      </c>
      <c r="L121" s="304">
        <f t="shared" si="4"/>
        <v>43542</v>
      </c>
    </row>
    <row r="122" spans="1:12" s="121" customFormat="1" ht="18">
      <c r="A122" s="168" t="s">
        <v>30</v>
      </c>
      <c r="B122" s="169" t="s">
        <v>625</v>
      </c>
      <c r="C122" s="168" t="s">
        <v>193</v>
      </c>
      <c r="D122" s="168" t="s">
        <v>193</v>
      </c>
      <c r="E122" s="190" t="s">
        <v>190</v>
      </c>
      <c r="F122" s="199">
        <v>54925</v>
      </c>
      <c r="G122" s="170" t="s">
        <v>629</v>
      </c>
      <c r="H122" s="170" t="s">
        <v>140</v>
      </c>
      <c r="I122" s="344" t="str">
        <f t="shared" si="6"/>
        <v>12</v>
      </c>
      <c r="J122" s="345">
        <f t="shared" si="3"/>
        <v>3</v>
      </c>
      <c r="K122" s="206">
        <v>2019</v>
      </c>
      <c r="L122" s="304">
        <f t="shared" si="4"/>
        <v>43542</v>
      </c>
    </row>
    <row r="123" spans="1:12" s="121" customFormat="1" ht="18">
      <c r="A123" s="190" t="s">
        <v>638</v>
      </c>
      <c r="B123" s="191" t="s">
        <v>334</v>
      </c>
      <c r="C123" s="190" t="s">
        <v>639</v>
      </c>
      <c r="D123" s="190" t="s">
        <v>640</v>
      </c>
      <c r="E123" s="190" t="s">
        <v>190</v>
      </c>
      <c r="F123" s="199">
        <v>29250</v>
      </c>
      <c r="G123" s="170" t="s">
        <v>629</v>
      </c>
      <c r="H123" s="170" t="s">
        <v>140</v>
      </c>
      <c r="I123" s="344" t="str">
        <f t="shared" si="6"/>
        <v>12</v>
      </c>
      <c r="J123" s="345">
        <f t="shared" si="3"/>
        <v>3</v>
      </c>
      <c r="K123" s="206">
        <v>2019</v>
      </c>
      <c r="L123" s="304">
        <f t="shared" si="4"/>
        <v>43542</v>
      </c>
    </row>
    <row r="124" spans="1:12" s="121" customFormat="1" ht="18">
      <c r="A124" s="190">
        <v>1903121623</v>
      </c>
      <c r="B124" s="169" t="s">
        <v>641</v>
      </c>
      <c r="C124" s="190" t="s">
        <v>642</v>
      </c>
      <c r="D124" s="190" t="s">
        <v>643</v>
      </c>
      <c r="E124" s="190" t="s">
        <v>190</v>
      </c>
      <c r="F124" s="199">
        <v>120000</v>
      </c>
      <c r="G124" s="170" t="s">
        <v>629</v>
      </c>
      <c r="H124" s="170" t="s">
        <v>140</v>
      </c>
      <c r="I124" s="344" t="str">
        <f t="shared" si="6"/>
        <v>12</v>
      </c>
      <c r="J124" s="345">
        <f t="shared" si="3"/>
        <v>3</v>
      </c>
      <c r="K124" s="206">
        <v>2019</v>
      </c>
      <c r="L124" s="304">
        <f t="shared" si="4"/>
        <v>43542</v>
      </c>
    </row>
    <row r="125" spans="1:12" s="121" customFormat="1" ht="18">
      <c r="A125" s="190">
        <v>1903150741</v>
      </c>
      <c r="B125" s="169" t="s">
        <v>644</v>
      </c>
      <c r="C125" s="190" t="s">
        <v>645</v>
      </c>
      <c r="D125" s="190" t="s">
        <v>598</v>
      </c>
      <c r="E125" s="190" t="s">
        <v>190</v>
      </c>
      <c r="F125" s="199">
        <v>69000</v>
      </c>
      <c r="G125" s="170" t="s">
        <v>629</v>
      </c>
      <c r="H125" s="170" t="s">
        <v>140</v>
      </c>
      <c r="I125" s="344" t="str">
        <f t="shared" si="6"/>
        <v>12</v>
      </c>
      <c r="J125" s="345">
        <f t="shared" si="3"/>
        <v>3</v>
      </c>
      <c r="K125" s="206">
        <v>2019</v>
      </c>
      <c r="L125" s="304">
        <f t="shared" si="4"/>
        <v>43542</v>
      </c>
    </row>
    <row r="126" spans="1:12" s="121" customFormat="1" ht="18">
      <c r="A126" s="190">
        <v>1903211419</v>
      </c>
      <c r="B126" s="169" t="s">
        <v>646</v>
      </c>
      <c r="C126" s="190" t="s">
        <v>647</v>
      </c>
      <c r="D126" s="190" t="s">
        <v>648</v>
      </c>
      <c r="E126" s="190" t="s">
        <v>190</v>
      </c>
      <c r="F126" s="199">
        <v>15000</v>
      </c>
      <c r="G126" s="170" t="s">
        <v>629</v>
      </c>
      <c r="H126" s="170" t="s">
        <v>140</v>
      </c>
      <c r="I126" s="344" t="str">
        <f t="shared" si="6"/>
        <v>12</v>
      </c>
      <c r="J126" s="345">
        <f t="shared" si="3"/>
        <v>3</v>
      </c>
      <c r="K126" s="206">
        <v>2019</v>
      </c>
      <c r="L126" s="304">
        <f t="shared" si="4"/>
        <v>43542</v>
      </c>
    </row>
    <row r="127" spans="1:12" s="121" customFormat="1" ht="18">
      <c r="A127" s="190">
        <v>1903220813</v>
      </c>
      <c r="B127" s="191" t="s">
        <v>649</v>
      </c>
      <c r="C127" s="190" t="s">
        <v>650</v>
      </c>
      <c r="D127" s="190" t="s">
        <v>651</v>
      </c>
      <c r="E127" s="190" t="s">
        <v>190</v>
      </c>
      <c r="F127" s="199">
        <v>220000</v>
      </c>
      <c r="G127" s="170" t="s">
        <v>629</v>
      </c>
      <c r="H127" s="170" t="s">
        <v>140</v>
      </c>
      <c r="I127" s="344" t="str">
        <f t="shared" si="6"/>
        <v>12</v>
      </c>
      <c r="J127" s="345">
        <f t="shared" si="3"/>
        <v>3</v>
      </c>
      <c r="K127" s="206">
        <v>2019</v>
      </c>
      <c r="L127" s="304">
        <f t="shared" si="4"/>
        <v>43542</v>
      </c>
    </row>
    <row r="128" spans="1:12" s="347" customFormat="1" ht="18">
      <c r="A128" s="190" t="s">
        <v>30</v>
      </c>
      <c r="B128" s="167" t="s">
        <v>192</v>
      </c>
      <c r="C128" s="168" t="s">
        <v>193</v>
      </c>
      <c r="D128" s="168" t="s">
        <v>193</v>
      </c>
      <c r="E128" s="168" t="s">
        <v>190</v>
      </c>
      <c r="F128" s="171">
        <v>120059.83</v>
      </c>
      <c r="G128" s="170" t="s">
        <v>629</v>
      </c>
      <c r="H128" s="170" t="s">
        <v>140</v>
      </c>
      <c r="I128" s="344" t="str">
        <f t="shared" si="6"/>
        <v>12</v>
      </c>
      <c r="J128" s="345">
        <f t="shared" si="3"/>
        <v>3</v>
      </c>
      <c r="K128" s="206">
        <v>2019</v>
      </c>
      <c r="L128" s="304">
        <f t="shared" si="4"/>
        <v>43542</v>
      </c>
    </row>
    <row r="129" spans="1:12" s="121" customFormat="1" ht="18">
      <c r="A129" s="190" t="s">
        <v>687</v>
      </c>
      <c r="B129" s="191" t="s">
        <v>688</v>
      </c>
      <c r="C129" s="190" t="s">
        <v>689</v>
      </c>
      <c r="D129" s="190" t="s">
        <v>690</v>
      </c>
      <c r="E129" s="190" t="s">
        <v>190</v>
      </c>
      <c r="F129" s="199">
        <v>43051.65</v>
      </c>
      <c r="G129" s="170" t="s">
        <v>700</v>
      </c>
      <c r="H129" s="170" t="s">
        <v>140</v>
      </c>
      <c r="I129" s="344" t="str">
        <f t="shared" si="6"/>
        <v>13</v>
      </c>
      <c r="J129" s="345">
        <f t="shared" si="3"/>
        <v>3</v>
      </c>
      <c r="K129" s="206">
        <v>2019</v>
      </c>
      <c r="L129" s="304">
        <f t="shared" si="4"/>
        <v>43549</v>
      </c>
    </row>
    <row r="130" spans="1:12" s="121" customFormat="1" ht="18">
      <c r="A130" s="190">
        <v>1903270934</v>
      </c>
      <c r="B130" s="191" t="s">
        <v>334</v>
      </c>
      <c r="C130" s="190" t="s">
        <v>691</v>
      </c>
      <c r="D130" s="190" t="s">
        <v>692</v>
      </c>
      <c r="E130" s="190" t="s">
        <v>190</v>
      </c>
      <c r="F130" s="199">
        <v>29250</v>
      </c>
      <c r="G130" s="170" t="s">
        <v>700</v>
      </c>
      <c r="H130" s="170" t="s">
        <v>701</v>
      </c>
      <c r="I130" s="344" t="str">
        <f t="shared" si="6"/>
        <v>13</v>
      </c>
      <c r="J130" s="345">
        <f t="shared" si="3"/>
        <v>3</v>
      </c>
      <c r="K130" s="206">
        <v>2019</v>
      </c>
      <c r="L130" s="304">
        <f t="shared" si="4"/>
        <v>43549</v>
      </c>
    </row>
    <row r="131" spans="1:12" s="121" customFormat="1" ht="18">
      <c r="A131" s="190">
        <v>1903270932</v>
      </c>
      <c r="B131" s="191" t="s">
        <v>334</v>
      </c>
      <c r="C131" s="190" t="s">
        <v>693</v>
      </c>
      <c r="D131" s="190" t="s">
        <v>694</v>
      </c>
      <c r="E131" s="190" t="s">
        <v>190</v>
      </c>
      <c r="F131" s="199">
        <v>29250</v>
      </c>
      <c r="G131" s="170" t="s">
        <v>700</v>
      </c>
      <c r="H131" s="170" t="s">
        <v>140</v>
      </c>
      <c r="I131" s="344" t="str">
        <f t="shared" si="6"/>
        <v>13</v>
      </c>
      <c r="J131" s="345">
        <f t="shared" si="3"/>
        <v>3</v>
      </c>
      <c r="K131" s="206">
        <v>2019</v>
      </c>
      <c r="L131" s="304">
        <f t="shared" si="4"/>
        <v>43549</v>
      </c>
    </row>
    <row r="132" spans="1:12" s="121" customFormat="1" ht="18">
      <c r="A132" s="190">
        <v>1903041556</v>
      </c>
      <c r="B132" s="191" t="s">
        <v>334</v>
      </c>
      <c r="C132" s="190" t="s">
        <v>695</v>
      </c>
      <c r="D132" s="190" t="s">
        <v>696</v>
      </c>
      <c r="E132" s="190" t="s">
        <v>190</v>
      </c>
      <c r="F132" s="199">
        <v>29250</v>
      </c>
      <c r="G132" s="170" t="s">
        <v>700</v>
      </c>
      <c r="H132" s="170" t="s">
        <v>140</v>
      </c>
      <c r="I132" s="344" t="str">
        <f t="shared" si="6"/>
        <v>13</v>
      </c>
      <c r="J132" s="345">
        <f t="shared" si="3"/>
        <v>3</v>
      </c>
      <c r="K132" s="206">
        <v>2019</v>
      </c>
      <c r="L132" s="304">
        <f t="shared" si="4"/>
        <v>43549</v>
      </c>
    </row>
    <row r="133" spans="1:12" s="121" customFormat="1" ht="18">
      <c r="A133" s="190">
        <v>1903041547</v>
      </c>
      <c r="B133" s="191" t="s">
        <v>339</v>
      </c>
      <c r="C133" s="190" t="s">
        <v>697</v>
      </c>
      <c r="D133" s="190" t="s">
        <v>698</v>
      </c>
      <c r="E133" s="190" t="s">
        <v>190</v>
      </c>
      <c r="F133" s="199">
        <v>24000</v>
      </c>
      <c r="G133" s="170" t="s">
        <v>700</v>
      </c>
      <c r="H133" s="170" t="s">
        <v>140</v>
      </c>
      <c r="I133" s="344" t="str">
        <f t="shared" si="6"/>
        <v>13</v>
      </c>
      <c r="J133" s="345">
        <f t="shared" ref="J133:J196" si="7">MONTH(1&amp;H133)</f>
        <v>3</v>
      </c>
      <c r="K133" s="206">
        <v>2019</v>
      </c>
      <c r="L133" s="304">
        <f t="shared" ref="L133:L196" si="8">MAX(DATE(K133,1,1),DATE(K133,1,1)-WEEKDAY(DATE(K133,1,1),2)+(I133-1)*7+1)</f>
        <v>43549</v>
      </c>
    </row>
    <row r="134" spans="1:12" s="121" customFormat="1" ht="18">
      <c r="A134" s="190" t="s">
        <v>30</v>
      </c>
      <c r="B134" s="191" t="s">
        <v>192</v>
      </c>
      <c r="C134" s="190" t="s">
        <v>193</v>
      </c>
      <c r="D134" s="190" t="s">
        <v>193</v>
      </c>
      <c r="E134" s="190" t="s">
        <v>190</v>
      </c>
      <c r="F134" s="199">
        <v>165063.32</v>
      </c>
      <c r="G134" s="170" t="s">
        <v>700</v>
      </c>
      <c r="H134" s="170" t="s">
        <v>140</v>
      </c>
      <c r="I134" s="344" t="str">
        <f t="shared" si="6"/>
        <v>13</v>
      </c>
      <c r="J134" s="345">
        <f t="shared" si="7"/>
        <v>3</v>
      </c>
      <c r="K134" s="206">
        <v>2019</v>
      </c>
      <c r="L134" s="304">
        <f t="shared" si="8"/>
        <v>43549</v>
      </c>
    </row>
    <row r="135" spans="1:12" s="121" customFormat="1" ht="18">
      <c r="A135" s="190" t="s">
        <v>30</v>
      </c>
      <c r="B135" s="191" t="s">
        <v>702</v>
      </c>
      <c r="C135" s="190" t="s">
        <v>610</v>
      </c>
      <c r="D135" s="190" t="s">
        <v>704</v>
      </c>
      <c r="E135" s="190" t="s">
        <v>182</v>
      </c>
      <c r="F135" s="199">
        <v>709</v>
      </c>
      <c r="G135" s="170" t="s">
        <v>700</v>
      </c>
      <c r="H135" s="170" t="s">
        <v>140</v>
      </c>
      <c r="I135" s="344" t="str">
        <f t="shared" si="6"/>
        <v>13</v>
      </c>
      <c r="J135" s="345">
        <f t="shared" si="7"/>
        <v>3</v>
      </c>
      <c r="K135" s="206">
        <v>2019</v>
      </c>
      <c r="L135" s="304">
        <f t="shared" si="8"/>
        <v>43549</v>
      </c>
    </row>
    <row r="136" spans="1:12" s="121" customFormat="1" ht="18">
      <c r="A136" s="190" t="s">
        <v>30</v>
      </c>
      <c r="B136" s="191" t="s">
        <v>703</v>
      </c>
      <c r="C136" s="190" t="s">
        <v>705</v>
      </c>
      <c r="D136" s="190" t="s">
        <v>704</v>
      </c>
      <c r="E136" s="190" t="s">
        <v>291</v>
      </c>
      <c r="F136" s="199">
        <v>2500</v>
      </c>
      <c r="G136" s="170" t="s">
        <v>700</v>
      </c>
      <c r="H136" s="170" t="s">
        <v>140</v>
      </c>
      <c r="I136" s="344" t="str">
        <f t="shared" si="6"/>
        <v>13</v>
      </c>
      <c r="J136" s="345">
        <f t="shared" si="7"/>
        <v>3</v>
      </c>
      <c r="K136" s="206">
        <v>2019</v>
      </c>
      <c r="L136" s="304">
        <f t="shared" si="8"/>
        <v>43549</v>
      </c>
    </row>
    <row r="137" spans="1:12" s="121" customFormat="1" ht="18">
      <c r="A137" s="190" t="s">
        <v>30</v>
      </c>
      <c r="B137" s="191" t="s">
        <v>192</v>
      </c>
      <c r="C137" s="190" t="s">
        <v>193</v>
      </c>
      <c r="D137" s="190" t="s">
        <v>193</v>
      </c>
      <c r="E137" s="190" t="s">
        <v>190</v>
      </c>
      <c r="F137" s="199">
        <v>746115.74</v>
      </c>
      <c r="G137" s="170" t="s">
        <v>725</v>
      </c>
      <c r="H137" s="170" t="s">
        <v>141</v>
      </c>
      <c r="I137" s="344" t="str">
        <f t="shared" si="6"/>
        <v>14</v>
      </c>
      <c r="J137" s="345">
        <f t="shared" si="7"/>
        <v>4</v>
      </c>
      <c r="K137" s="206">
        <v>2019</v>
      </c>
      <c r="L137" s="304">
        <f t="shared" si="8"/>
        <v>43556</v>
      </c>
    </row>
    <row r="138" spans="1:12" s="121" customFormat="1" ht="18">
      <c r="A138" s="190" t="s">
        <v>30</v>
      </c>
      <c r="B138" s="191" t="s">
        <v>749</v>
      </c>
      <c r="C138" s="190" t="s">
        <v>193</v>
      </c>
      <c r="D138" s="190" t="s">
        <v>193</v>
      </c>
      <c r="E138" s="190" t="s">
        <v>190</v>
      </c>
      <c r="F138" s="199">
        <v>90463</v>
      </c>
      <c r="G138" s="170" t="s">
        <v>725</v>
      </c>
      <c r="H138" s="170" t="s">
        <v>141</v>
      </c>
      <c r="I138" s="344" t="str">
        <f t="shared" si="6"/>
        <v>14</v>
      </c>
      <c r="J138" s="345">
        <f t="shared" si="7"/>
        <v>4</v>
      </c>
      <c r="K138" s="206">
        <v>2019</v>
      </c>
      <c r="L138" s="304">
        <f t="shared" si="8"/>
        <v>43556</v>
      </c>
    </row>
    <row r="139" spans="1:12" s="347" customFormat="1" ht="18">
      <c r="A139" s="190" t="s">
        <v>30</v>
      </c>
      <c r="B139" s="191" t="s">
        <v>760</v>
      </c>
      <c r="C139" s="190" t="s">
        <v>193</v>
      </c>
      <c r="D139" s="190" t="s">
        <v>193</v>
      </c>
      <c r="E139" s="190" t="s">
        <v>190</v>
      </c>
      <c r="F139" s="199">
        <v>118000</v>
      </c>
      <c r="G139" s="170" t="s">
        <v>750</v>
      </c>
      <c r="H139" s="170" t="s">
        <v>141</v>
      </c>
      <c r="I139" s="344" t="str">
        <f t="shared" si="6"/>
        <v>15</v>
      </c>
      <c r="J139" s="345">
        <f t="shared" si="7"/>
        <v>4</v>
      </c>
      <c r="K139" s="206">
        <v>2019</v>
      </c>
      <c r="L139" s="304">
        <f t="shared" si="8"/>
        <v>43563</v>
      </c>
    </row>
    <row r="140" spans="1:12" s="347" customFormat="1" ht="18">
      <c r="A140" s="190" t="s">
        <v>30</v>
      </c>
      <c r="B140" s="191" t="s">
        <v>749</v>
      </c>
      <c r="C140" s="190" t="s">
        <v>193</v>
      </c>
      <c r="D140" s="190" t="s">
        <v>193</v>
      </c>
      <c r="E140" s="190" t="s">
        <v>190</v>
      </c>
      <c r="F140" s="199">
        <v>90463</v>
      </c>
      <c r="G140" s="170" t="s">
        <v>750</v>
      </c>
      <c r="H140" s="170" t="s">
        <v>141</v>
      </c>
      <c r="I140" s="344" t="str">
        <f t="shared" si="6"/>
        <v>15</v>
      </c>
      <c r="J140" s="345">
        <f t="shared" si="7"/>
        <v>4</v>
      </c>
      <c r="K140" s="206">
        <v>2019</v>
      </c>
      <c r="L140" s="304">
        <f t="shared" si="8"/>
        <v>43563</v>
      </c>
    </row>
    <row r="141" spans="1:12" s="347" customFormat="1" ht="18">
      <c r="A141" s="190">
        <v>1902010835</v>
      </c>
      <c r="B141" s="191" t="s">
        <v>768</v>
      </c>
      <c r="C141" s="190" t="s">
        <v>769</v>
      </c>
      <c r="D141" s="190" t="s">
        <v>770</v>
      </c>
      <c r="E141" s="190" t="s">
        <v>291</v>
      </c>
      <c r="F141" s="199">
        <v>206000</v>
      </c>
      <c r="G141" s="170" t="s">
        <v>750</v>
      </c>
      <c r="H141" s="170" t="s">
        <v>141</v>
      </c>
      <c r="I141" s="344" t="str">
        <f t="shared" si="6"/>
        <v>15</v>
      </c>
      <c r="J141" s="345">
        <f t="shared" si="7"/>
        <v>4</v>
      </c>
      <c r="K141" s="206">
        <v>2019</v>
      </c>
      <c r="L141" s="304">
        <f t="shared" si="8"/>
        <v>43563</v>
      </c>
    </row>
    <row r="142" spans="1:12" s="121" customFormat="1" ht="18">
      <c r="A142" s="190">
        <v>1904041631</v>
      </c>
      <c r="B142" s="191" t="s">
        <v>384</v>
      </c>
      <c r="C142" s="190" t="s">
        <v>771</v>
      </c>
      <c r="D142" s="190" t="s">
        <v>513</v>
      </c>
      <c r="E142" s="190" t="s">
        <v>190</v>
      </c>
      <c r="F142" s="199">
        <v>7500</v>
      </c>
      <c r="G142" s="170" t="s">
        <v>750</v>
      </c>
      <c r="H142" s="170" t="s">
        <v>141</v>
      </c>
      <c r="I142" s="344" t="str">
        <f t="shared" si="6"/>
        <v>15</v>
      </c>
      <c r="J142" s="345">
        <f t="shared" si="7"/>
        <v>4</v>
      </c>
      <c r="K142" s="206">
        <v>2019</v>
      </c>
      <c r="L142" s="304">
        <f t="shared" si="8"/>
        <v>43563</v>
      </c>
    </row>
    <row r="143" spans="1:12" s="121" customFormat="1" ht="18">
      <c r="A143" s="190">
        <v>1904041510</v>
      </c>
      <c r="B143" s="191" t="s">
        <v>384</v>
      </c>
      <c r="C143" s="190" t="s">
        <v>772</v>
      </c>
      <c r="D143" s="190" t="s">
        <v>773</v>
      </c>
      <c r="E143" s="190" t="s">
        <v>190</v>
      </c>
      <c r="F143" s="199">
        <v>7500</v>
      </c>
      <c r="G143" s="170" t="s">
        <v>750</v>
      </c>
      <c r="H143" s="170" t="s">
        <v>141</v>
      </c>
      <c r="I143" s="344" t="str">
        <f t="shared" si="6"/>
        <v>15</v>
      </c>
      <c r="J143" s="345">
        <f t="shared" si="7"/>
        <v>4</v>
      </c>
      <c r="K143" s="206">
        <v>2019</v>
      </c>
      <c r="L143" s="304">
        <f t="shared" si="8"/>
        <v>43563</v>
      </c>
    </row>
    <row r="144" spans="1:12" s="121" customFormat="1" ht="18">
      <c r="A144" s="190">
        <v>1904041505</v>
      </c>
      <c r="B144" s="191" t="s">
        <v>774</v>
      </c>
      <c r="C144" s="190" t="s">
        <v>407</v>
      </c>
      <c r="D144" s="190" t="s">
        <v>775</v>
      </c>
      <c r="E144" s="190" t="s">
        <v>190</v>
      </c>
      <c r="F144" s="199">
        <v>9000</v>
      </c>
      <c r="G144" s="170" t="s">
        <v>750</v>
      </c>
      <c r="H144" s="170" t="s">
        <v>141</v>
      </c>
      <c r="I144" s="344" t="str">
        <f t="shared" si="6"/>
        <v>15</v>
      </c>
      <c r="J144" s="345">
        <f t="shared" si="7"/>
        <v>4</v>
      </c>
      <c r="K144" s="206">
        <v>2019</v>
      </c>
      <c r="L144" s="304">
        <f t="shared" si="8"/>
        <v>43563</v>
      </c>
    </row>
    <row r="145" spans="1:12" s="121" customFormat="1" ht="18">
      <c r="A145" s="190">
        <v>1904121438</v>
      </c>
      <c r="B145" s="191" t="s">
        <v>776</v>
      </c>
      <c r="C145" s="190" t="s">
        <v>338</v>
      </c>
      <c r="D145" s="190" t="s">
        <v>777</v>
      </c>
      <c r="E145" s="190" t="s">
        <v>190</v>
      </c>
      <c r="F145" s="199">
        <v>15000</v>
      </c>
      <c r="G145" s="170" t="s">
        <v>750</v>
      </c>
      <c r="H145" s="170" t="s">
        <v>141</v>
      </c>
      <c r="I145" s="344" t="str">
        <f t="shared" si="6"/>
        <v>15</v>
      </c>
      <c r="J145" s="345">
        <f t="shared" si="7"/>
        <v>4</v>
      </c>
      <c r="K145" s="206">
        <v>2019</v>
      </c>
      <c r="L145" s="304">
        <f t="shared" si="8"/>
        <v>43563</v>
      </c>
    </row>
    <row r="146" spans="1:12" s="121" customFormat="1" ht="18">
      <c r="A146" s="190" t="s">
        <v>30</v>
      </c>
      <c r="B146" s="191" t="s">
        <v>192</v>
      </c>
      <c r="C146" s="190" t="s">
        <v>193</v>
      </c>
      <c r="D146" s="190" t="s">
        <v>193</v>
      </c>
      <c r="E146" s="190" t="s">
        <v>190</v>
      </c>
      <c r="F146" s="199">
        <v>15281.08</v>
      </c>
      <c r="G146" s="170" t="s">
        <v>750</v>
      </c>
      <c r="H146" s="170" t="s">
        <v>141</v>
      </c>
      <c r="I146" s="344" t="str">
        <f t="shared" si="6"/>
        <v>15</v>
      </c>
      <c r="J146" s="345">
        <f t="shared" si="7"/>
        <v>4</v>
      </c>
      <c r="K146" s="206">
        <v>2019</v>
      </c>
      <c r="L146" s="304">
        <f t="shared" si="8"/>
        <v>43563</v>
      </c>
    </row>
    <row r="147" spans="1:12" s="121" customFormat="1" ht="18">
      <c r="A147" s="190">
        <v>1812071420</v>
      </c>
      <c r="B147" s="191" t="s">
        <v>795</v>
      </c>
      <c r="C147" s="190" t="s">
        <v>603</v>
      </c>
      <c r="D147" s="190" t="s">
        <v>799</v>
      </c>
      <c r="E147" s="190" t="s">
        <v>190</v>
      </c>
      <c r="F147" s="171">
        <v>120000</v>
      </c>
      <c r="G147" s="170" t="s">
        <v>794</v>
      </c>
      <c r="H147" s="170" t="s">
        <v>141</v>
      </c>
      <c r="I147" s="344" t="str">
        <f t="shared" si="6"/>
        <v>16</v>
      </c>
      <c r="J147" s="345">
        <f t="shared" si="7"/>
        <v>4</v>
      </c>
      <c r="K147" s="206">
        <v>2019</v>
      </c>
      <c r="L147" s="304">
        <f t="shared" si="8"/>
        <v>43570</v>
      </c>
    </row>
    <row r="148" spans="1:12" s="121" customFormat="1" ht="18">
      <c r="A148" s="190">
        <v>1904171326</v>
      </c>
      <c r="B148" s="191" t="s">
        <v>796</v>
      </c>
      <c r="C148" s="190" t="s">
        <v>797</v>
      </c>
      <c r="D148" s="190" t="s">
        <v>798</v>
      </c>
      <c r="E148" s="190" t="s">
        <v>190</v>
      </c>
      <c r="F148" s="171">
        <v>6000</v>
      </c>
      <c r="G148" s="170" t="s">
        <v>794</v>
      </c>
      <c r="H148" s="170" t="s">
        <v>141</v>
      </c>
      <c r="I148" s="344" t="str">
        <f t="shared" si="6"/>
        <v>16</v>
      </c>
      <c r="J148" s="345">
        <f t="shared" si="7"/>
        <v>4</v>
      </c>
      <c r="K148" s="206">
        <v>2019</v>
      </c>
      <c r="L148" s="304">
        <f t="shared" si="8"/>
        <v>43570</v>
      </c>
    </row>
    <row r="149" spans="1:12" s="121" customFormat="1" ht="18">
      <c r="A149" s="190" t="s">
        <v>30</v>
      </c>
      <c r="B149" s="191" t="s">
        <v>192</v>
      </c>
      <c r="C149" s="190" t="s">
        <v>193</v>
      </c>
      <c r="D149" s="190" t="s">
        <v>193</v>
      </c>
      <c r="E149" s="190" t="s">
        <v>190</v>
      </c>
      <c r="F149" s="171">
        <v>34184.19</v>
      </c>
      <c r="G149" s="170" t="s">
        <v>794</v>
      </c>
      <c r="H149" s="170" t="s">
        <v>141</v>
      </c>
      <c r="I149" s="344" t="str">
        <f t="shared" si="6"/>
        <v>16</v>
      </c>
      <c r="J149" s="345">
        <f t="shared" si="7"/>
        <v>4</v>
      </c>
      <c r="K149" s="206">
        <v>2019</v>
      </c>
      <c r="L149" s="304">
        <f t="shared" si="8"/>
        <v>43570</v>
      </c>
    </row>
    <row r="150" spans="1:12" s="346" customFormat="1" ht="18">
      <c r="A150" s="190" t="s">
        <v>30</v>
      </c>
      <c r="B150" s="191" t="s">
        <v>434</v>
      </c>
      <c r="C150" s="190" t="s">
        <v>329</v>
      </c>
      <c r="D150" s="190" t="s">
        <v>822</v>
      </c>
      <c r="E150" s="190" t="s">
        <v>182</v>
      </c>
      <c r="F150" s="171">
        <v>13957</v>
      </c>
      <c r="G150" s="170" t="s">
        <v>850</v>
      </c>
      <c r="H150" s="170" t="s">
        <v>141</v>
      </c>
      <c r="I150" s="344" t="str">
        <f t="shared" si="6"/>
        <v>17</v>
      </c>
      <c r="J150" s="345">
        <f t="shared" si="7"/>
        <v>4</v>
      </c>
      <c r="K150" s="206">
        <v>2019</v>
      </c>
      <c r="L150" s="304">
        <f t="shared" si="8"/>
        <v>43577</v>
      </c>
    </row>
    <row r="151" spans="1:12" s="346" customFormat="1" ht="18">
      <c r="A151" s="190" t="s">
        <v>30</v>
      </c>
      <c r="B151" s="191" t="s">
        <v>434</v>
      </c>
      <c r="C151" s="190" t="s">
        <v>329</v>
      </c>
      <c r="D151" s="190" t="s">
        <v>822</v>
      </c>
      <c r="E151" s="190" t="s">
        <v>182</v>
      </c>
      <c r="F151" s="171">
        <v>2616</v>
      </c>
      <c r="G151" s="170" t="s">
        <v>850</v>
      </c>
      <c r="H151" s="170" t="s">
        <v>141</v>
      </c>
      <c r="I151" s="344" t="str">
        <f t="shared" si="6"/>
        <v>17</v>
      </c>
      <c r="J151" s="345">
        <f t="shared" si="7"/>
        <v>4</v>
      </c>
      <c r="K151" s="206">
        <v>2019</v>
      </c>
      <c r="L151" s="304">
        <f t="shared" si="8"/>
        <v>43577</v>
      </c>
    </row>
    <row r="152" spans="1:12" s="346" customFormat="1" ht="18">
      <c r="A152" s="190" t="s">
        <v>30</v>
      </c>
      <c r="B152" s="191" t="s">
        <v>434</v>
      </c>
      <c r="C152" s="190" t="s">
        <v>329</v>
      </c>
      <c r="D152" s="190" t="s">
        <v>823</v>
      </c>
      <c r="E152" s="190" t="s">
        <v>182</v>
      </c>
      <c r="F152" s="171">
        <v>2523</v>
      </c>
      <c r="G152" s="170" t="s">
        <v>850</v>
      </c>
      <c r="H152" s="170" t="s">
        <v>141</v>
      </c>
      <c r="I152" s="344" t="str">
        <f t="shared" si="6"/>
        <v>17</v>
      </c>
      <c r="J152" s="345">
        <f t="shared" si="7"/>
        <v>4</v>
      </c>
      <c r="K152" s="206">
        <v>2019</v>
      </c>
      <c r="L152" s="304">
        <f t="shared" si="8"/>
        <v>43577</v>
      </c>
    </row>
    <row r="153" spans="1:12" s="346" customFormat="1" ht="18">
      <c r="A153" s="190" t="s">
        <v>30</v>
      </c>
      <c r="B153" s="191" t="s">
        <v>434</v>
      </c>
      <c r="C153" s="190" t="s">
        <v>329</v>
      </c>
      <c r="D153" s="190" t="s">
        <v>824</v>
      </c>
      <c r="E153" s="190" t="s">
        <v>182</v>
      </c>
      <c r="F153" s="171">
        <v>11655</v>
      </c>
      <c r="G153" s="170" t="s">
        <v>850</v>
      </c>
      <c r="H153" s="170" t="s">
        <v>141</v>
      </c>
      <c r="I153" s="344" t="str">
        <f t="shared" si="6"/>
        <v>17</v>
      </c>
      <c r="J153" s="345">
        <f t="shared" si="7"/>
        <v>4</v>
      </c>
      <c r="K153" s="206">
        <v>2019</v>
      </c>
      <c r="L153" s="304">
        <f t="shared" si="8"/>
        <v>43577</v>
      </c>
    </row>
    <row r="154" spans="1:12" s="346" customFormat="1" ht="18">
      <c r="A154" s="190">
        <v>1904191420</v>
      </c>
      <c r="B154" s="191" t="s">
        <v>827</v>
      </c>
      <c r="C154" s="190" t="s">
        <v>828</v>
      </c>
      <c r="D154" s="190" t="s">
        <v>829</v>
      </c>
      <c r="E154" s="190" t="s">
        <v>190</v>
      </c>
      <c r="F154" s="171">
        <v>20476</v>
      </c>
      <c r="G154" s="170" t="s">
        <v>850</v>
      </c>
      <c r="H154" s="170" t="s">
        <v>141</v>
      </c>
      <c r="I154" s="344" t="str">
        <f t="shared" si="6"/>
        <v>17</v>
      </c>
      <c r="J154" s="345">
        <f t="shared" si="7"/>
        <v>4</v>
      </c>
      <c r="K154" s="206">
        <v>2019</v>
      </c>
      <c r="L154" s="304">
        <f t="shared" si="8"/>
        <v>43577</v>
      </c>
    </row>
    <row r="155" spans="1:12" s="346" customFormat="1" ht="18">
      <c r="A155" s="190">
        <v>1904191430</v>
      </c>
      <c r="B155" s="191" t="s">
        <v>827</v>
      </c>
      <c r="C155" s="190" t="s">
        <v>829</v>
      </c>
      <c r="D155" s="190" t="s">
        <v>828</v>
      </c>
      <c r="E155" s="190" t="s">
        <v>190</v>
      </c>
      <c r="F155" s="171">
        <v>20476</v>
      </c>
      <c r="G155" s="170" t="s">
        <v>850</v>
      </c>
      <c r="H155" s="170" t="s">
        <v>141</v>
      </c>
      <c r="I155" s="344" t="str">
        <f t="shared" si="6"/>
        <v>17</v>
      </c>
      <c r="J155" s="345">
        <f t="shared" si="7"/>
        <v>4</v>
      </c>
      <c r="K155" s="206">
        <v>2019</v>
      </c>
      <c r="L155" s="304">
        <f t="shared" si="8"/>
        <v>43577</v>
      </c>
    </row>
    <row r="156" spans="1:12" s="346" customFormat="1" ht="18">
      <c r="A156" s="190">
        <v>1904221024</v>
      </c>
      <c r="B156" s="191" t="s">
        <v>830</v>
      </c>
      <c r="C156" s="190" t="s">
        <v>831</v>
      </c>
      <c r="D156" s="190" t="s">
        <v>832</v>
      </c>
      <c r="E156" s="190" t="s">
        <v>182</v>
      </c>
      <c r="F156" s="171">
        <v>76927</v>
      </c>
      <c r="G156" s="170" t="s">
        <v>850</v>
      </c>
      <c r="H156" s="170" t="s">
        <v>141</v>
      </c>
      <c r="I156" s="344" t="str">
        <f t="shared" si="6"/>
        <v>17</v>
      </c>
      <c r="J156" s="345">
        <f t="shared" si="7"/>
        <v>4</v>
      </c>
      <c r="K156" s="206">
        <v>2019</v>
      </c>
      <c r="L156" s="304">
        <f t="shared" si="8"/>
        <v>43577</v>
      </c>
    </row>
    <row r="157" spans="1:12" s="346" customFormat="1" ht="18">
      <c r="A157" s="190">
        <v>1904231400</v>
      </c>
      <c r="B157" s="191" t="s">
        <v>833</v>
      </c>
      <c r="C157" s="190" t="s">
        <v>603</v>
      </c>
      <c r="D157" s="190" t="s">
        <v>834</v>
      </c>
      <c r="E157" s="190" t="s">
        <v>291</v>
      </c>
      <c r="F157" s="171">
        <v>70000</v>
      </c>
      <c r="G157" s="170" t="s">
        <v>850</v>
      </c>
      <c r="H157" s="170" t="s">
        <v>141</v>
      </c>
      <c r="I157" s="344" t="str">
        <f t="shared" si="6"/>
        <v>17</v>
      </c>
      <c r="J157" s="345">
        <f t="shared" si="7"/>
        <v>4</v>
      </c>
      <c r="K157" s="206">
        <v>2019</v>
      </c>
      <c r="L157" s="304">
        <f t="shared" si="8"/>
        <v>43577</v>
      </c>
    </row>
    <row r="158" spans="1:12" s="346" customFormat="1" ht="18">
      <c r="A158" s="190">
        <v>1904231704</v>
      </c>
      <c r="B158" s="191" t="s">
        <v>334</v>
      </c>
      <c r="C158" s="190" t="s">
        <v>835</v>
      </c>
      <c r="D158" s="190" t="s">
        <v>836</v>
      </c>
      <c r="E158" s="190" t="s">
        <v>190</v>
      </c>
      <c r="F158" s="171">
        <v>29250</v>
      </c>
      <c r="G158" s="170" t="s">
        <v>850</v>
      </c>
      <c r="H158" s="170" t="s">
        <v>141</v>
      </c>
      <c r="I158" s="344" t="str">
        <f t="shared" si="6"/>
        <v>17</v>
      </c>
      <c r="J158" s="345">
        <f t="shared" si="7"/>
        <v>4</v>
      </c>
      <c r="K158" s="206">
        <v>2019</v>
      </c>
      <c r="L158" s="304">
        <f t="shared" si="8"/>
        <v>43577</v>
      </c>
    </row>
    <row r="159" spans="1:12" s="346" customFormat="1" ht="18">
      <c r="A159" s="190">
        <v>1904251225</v>
      </c>
      <c r="B159" s="191" t="s">
        <v>334</v>
      </c>
      <c r="C159" s="190" t="s">
        <v>837</v>
      </c>
      <c r="D159" s="190" t="s">
        <v>835</v>
      </c>
      <c r="E159" s="190" t="s">
        <v>190</v>
      </c>
      <c r="F159" s="171">
        <v>29250</v>
      </c>
      <c r="G159" s="170" t="s">
        <v>850</v>
      </c>
      <c r="H159" s="170" t="s">
        <v>141</v>
      </c>
      <c r="I159" s="344" t="str">
        <f t="shared" si="6"/>
        <v>17</v>
      </c>
      <c r="J159" s="345">
        <f t="shared" si="7"/>
        <v>4</v>
      </c>
      <c r="K159" s="206">
        <v>2019</v>
      </c>
      <c r="L159" s="304">
        <f t="shared" si="8"/>
        <v>43577</v>
      </c>
    </row>
    <row r="160" spans="1:12" s="346" customFormat="1" ht="18">
      <c r="A160" s="190">
        <v>1904251316</v>
      </c>
      <c r="B160" s="191" t="s">
        <v>334</v>
      </c>
      <c r="C160" s="190" t="s">
        <v>838</v>
      </c>
      <c r="D160" s="190" t="s">
        <v>839</v>
      </c>
      <c r="E160" s="190" t="s">
        <v>190</v>
      </c>
      <c r="F160" s="171">
        <v>29250</v>
      </c>
      <c r="G160" s="170" t="s">
        <v>850</v>
      </c>
      <c r="H160" s="170" t="s">
        <v>141</v>
      </c>
      <c r="I160" s="344" t="str">
        <f t="shared" si="6"/>
        <v>17</v>
      </c>
      <c r="J160" s="345">
        <f t="shared" si="7"/>
        <v>4</v>
      </c>
      <c r="K160" s="206">
        <v>2019</v>
      </c>
      <c r="L160" s="304">
        <f t="shared" si="8"/>
        <v>43577</v>
      </c>
    </row>
    <row r="161" spans="1:12" s="346" customFormat="1" ht="18">
      <c r="A161" s="190">
        <v>1904250932</v>
      </c>
      <c r="B161" s="191" t="s">
        <v>840</v>
      </c>
      <c r="C161" s="190" t="s">
        <v>841</v>
      </c>
      <c r="D161" s="190" t="s">
        <v>842</v>
      </c>
      <c r="E161" s="190" t="s">
        <v>190</v>
      </c>
      <c r="F161" s="171">
        <v>165000</v>
      </c>
      <c r="G161" s="170" t="s">
        <v>850</v>
      </c>
      <c r="H161" s="170" t="s">
        <v>141</v>
      </c>
      <c r="I161" s="344" t="str">
        <f t="shared" si="6"/>
        <v>17</v>
      </c>
      <c r="J161" s="345">
        <f t="shared" si="7"/>
        <v>4</v>
      </c>
      <c r="K161" s="206">
        <v>2019</v>
      </c>
      <c r="L161" s="304">
        <f t="shared" si="8"/>
        <v>43577</v>
      </c>
    </row>
    <row r="162" spans="1:12" s="346" customFormat="1" ht="18">
      <c r="A162" s="190" t="s">
        <v>30</v>
      </c>
      <c r="B162" s="191" t="s">
        <v>192</v>
      </c>
      <c r="C162" s="190" t="s">
        <v>193</v>
      </c>
      <c r="D162" s="190" t="s">
        <v>193</v>
      </c>
      <c r="E162" s="190" t="s">
        <v>190</v>
      </c>
      <c r="F162" s="171">
        <v>117254.08</v>
      </c>
      <c r="G162" s="170" t="s">
        <v>850</v>
      </c>
      <c r="H162" s="170" t="s">
        <v>141</v>
      </c>
      <c r="I162" s="344" t="str">
        <f t="shared" si="6"/>
        <v>17</v>
      </c>
      <c r="J162" s="345">
        <f t="shared" si="7"/>
        <v>4</v>
      </c>
      <c r="K162" s="206">
        <v>2019</v>
      </c>
      <c r="L162" s="304">
        <f t="shared" si="8"/>
        <v>43577</v>
      </c>
    </row>
    <row r="163" spans="1:12" s="346" customFormat="1" ht="18">
      <c r="A163" s="190">
        <v>1904291402</v>
      </c>
      <c r="B163" s="191" t="s">
        <v>334</v>
      </c>
      <c r="C163" s="190" t="s">
        <v>879</v>
      </c>
      <c r="D163" s="190" t="s">
        <v>880</v>
      </c>
      <c r="E163" s="190" t="s">
        <v>190</v>
      </c>
      <c r="F163" s="171">
        <v>29250</v>
      </c>
      <c r="G163" s="170" t="s">
        <v>867</v>
      </c>
      <c r="H163" s="170" t="s">
        <v>142</v>
      </c>
      <c r="I163" s="344" t="str">
        <f t="shared" si="6"/>
        <v>18</v>
      </c>
      <c r="J163" s="345">
        <f t="shared" si="7"/>
        <v>5</v>
      </c>
      <c r="K163" s="206">
        <v>2019</v>
      </c>
      <c r="L163" s="304">
        <f t="shared" si="8"/>
        <v>43584</v>
      </c>
    </row>
    <row r="164" spans="1:12" s="346" customFormat="1" ht="18">
      <c r="A164" s="190">
        <v>1904301527</v>
      </c>
      <c r="B164" s="191" t="s">
        <v>334</v>
      </c>
      <c r="C164" s="190" t="s">
        <v>881</v>
      </c>
      <c r="D164" s="190" t="s">
        <v>882</v>
      </c>
      <c r="E164" s="190" t="s">
        <v>190</v>
      </c>
      <c r="F164" s="171">
        <v>29250</v>
      </c>
      <c r="G164" s="170" t="s">
        <v>867</v>
      </c>
      <c r="H164" s="170" t="s">
        <v>142</v>
      </c>
      <c r="I164" s="344" t="str">
        <f t="shared" ref="I164:I227" si="9">RIGHT(G164,2)</f>
        <v>18</v>
      </c>
      <c r="J164" s="345">
        <f t="shared" si="7"/>
        <v>5</v>
      </c>
      <c r="K164" s="206">
        <v>2019</v>
      </c>
      <c r="L164" s="304">
        <f t="shared" si="8"/>
        <v>43584</v>
      </c>
    </row>
    <row r="165" spans="1:12" s="346" customFormat="1" ht="18">
      <c r="A165" s="190">
        <v>1905031237</v>
      </c>
      <c r="B165" s="191" t="s">
        <v>334</v>
      </c>
      <c r="C165" s="190" t="s">
        <v>883</v>
      </c>
      <c r="D165" s="190" t="s">
        <v>884</v>
      </c>
      <c r="E165" s="190" t="s">
        <v>190</v>
      </c>
      <c r="F165" s="171">
        <v>29250</v>
      </c>
      <c r="G165" s="170" t="s">
        <v>867</v>
      </c>
      <c r="H165" s="170" t="s">
        <v>142</v>
      </c>
      <c r="I165" s="344" t="str">
        <f t="shared" si="9"/>
        <v>18</v>
      </c>
      <c r="J165" s="345">
        <f t="shared" si="7"/>
        <v>5</v>
      </c>
      <c r="K165" s="206">
        <v>2019</v>
      </c>
      <c r="L165" s="304">
        <f t="shared" si="8"/>
        <v>43584</v>
      </c>
    </row>
    <row r="166" spans="1:12" s="346" customFormat="1" ht="18">
      <c r="A166" s="190">
        <v>1904291408</v>
      </c>
      <c r="B166" s="191" t="s">
        <v>334</v>
      </c>
      <c r="C166" s="190" t="s">
        <v>885</v>
      </c>
      <c r="D166" s="190" t="s">
        <v>886</v>
      </c>
      <c r="E166" s="190" t="s">
        <v>190</v>
      </c>
      <c r="F166" s="171">
        <v>29250</v>
      </c>
      <c r="G166" s="170" t="s">
        <v>867</v>
      </c>
      <c r="H166" s="170" t="s">
        <v>142</v>
      </c>
      <c r="I166" s="344" t="str">
        <f t="shared" si="9"/>
        <v>18</v>
      </c>
      <c r="J166" s="345">
        <f t="shared" si="7"/>
        <v>5</v>
      </c>
      <c r="K166" s="206">
        <v>2019</v>
      </c>
      <c r="L166" s="304">
        <f t="shared" si="8"/>
        <v>43584</v>
      </c>
    </row>
    <row r="167" spans="1:12" s="346" customFormat="1" ht="18">
      <c r="A167" s="190" t="s">
        <v>30</v>
      </c>
      <c r="B167" s="191" t="s">
        <v>192</v>
      </c>
      <c r="C167" s="190" t="s">
        <v>193</v>
      </c>
      <c r="D167" s="190" t="s">
        <v>193</v>
      </c>
      <c r="E167" s="190" t="s">
        <v>190</v>
      </c>
      <c r="F167" s="171">
        <v>382851.88</v>
      </c>
      <c r="G167" s="170" t="s">
        <v>867</v>
      </c>
      <c r="H167" s="170" t="s">
        <v>142</v>
      </c>
      <c r="I167" s="344" t="str">
        <f t="shared" si="9"/>
        <v>18</v>
      </c>
      <c r="J167" s="345">
        <f t="shared" si="7"/>
        <v>5</v>
      </c>
      <c r="K167" s="206">
        <v>2019</v>
      </c>
      <c r="L167" s="304">
        <f t="shared" si="8"/>
        <v>43584</v>
      </c>
    </row>
    <row r="168" spans="1:12" s="346" customFormat="1" ht="18">
      <c r="A168" s="190" t="s">
        <v>30</v>
      </c>
      <c r="B168" s="191" t="s">
        <v>861</v>
      </c>
      <c r="C168" s="190" t="s">
        <v>193</v>
      </c>
      <c r="D168" s="190" t="s">
        <v>193</v>
      </c>
      <c r="E168" s="190" t="s">
        <v>190</v>
      </c>
      <c r="F168" s="171">
        <v>32701.53</v>
      </c>
      <c r="G168" s="170" t="s">
        <v>867</v>
      </c>
      <c r="H168" s="170" t="s">
        <v>142</v>
      </c>
      <c r="I168" s="344" t="str">
        <f t="shared" si="9"/>
        <v>18</v>
      </c>
      <c r="J168" s="345">
        <f t="shared" si="7"/>
        <v>5</v>
      </c>
      <c r="K168" s="206">
        <v>2019</v>
      </c>
      <c r="L168" s="304">
        <f t="shared" si="8"/>
        <v>43584</v>
      </c>
    </row>
    <row r="169" spans="1:12" s="346" customFormat="1" ht="18">
      <c r="A169" s="190" t="s">
        <v>30</v>
      </c>
      <c r="B169" s="191" t="s">
        <v>862</v>
      </c>
      <c r="C169" s="190" t="s">
        <v>193</v>
      </c>
      <c r="D169" s="190" t="s">
        <v>193</v>
      </c>
      <c r="E169" s="190" t="s">
        <v>190</v>
      </c>
      <c r="F169" s="171">
        <v>307775.45</v>
      </c>
      <c r="G169" s="170" t="s">
        <v>867</v>
      </c>
      <c r="H169" s="170" t="s">
        <v>142</v>
      </c>
      <c r="I169" s="344" t="str">
        <f t="shared" si="9"/>
        <v>18</v>
      </c>
      <c r="J169" s="345">
        <f t="shared" si="7"/>
        <v>5</v>
      </c>
      <c r="K169" s="206">
        <v>2019</v>
      </c>
      <c r="L169" s="304">
        <f t="shared" si="8"/>
        <v>43584</v>
      </c>
    </row>
    <row r="170" spans="1:12" s="121" customFormat="1" ht="18">
      <c r="A170" s="190" t="s">
        <v>30</v>
      </c>
      <c r="B170" s="191" t="s">
        <v>863</v>
      </c>
      <c r="C170" s="190" t="s">
        <v>193</v>
      </c>
      <c r="D170" s="190" t="s">
        <v>193</v>
      </c>
      <c r="E170" s="190" t="s">
        <v>190</v>
      </c>
      <c r="F170" s="171">
        <v>198967</v>
      </c>
      <c r="G170" s="170" t="s">
        <v>867</v>
      </c>
      <c r="H170" s="170" t="s">
        <v>142</v>
      </c>
      <c r="I170" s="344" t="str">
        <f t="shared" si="9"/>
        <v>18</v>
      </c>
      <c r="J170" s="345">
        <f t="shared" si="7"/>
        <v>5</v>
      </c>
      <c r="K170" s="206">
        <v>2019</v>
      </c>
      <c r="L170" s="304">
        <f t="shared" si="8"/>
        <v>43584</v>
      </c>
    </row>
    <row r="171" spans="1:12" s="121" customFormat="1" ht="18">
      <c r="A171" s="190" t="s">
        <v>888</v>
      </c>
      <c r="B171" s="191" t="s">
        <v>889</v>
      </c>
      <c r="C171" s="190" t="s">
        <v>890</v>
      </c>
      <c r="D171" s="190" t="s">
        <v>891</v>
      </c>
      <c r="E171" s="190" t="s">
        <v>182</v>
      </c>
      <c r="F171" s="171">
        <v>12443.38</v>
      </c>
      <c r="G171" s="170" t="s">
        <v>867</v>
      </c>
      <c r="H171" s="170" t="s">
        <v>142</v>
      </c>
      <c r="I171" s="344" t="str">
        <f t="shared" si="9"/>
        <v>18</v>
      </c>
      <c r="J171" s="345">
        <f t="shared" si="7"/>
        <v>5</v>
      </c>
      <c r="K171" s="206">
        <v>2019</v>
      </c>
      <c r="L171" s="304">
        <f t="shared" si="8"/>
        <v>43584</v>
      </c>
    </row>
    <row r="172" spans="1:12" s="121" customFormat="1" ht="18">
      <c r="A172" s="190" t="s">
        <v>892</v>
      </c>
      <c r="B172" s="191" t="s">
        <v>893</v>
      </c>
      <c r="C172" s="190" t="s">
        <v>890</v>
      </c>
      <c r="D172" s="190" t="s">
        <v>891</v>
      </c>
      <c r="E172" s="190" t="s">
        <v>182</v>
      </c>
      <c r="F172" s="171">
        <v>5783</v>
      </c>
      <c r="G172" s="170" t="s">
        <v>867</v>
      </c>
      <c r="H172" s="170" t="s">
        <v>142</v>
      </c>
      <c r="I172" s="344" t="str">
        <f t="shared" si="9"/>
        <v>18</v>
      </c>
      <c r="J172" s="345">
        <f t="shared" si="7"/>
        <v>5</v>
      </c>
      <c r="K172" s="206">
        <v>2019</v>
      </c>
      <c r="L172" s="304">
        <f t="shared" si="8"/>
        <v>43584</v>
      </c>
    </row>
    <row r="173" spans="1:12" s="121" customFormat="1" ht="18">
      <c r="A173" s="190" t="s">
        <v>895</v>
      </c>
      <c r="B173" s="191" t="s">
        <v>894</v>
      </c>
      <c r="C173" s="190" t="s">
        <v>890</v>
      </c>
      <c r="D173" s="190" t="s">
        <v>896</v>
      </c>
      <c r="E173" s="190" t="s">
        <v>182</v>
      </c>
      <c r="F173" s="171">
        <v>3500</v>
      </c>
      <c r="G173" s="170" t="s">
        <v>867</v>
      </c>
      <c r="H173" s="170" t="s">
        <v>142</v>
      </c>
      <c r="I173" s="344" t="str">
        <f t="shared" si="9"/>
        <v>18</v>
      </c>
      <c r="J173" s="345">
        <f t="shared" si="7"/>
        <v>5</v>
      </c>
      <c r="K173" s="206">
        <v>2019</v>
      </c>
      <c r="L173" s="304">
        <f t="shared" si="8"/>
        <v>43584</v>
      </c>
    </row>
    <row r="174" spans="1:12" s="121" customFormat="1" ht="18">
      <c r="A174" s="190" t="s">
        <v>897</v>
      </c>
      <c r="B174" s="191" t="s">
        <v>898</v>
      </c>
      <c r="C174" s="190" t="s">
        <v>890</v>
      </c>
      <c r="D174" s="190" t="s">
        <v>899</v>
      </c>
      <c r="E174" s="190" t="s">
        <v>182</v>
      </c>
      <c r="F174" s="171">
        <v>38025</v>
      </c>
      <c r="G174" s="170" t="s">
        <v>867</v>
      </c>
      <c r="H174" s="170" t="s">
        <v>142</v>
      </c>
      <c r="I174" s="344" t="str">
        <f t="shared" si="9"/>
        <v>18</v>
      </c>
      <c r="J174" s="345">
        <f t="shared" si="7"/>
        <v>5</v>
      </c>
      <c r="K174" s="206">
        <v>2019</v>
      </c>
      <c r="L174" s="304">
        <f t="shared" si="8"/>
        <v>43584</v>
      </c>
    </row>
    <row r="175" spans="1:12" s="121" customFormat="1" ht="18">
      <c r="A175" s="190" t="s">
        <v>900</v>
      </c>
      <c r="B175" s="191" t="s">
        <v>901</v>
      </c>
      <c r="C175" s="190" t="s">
        <v>890</v>
      </c>
      <c r="D175" s="190" t="s">
        <v>902</v>
      </c>
      <c r="E175" s="190" t="s">
        <v>182</v>
      </c>
      <c r="F175" s="171">
        <v>45000</v>
      </c>
      <c r="G175" s="170" t="s">
        <v>867</v>
      </c>
      <c r="H175" s="170" t="s">
        <v>142</v>
      </c>
      <c r="I175" s="344" t="str">
        <f t="shared" si="9"/>
        <v>18</v>
      </c>
      <c r="J175" s="345">
        <f t="shared" si="7"/>
        <v>5</v>
      </c>
      <c r="K175" s="206">
        <v>2019</v>
      </c>
      <c r="L175" s="304">
        <f t="shared" si="8"/>
        <v>43584</v>
      </c>
    </row>
    <row r="176" spans="1:12" s="121" customFormat="1" ht="18">
      <c r="A176" s="190" t="s">
        <v>903</v>
      </c>
      <c r="B176" s="191" t="s">
        <v>904</v>
      </c>
      <c r="C176" s="190" t="s">
        <v>890</v>
      </c>
      <c r="D176" s="190" t="s">
        <v>905</v>
      </c>
      <c r="E176" s="190" t="s">
        <v>182</v>
      </c>
      <c r="F176" s="171">
        <v>13800</v>
      </c>
      <c r="G176" s="170" t="s">
        <v>867</v>
      </c>
      <c r="H176" s="170" t="s">
        <v>142</v>
      </c>
      <c r="I176" s="344" t="str">
        <f t="shared" si="9"/>
        <v>18</v>
      </c>
      <c r="J176" s="345">
        <f t="shared" si="7"/>
        <v>5</v>
      </c>
      <c r="K176" s="206">
        <v>2019</v>
      </c>
      <c r="L176" s="304">
        <f t="shared" si="8"/>
        <v>43584</v>
      </c>
    </row>
    <row r="177" spans="1:12" s="121" customFormat="1" ht="18">
      <c r="A177" s="190" t="s">
        <v>908</v>
      </c>
      <c r="B177" s="191" t="s">
        <v>906</v>
      </c>
      <c r="C177" s="190" t="s">
        <v>890</v>
      </c>
      <c r="D177" s="190" t="s">
        <v>907</v>
      </c>
      <c r="E177" s="190" t="s">
        <v>182</v>
      </c>
      <c r="F177" s="171">
        <v>6256</v>
      </c>
      <c r="G177" s="170" t="s">
        <v>867</v>
      </c>
      <c r="H177" s="170" t="s">
        <v>142</v>
      </c>
      <c r="I177" s="344" t="str">
        <f t="shared" si="9"/>
        <v>18</v>
      </c>
      <c r="J177" s="345">
        <f t="shared" si="7"/>
        <v>5</v>
      </c>
      <c r="K177" s="206">
        <v>2019</v>
      </c>
      <c r="L177" s="304">
        <f t="shared" si="8"/>
        <v>43584</v>
      </c>
    </row>
    <row r="178" spans="1:12" s="121" customFormat="1" ht="18">
      <c r="A178" s="190" t="s">
        <v>909</v>
      </c>
      <c r="B178" s="191" t="s">
        <v>906</v>
      </c>
      <c r="C178" s="190" t="s">
        <v>890</v>
      </c>
      <c r="D178" s="190" t="s">
        <v>905</v>
      </c>
      <c r="E178" s="190" t="s">
        <v>182</v>
      </c>
      <c r="F178" s="171">
        <v>19951</v>
      </c>
      <c r="G178" s="170" t="s">
        <v>867</v>
      </c>
      <c r="H178" s="170" t="s">
        <v>142</v>
      </c>
      <c r="I178" s="344" t="str">
        <f t="shared" si="9"/>
        <v>18</v>
      </c>
      <c r="J178" s="345">
        <f t="shared" si="7"/>
        <v>5</v>
      </c>
      <c r="K178" s="206">
        <v>2019</v>
      </c>
      <c r="L178" s="304">
        <f t="shared" si="8"/>
        <v>43584</v>
      </c>
    </row>
    <row r="179" spans="1:12" s="121" customFormat="1" ht="18">
      <c r="A179" s="190" t="s">
        <v>30</v>
      </c>
      <c r="B179" s="191" t="s">
        <v>916</v>
      </c>
      <c r="C179" s="190" t="s">
        <v>927</v>
      </c>
      <c r="D179" s="190" t="s">
        <v>917</v>
      </c>
      <c r="E179" s="190" t="s">
        <v>182</v>
      </c>
      <c r="F179" s="171">
        <v>136278</v>
      </c>
      <c r="G179" s="170" t="s">
        <v>923</v>
      </c>
      <c r="H179" s="170" t="s">
        <v>142</v>
      </c>
      <c r="I179" s="344" t="str">
        <f t="shared" si="9"/>
        <v>19</v>
      </c>
      <c r="J179" s="345">
        <f t="shared" si="7"/>
        <v>5</v>
      </c>
      <c r="K179" s="206">
        <v>2019</v>
      </c>
      <c r="L179" s="304">
        <f t="shared" si="8"/>
        <v>43591</v>
      </c>
    </row>
    <row r="180" spans="1:12" s="121" customFormat="1" ht="18">
      <c r="A180" s="190" t="s">
        <v>30</v>
      </c>
      <c r="B180" s="191" t="s">
        <v>920</v>
      </c>
      <c r="C180" s="190" t="s">
        <v>193</v>
      </c>
      <c r="D180" s="190" t="s">
        <v>193</v>
      </c>
      <c r="E180" s="190" t="s">
        <v>190</v>
      </c>
      <c r="F180" s="199">
        <v>30456</v>
      </c>
      <c r="G180" s="170" t="s">
        <v>923</v>
      </c>
      <c r="H180" s="170" t="s">
        <v>142</v>
      </c>
      <c r="I180" s="344" t="str">
        <f t="shared" si="9"/>
        <v>19</v>
      </c>
      <c r="J180" s="345">
        <f t="shared" si="7"/>
        <v>5</v>
      </c>
      <c r="K180" s="206">
        <v>2019</v>
      </c>
      <c r="L180" s="304">
        <f t="shared" si="8"/>
        <v>43591</v>
      </c>
    </row>
    <row r="181" spans="1:12" s="121" customFormat="1" ht="18">
      <c r="A181" s="190" t="s">
        <v>30</v>
      </c>
      <c r="B181" s="191" t="s">
        <v>919</v>
      </c>
      <c r="C181" s="190" t="s">
        <v>193</v>
      </c>
      <c r="D181" s="190" t="s">
        <v>193</v>
      </c>
      <c r="E181" s="190" t="s">
        <v>190</v>
      </c>
      <c r="F181" s="171">
        <v>115750</v>
      </c>
      <c r="G181" s="170" t="s">
        <v>923</v>
      </c>
      <c r="H181" s="170" t="s">
        <v>142</v>
      </c>
      <c r="I181" s="344" t="str">
        <f t="shared" si="9"/>
        <v>19</v>
      </c>
      <c r="J181" s="345">
        <f t="shared" si="7"/>
        <v>5</v>
      </c>
      <c r="K181" s="206">
        <v>2019</v>
      </c>
      <c r="L181" s="304">
        <f t="shared" si="8"/>
        <v>43591</v>
      </c>
    </row>
    <row r="182" spans="1:12" s="121" customFormat="1" ht="18">
      <c r="A182" s="190" t="s">
        <v>30</v>
      </c>
      <c r="B182" s="191" t="s">
        <v>192</v>
      </c>
      <c r="C182" s="190" t="s">
        <v>193</v>
      </c>
      <c r="D182" s="190" t="s">
        <v>193</v>
      </c>
      <c r="E182" s="190" t="s">
        <v>190</v>
      </c>
      <c r="F182" s="171">
        <v>75901.39</v>
      </c>
      <c r="G182" s="170" t="s">
        <v>923</v>
      </c>
      <c r="H182" s="170" t="s">
        <v>142</v>
      </c>
      <c r="I182" s="344" t="str">
        <f t="shared" si="9"/>
        <v>19</v>
      </c>
      <c r="J182" s="345">
        <f t="shared" si="7"/>
        <v>5</v>
      </c>
      <c r="K182" s="206">
        <v>2019</v>
      </c>
      <c r="L182" s="304">
        <f t="shared" si="8"/>
        <v>43591</v>
      </c>
    </row>
    <row r="183" spans="1:12" s="121" customFormat="1" ht="18">
      <c r="A183" s="190" t="s">
        <v>30</v>
      </c>
      <c r="B183" s="191" t="s">
        <v>192</v>
      </c>
      <c r="C183" s="190" t="s">
        <v>193</v>
      </c>
      <c r="D183" s="190" t="s">
        <v>193</v>
      </c>
      <c r="E183" s="190" t="s">
        <v>190</v>
      </c>
      <c r="F183" s="171">
        <v>162668.14000000001</v>
      </c>
      <c r="G183" s="170" t="s">
        <v>944</v>
      </c>
      <c r="H183" s="170" t="s">
        <v>142</v>
      </c>
      <c r="I183" s="344" t="str">
        <f t="shared" si="9"/>
        <v>20</v>
      </c>
      <c r="J183" s="345">
        <f t="shared" si="7"/>
        <v>5</v>
      </c>
      <c r="K183" s="206">
        <v>2019</v>
      </c>
      <c r="L183" s="304">
        <f t="shared" si="8"/>
        <v>43598</v>
      </c>
    </row>
    <row r="184" spans="1:12" s="121" customFormat="1" ht="18">
      <c r="A184" s="190">
        <v>1905151121</v>
      </c>
      <c r="B184" s="191" t="s">
        <v>961</v>
      </c>
      <c r="C184" s="190" t="s">
        <v>962</v>
      </c>
      <c r="D184" s="190" t="s">
        <v>963</v>
      </c>
      <c r="E184" s="190" t="s">
        <v>291</v>
      </c>
      <c r="F184" s="171">
        <v>6000</v>
      </c>
      <c r="G184" s="170" t="s">
        <v>944</v>
      </c>
      <c r="H184" s="170" t="s">
        <v>142</v>
      </c>
      <c r="I184" s="344" t="str">
        <f t="shared" si="9"/>
        <v>20</v>
      </c>
      <c r="J184" s="345">
        <f t="shared" si="7"/>
        <v>5</v>
      </c>
      <c r="K184" s="206">
        <v>2019</v>
      </c>
      <c r="L184" s="304">
        <f t="shared" si="8"/>
        <v>43598</v>
      </c>
    </row>
    <row r="185" spans="1:12" s="121" customFormat="1" ht="18">
      <c r="A185" s="190" t="s">
        <v>952</v>
      </c>
      <c r="B185" s="191" t="s">
        <v>953</v>
      </c>
      <c r="C185" s="190" t="s">
        <v>890</v>
      </c>
      <c r="D185" s="190" t="s">
        <v>954</v>
      </c>
      <c r="E185" s="190" t="s">
        <v>182</v>
      </c>
      <c r="F185" s="171">
        <v>115234.3</v>
      </c>
      <c r="G185" s="170" t="s">
        <v>944</v>
      </c>
      <c r="H185" s="170" t="s">
        <v>142</v>
      </c>
      <c r="I185" s="344" t="str">
        <f t="shared" si="9"/>
        <v>20</v>
      </c>
      <c r="J185" s="345">
        <f t="shared" si="7"/>
        <v>5</v>
      </c>
      <c r="K185" s="206">
        <v>2019</v>
      </c>
      <c r="L185" s="304">
        <f t="shared" si="8"/>
        <v>43598</v>
      </c>
    </row>
    <row r="186" spans="1:12" s="121" customFormat="1" ht="18">
      <c r="A186" s="190" t="s">
        <v>955</v>
      </c>
      <c r="B186" s="191" t="s">
        <v>956</v>
      </c>
      <c r="C186" s="190" t="s">
        <v>890</v>
      </c>
      <c r="D186" s="190" t="s">
        <v>957</v>
      </c>
      <c r="E186" s="190" t="s">
        <v>182</v>
      </c>
      <c r="F186" s="171">
        <v>79010</v>
      </c>
      <c r="G186" s="170" t="s">
        <v>944</v>
      </c>
      <c r="H186" s="170" t="s">
        <v>142</v>
      </c>
      <c r="I186" s="344" t="str">
        <f t="shared" si="9"/>
        <v>20</v>
      </c>
      <c r="J186" s="345">
        <f t="shared" si="7"/>
        <v>5</v>
      </c>
      <c r="K186" s="206">
        <v>2019</v>
      </c>
      <c r="L186" s="304">
        <f t="shared" si="8"/>
        <v>43598</v>
      </c>
    </row>
    <row r="187" spans="1:12" s="121" customFormat="1" ht="18">
      <c r="A187" s="190" t="s">
        <v>958</v>
      </c>
      <c r="B187" s="191" t="s">
        <v>959</v>
      </c>
      <c r="C187" s="190" t="s">
        <v>890</v>
      </c>
      <c r="D187" s="190" t="s">
        <v>960</v>
      </c>
      <c r="E187" s="190" t="s">
        <v>182</v>
      </c>
      <c r="F187" s="171">
        <v>1800</v>
      </c>
      <c r="G187" s="170" t="s">
        <v>944</v>
      </c>
      <c r="H187" s="170" t="s">
        <v>142</v>
      </c>
      <c r="I187" s="344" t="str">
        <f t="shared" si="9"/>
        <v>20</v>
      </c>
      <c r="J187" s="345">
        <f t="shared" si="7"/>
        <v>5</v>
      </c>
      <c r="K187" s="206">
        <v>2019</v>
      </c>
      <c r="L187" s="304">
        <f t="shared" si="8"/>
        <v>43598</v>
      </c>
    </row>
    <row r="188" spans="1:12" s="121" customFormat="1" ht="18">
      <c r="A188" s="190" t="s">
        <v>30</v>
      </c>
      <c r="B188" s="191" t="s">
        <v>965</v>
      </c>
      <c r="C188" s="190" t="s">
        <v>193</v>
      </c>
      <c r="D188" s="190" t="s">
        <v>193</v>
      </c>
      <c r="E188" s="190" t="s">
        <v>190</v>
      </c>
      <c r="F188" s="171">
        <v>140451.53476799998</v>
      </c>
      <c r="G188" s="170" t="s">
        <v>993</v>
      </c>
      <c r="H188" s="170" t="s">
        <v>142</v>
      </c>
      <c r="I188" s="344" t="str">
        <f t="shared" si="9"/>
        <v>21</v>
      </c>
      <c r="J188" s="345">
        <f t="shared" si="7"/>
        <v>5</v>
      </c>
      <c r="K188" s="206">
        <v>2019</v>
      </c>
      <c r="L188" s="304">
        <f t="shared" si="8"/>
        <v>43605</v>
      </c>
    </row>
    <row r="189" spans="1:12" s="121" customFormat="1" ht="18">
      <c r="A189" s="190" t="s">
        <v>30</v>
      </c>
      <c r="B189" s="191" t="s">
        <v>966</v>
      </c>
      <c r="C189" s="190" t="s">
        <v>193</v>
      </c>
      <c r="D189" s="190" t="s">
        <v>193</v>
      </c>
      <c r="E189" s="190" t="s">
        <v>190</v>
      </c>
      <c r="F189" s="171">
        <v>276603.42240000004</v>
      </c>
      <c r="G189" s="170" t="s">
        <v>993</v>
      </c>
      <c r="H189" s="170" t="s">
        <v>142</v>
      </c>
      <c r="I189" s="344" t="str">
        <f t="shared" si="9"/>
        <v>21</v>
      </c>
      <c r="J189" s="345">
        <f t="shared" si="7"/>
        <v>5</v>
      </c>
      <c r="K189" s="206">
        <v>2019</v>
      </c>
      <c r="L189" s="304">
        <f t="shared" si="8"/>
        <v>43605</v>
      </c>
    </row>
    <row r="190" spans="1:12" s="121" customFormat="1" ht="18">
      <c r="A190" s="190" t="s">
        <v>30</v>
      </c>
      <c r="B190" s="191" t="s">
        <v>967</v>
      </c>
      <c r="C190" s="190" t="s">
        <v>193</v>
      </c>
      <c r="D190" s="190" t="s">
        <v>193</v>
      </c>
      <c r="E190" s="190" t="s">
        <v>190</v>
      </c>
      <c r="F190" s="171">
        <v>232731</v>
      </c>
      <c r="G190" s="170" t="s">
        <v>993</v>
      </c>
      <c r="H190" s="170" t="s">
        <v>142</v>
      </c>
      <c r="I190" s="344" t="str">
        <f t="shared" si="9"/>
        <v>21</v>
      </c>
      <c r="J190" s="345">
        <f t="shared" si="7"/>
        <v>5</v>
      </c>
      <c r="K190" s="206">
        <v>2019</v>
      </c>
      <c r="L190" s="304">
        <f t="shared" si="8"/>
        <v>43605</v>
      </c>
    </row>
    <row r="191" spans="1:12" s="121" customFormat="1" ht="18">
      <c r="A191" s="190" t="s">
        <v>30</v>
      </c>
      <c r="B191" s="191" t="s">
        <v>968</v>
      </c>
      <c r="C191" s="190" t="s">
        <v>970</v>
      </c>
      <c r="D191" s="190" t="s">
        <v>497</v>
      </c>
      <c r="E191" s="190" t="s">
        <v>182</v>
      </c>
      <c r="F191" s="171">
        <v>11186</v>
      </c>
      <c r="G191" s="170" t="s">
        <v>993</v>
      </c>
      <c r="H191" s="170" t="s">
        <v>142</v>
      </c>
      <c r="I191" s="344" t="str">
        <f t="shared" si="9"/>
        <v>21</v>
      </c>
      <c r="J191" s="345">
        <f t="shared" si="7"/>
        <v>5</v>
      </c>
      <c r="K191" s="206">
        <v>2019</v>
      </c>
      <c r="L191" s="304">
        <f t="shared" si="8"/>
        <v>43605</v>
      </c>
    </row>
    <row r="192" spans="1:12" s="121" customFormat="1" ht="18">
      <c r="A192" s="190" t="s">
        <v>30</v>
      </c>
      <c r="B192" s="191" t="s">
        <v>969</v>
      </c>
      <c r="C192" s="190" t="s">
        <v>971</v>
      </c>
      <c r="D192" s="190" t="s">
        <v>497</v>
      </c>
      <c r="E192" s="190" t="s">
        <v>182</v>
      </c>
      <c r="F192" s="171">
        <v>10500</v>
      </c>
      <c r="G192" s="170" t="s">
        <v>993</v>
      </c>
      <c r="H192" s="170" t="s">
        <v>142</v>
      </c>
      <c r="I192" s="344" t="str">
        <f t="shared" si="9"/>
        <v>21</v>
      </c>
      <c r="J192" s="345">
        <f t="shared" si="7"/>
        <v>5</v>
      </c>
      <c r="K192" s="206">
        <v>2019</v>
      </c>
      <c r="L192" s="304">
        <f t="shared" si="8"/>
        <v>43605</v>
      </c>
    </row>
    <row r="193" spans="1:12" s="346" customFormat="1" ht="18">
      <c r="A193" s="190">
        <v>1905081350</v>
      </c>
      <c r="B193" s="191" t="s">
        <v>981</v>
      </c>
      <c r="C193" s="190" t="s">
        <v>982</v>
      </c>
      <c r="D193" s="190" t="s">
        <v>983</v>
      </c>
      <c r="E193" s="190" t="s">
        <v>190</v>
      </c>
      <c r="F193" s="199">
        <v>369375</v>
      </c>
      <c r="G193" s="170" t="s">
        <v>993</v>
      </c>
      <c r="H193" s="170" t="s">
        <v>142</v>
      </c>
      <c r="I193" s="344" t="str">
        <f t="shared" si="9"/>
        <v>21</v>
      </c>
      <c r="J193" s="345">
        <f t="shared" si="7"/>
        <v>5</v>
      </c>
      <c r="K193" s="206">
        <v>2019</v>
      </c>
      <c r="L193" s="304">
        <f t="shared" si="8"/>
        <v>43605</v>
      </c>
    </row>
    <row r="194" spans="1:12" s="346" customFormat="1" ht="18">
      <c r="A194" s="190">
        <v>1905111242</v>
      </c>
      <c r="B194" s="191" t="s">
        <v>334</v>
      </c>
      <c r="C194" s="190" t="s">
        <v>984</v>
      </c>
      <c r="D194" s="190" t="s">
        <v>985</v>
      </c>
      <c r="E194" s="190" t="s">
        <v>190</v>
      </c>
      <c r="F194" s="199">
        <v>29250</v>
      </c>
      <c r="G194" s="170" t="s">
        <v>993</v>
      </c>
      <c r="H194" s="170" t="s">
        <v>142</v>
      </c>
      <c r="I194" s="344" t="str">
        <f t="shared" si="9"/>
        <v>21</v>
      </c>
      <c r="J194" s="345">
        <f t="shared" si="7"/>
        <v>5</v>
      </c>
      <c r="K194" s="206">
        <v>2019</v>
      </c>
      <c r="L194" s="304">
        <f t="shared" si="8"/>
        <v>43605</v>
      </c>
    </row>
    <row r="195" spans="1:12" s="346" customFormat="1" ht="18">
      <c r="A195" s="190">
        <v>1905111302</v>
      </c>
      <c r="B195" s="191" t="s">
        <v>334</v>
      </c>
      <c r="C195" s="190" t="s">
        <v>984</v>
      </c>
      <c r="D195" s="190" t="s">
        <v>986</v>
      </c>
      <c r="E195" s="190" t="s">
        <v>190</v>
      </c>
      <c r="F195" s="199">
        <v>29250</v>
      </c>
      <c r="G195" s="170" t="s">
        <v>993</v>
      </c>
      <c r="H195" s="170" t="s">
        <v>142</v>
      </c>
      <c r="I195" s="344" t="str">
        <f t="shared" si="9"/>
        <v>21</v>
      </c>
      <c r="J195" s="345">
        <f t="shared" si="7"/>
        <v>5</v>
      </c>
      <c r="K195" s="206">
        <v>2019</v>
      </c>
      <c r="L195" s="304">
        <f t="shared" si="8"/>
        <v>43605</v>
      </c>
    </row>
    <row r="196" spans="1:12" s="346" customFormat="1" ht="18">
      <c r="A196" s="190">
        <v>1905230836</v>
      </c>
      <c r="B196" s="191" t="s">
        <v>987</v>
      </c>
      <c r="C196" s="190" t="s">
        <v>988</v>
      </c>
      <c r="D196" s="190" t="s">
        <v>989</v>
      </c>
      <c r="E196" s="190" t="s">
        <v>190</v>
      </c>
      <c r="F196" s="199">
        <v>30890.25</v>
      </c>
      <c r="G196" s="170" t="s">
        <v>993</v>
      </c>
      <c r="H196" s="170" t="s">
        <v>142</v>
      </c>
      <c r="I196" s="344" t="str">
        <f t="shared" si="9"/>
        <v>21</v>
      </c>
      <c r="J196" s="345">
        <f t="shared" si="7"/>
        <v>5</v>
      </c>
      <c r="K196" s="206">
        <v>2019</v>
      </c>
      <c r="L196" s="304">
        <f t="shared" si="8"/>
        <v>43605</v>
      </c>
    </row>
    <row r="197" spans="1:12" s="346" customFormat="1" ht="18">
      <c r="A197" s="190">
        <v>1905221047</v>
      </c>
      <c r="B197" s="191" t="s">
        <v>334</v>
      </c>
      <c r="C197" s="190" t="s">
        <v>990</v>
      </c>
      <c r="D197" s="190" t="s">
        <v>991</v>
      </c>
      <c r="E197" s="190" t="s">
        <v>190</v>
      </c>
      <c r="F197" s="199">
        <v>29250</v>
      </c>
      <c r="G197" s="170" t="s">
        <v>993</v>
      </c>
      <c r="H197" s="170" t="s">
        <v>142</v>
      </c>
      <c r="I197" s="344" t="str">
        <f t="shared" si="9"/>
        <v>21</v>
      </c>
      <c r="J197" s="345">
        <f t="shared" ref="J197:J260" si="10">MONTH(1&amp;H197)</f>
        <v>5</v>
      </c>
      <c r="K197" s="206">
        <v>2019</v>
      </c>
      <c r="L197" s="304">
        <f t="shared" ref="L197:L260" si="11">MAX(DATE(K197,1,1),DATE(K197,1,1)-WEEKDAY(DATE(K197,1,1),2)+(I197-1)*7+1)</f>
        <v>43605</v>
      </c>
    </row>
    <row r="198" spans="1:12" s="346" customFormat="1" ht="18">
      <c r="A198" s="190">
        <v>1905221053</v>
      </c>
      <c r="B198" s="191" t="s">
        <v>334</v>
      </c>
      <c r="C198" s="190" t="s">
        <v>992</v>
      </c>
      <c r="D198" s="190" t="s">
        <v>991</v>
      </c>
      <c r="E198" s="190" t="s">
        <v>190</v>
      </c>
      <c r="F198" s="199">
        <v>29250</v>
      </c>
      <c r="G198" s="170" t="s">
        <v>993</v>
      </c>
      <c r="H198" s="170" t="s">
        <v>142</v>
      </c>
      <c r="I198" s="344" t="str">
        <f t="shared" si="9"/>
        <v>21</v>
      </c>
      <c r="J198" s="345">
        <f t="shared" si="10"/>
        <v>5</v>
      </c>
      <c r="K198" s="206">
        <v>2019</v>
      </c>
      <c r="L198" s="304">
        <f t="shared" si="11"/>
        <v>43605</v>
      </c>
    </row>
    <row r="199" spans="1:12" s="346" customFormat="1" ht="18">
      <c r="A199" s="190" t="s">
        <v>30</v>
      </c>
      <c r="B199" s="191" t="s">
        <v>192</v>
      </c>
      <c r="C199" s="190" t="s">
        <v>193</v>
      </c>
      <c r="D199" s="190" t="s">
        <v>193</v>
      </c>
      <c r="E199" s="190" t="s">
        <v>190</v>
      </c>
      <c r="F199" s="171">
        <v>115173.74</v>
      </c>
      <c r="G199" s="170" t="s">
        <v>993</v>
      </c>
      <c r="H199" s="170" t="s">
        <v>142</v>
      </c>
      <c r="I199" s="344" t="str">
        <f t="shared" si="9"/>
        <v>21</v>
      </c>
      <c r="J199" s="345">
        <f t="shared" si="10"/>
        <v>5</v>
      </c>
      <c r="K199" s="206">
        <v>2019</v>
      </c>
      <c r="L199" s="304">
        <f t="shared" si="11"/>
        <v>43605</v>
      </c>
    </row>
    <row r="200" spans="1:12" s="121" customFormat="1" ht="18">
      <c r="A200" s="190">
        <v>1905281519</v>
      </c>
      <c r="B200" s="191" t="s">
        <v>1011</v>
      </c>
      <c r="C200" s="190" t="s">
        <v>1012</v>
      </c>
      <c r="D200" s="190" t="s">
        <v>473</v>
      </c>
      <c r="E200" s="190" t="s">
        <v>190</v>
      </c>
      <c r="F200" s="171">
        <v>60000</v>
      </c>
      <c r="G200" s="170" t="s">
        <v>1020</v>
      </c>
      <c r="H200" s="170" t="s">
        <v>142</v>
      </c>
      <c r="I200" s="344" t="str">
        <f t="shared" si="9"/>
        <v>22</v>
      </c>
      <c r="J200" s="345">
        <f t="shared" si="10"/>
        <v>5</v>
      </c>
      <c r="K200" s="206">
        <v>2019</v>
      </c>
      <c r="L200" s="304">
        <f t="shared" si="11"/>
        <v>43612</v>
      </c>
    </row>
    <row r="201" spans="1:12" s="121" customFormat="1" ht="18">
      <c r="A201" s="190">
        <v>190528159</v>
      </c>
      <c r="B201" s="191" t="s">
        <v>1013</v>
      </c>
      <c r="C201" s="190" t="s">
        <v>1014</v>
      </c>
      <c r="D201" s="190" t="s">
        <v>1015</v>
      </c>
      <c r="E201" s="190" t="s">
        <v>291</v>
      </c>
      <c r="F201" s="171">
        <v>22514</v>
      </c>
      <c r="G201" s="170" t="s">
        <v>1020</v>
      </c>
      <c r="H201" s="170" t="s">
        <v>142</v>
      </c>
      <c r="I201" s="344" t="str">
        <f t="shared" si="9"/>
        <v>22</v>
      </c>
      <c r="J201" s="345">
        <f t="shared" si="10"/>
        <v>5</v>
      </c>
      <c r="K201" s="206">
        <v>2019</v>
      </c>
      <c r="L201" s="304">
        <f t="shared" si="11"/>
        <v>43612</v>
      </c>
    </row>
    <row r="202" spans="1:12" s="121" customFormat="1" ht="18">
      <c r="A202" s="190" t="s">
        <v>30</v>
      </c>
      <c r="B202" s="191" t="s">
        <v>192</v>
      </c>
      <c r="C202" s="190" t="s">
        <v>193</v>
      </c>
      <c r="D202" s="190" t="s">
        <v>193</v>
      </c>
      <c r="E202" s="190" t="s">
        <v>190</v>
      </c>
      <c r="F202" s="171">
        <v>91165.58</v>
      </c>
      <c r="G202" s="170" t="s">
        <v>1020</v>
      </c>
      <c r="H202" s="170" t="s">
        <v>142</v>
      </c>
      <c r="I202" s="344" t="str">
        <f t="shared" si="9"/>
        <v>22</v>
      </c>
      <c r="J202" s="345">
        <f t="shared" si="10"/>
        <v>5</v>
      </c>
      <c r="K202" s="206">
        <v>2019</v>
      </c>
      <c r="L202" s="304">
        <f t="shared" si="11"/>
        <v>43612</v>
      </c>
    </row>
    <row r="203" spans="1:12" s="121" customFormat="1" ht="18">
      <c r="A203" s="190" t="s">
        <v>30</v>
      </c>
      <c r="B203" s="191" t="s">
        <v>1036</v>
      </c>
      <c r="C203" s="190" t="s">
        <v>193</v>
      </c>
      <c r="D203" s="190" t="s">
        <v>193</v>
      </c>
      <c r="E203" s="190" t="s">
        <v>190</v>
      </c>
      <c r="F203" s="171">
        <v>56686.92</v>
      </c>
      <c r="G203" s="170" t="s">
        <v>1020</v>
      </c>
      <c r="H203" s="170" t="s">
        <v>142</v>
      </c>
      <c r="I203" s="344" t="str">
        <f t="shared" si="9"/>
        <v>22</v>
      </c>
      <c r="J203" s="345">
        <f t="shared" si="10"/>
        <v>5</v>
      </c>
      <c r="K203" s="206">
        <v>2019</v>
      </c>
      <c r="L203" s="304">
        <f t="shared" si="11"/>
        <v>43612</v>
      </c>
    </row>
    <row r="204" spans="1:12" ht="18">
      <c r="A204" s="190">
        <v>1906051015</v>
      </c>
      <c r="B204" s="191" t="s">
        <v>1067</v>
      </c>
      <c r="C204" s="190" t="s">
        <v>1068</v>
      </c>
      <c r="D204" s="190" t="s">
        <v>1069</v>
      </c>
      <c r="E204" s="190" t="s">
        <v>190</v>
      </c>
      <c r="F204" s="171">
        <v>33750</v>
      </c>
      <c r="G204" s="170" t="s">
        <v>1073</v>
      </c>
      <c r="H204" s="170" t="s">
        <v>143</v>
      </c>
      <c r="I204" s="344" t="str">
        <f t="shared" si="9"/>
        <v>23</v>
      </c>
      <c r="J204" s="345">
        <f t="shared" si="10"/>
        <v>6</v>
      </c>
      <c r="K204" s="206">
        <v>2019</v>
      </c>
      <c r="L204" s="304">
        <f t="shared" si="11"/>
        <v>43619</v>
      </c>
    </row>
    <row r="205" spans="1:12" s="121" customFormat="1" ht="18">
      <c r="A205" s="190">
        <v>1905250840</v>
      </c>
      <c r="B205" s="191" t="s">
        <v>334</v>
      </c>
      <c r="C205" s="190" t="s">
        <v>1042</v>
      </c>
      <c r="D205" s="190" t="s">
        <v>1043</v>
      </c>
      <c r="E205" s="190" t="s">
        <v>190</v>
      </c>
      <c r="F205" s="171">
        <v>29250</v>
      </c>
      <c r="G205" s="170" t="s">
        <v>1073</v>
      </c>
      <c r="H205" s="170" t="s">
        <v>143</v>
      </c>
      <c r="I205" s="344" t="str">
        <f t="shared" si="9"/>
        <v>23</v>
      </c>
      <c r="J205" s="345">
        <f t="shared" si="10"/>
        <v>6</v>
      </c>
      <c r="K205" s="206">
        <v>2019</v>
      </c>
      <c r="L205" s="304">
        <f t="shared" si="11"/>
        <v>43619</v>
      </c>
    </row>
    <row r="206" spans="1:12" s="121" customFormat="1" ht="18">
      <c r="A206" s="190">
        <v>1905250826</v>
      </c>
      <c r="B206" s="191" t="s">
        <v>334</v>
      </c>
      <c r="C206" s="190" t="s">
        <v>695</v>
      </c>
      <c r="D206" s="190" t="s">
        <v>1044</v>
      </c>
      <c r="E206" s="190" t="s">
        <v>190</v>
      </c>
      <c r="F206" s="171">
        <v>29250</v>
      </c>
      <c r="G206" s="170" t="s">
        <v>1073</v>
      </c>
      <c r="H206" s="170" t="s">
        <v>143</v>
      </c>
      <c r="I206" s="344" t="str">
        <f t="shared" si="9"/>
        <v>23</v>
      </c>
      <c r="J206" s="345">
        <f t="shared" si="10"/>
        <v>6</v>
      </c>
      <c r="K206" s="206">
        <v>2019</v>
      </c>
      <c r="L206" s="304">
        <f t="shared" si="11"/>
        <v>43619</v>
      </c>
    </row>
    <row r="207" spans="1:12" s="121" customFormat="1" ht="18">
      <c r="A207" s="190">
        <v>1905281017</v>
      </c>
      <c r="B207" s="191" t="s">
        <v>334</v>
      </c>
      <c r="C207" s="190" t="s">
        <v>1045</v>
      </c>
      <c r="D207" s="190" t="s">
        <v>1046</v>
      </c>
      <c r="E207" s="190" t="s">
        <v>190</v>
      </c>
      <c r="F207" s="171">
        <v>29250</v>
      </c>
      <c r="G207" s="170" t="s">
        <v>1073</v>
      </c>
      <c r="H207" s="170" t="s">
        <v>143</v>
      </c>
      <c r="I207" s="344" t="str">
        <f t="shared" si="9"/>
        <v>23</v>
      </c>
      <c r="J207" s="345">
        <f t="shared" si="10"/>
        <v>6</v>
      </c>
      <c r="K207" s="206">
        <v>2019</v>
      </c>
      <c r="L207" s="304">
        <f t="shared" si="11"/>
        <v>43619</v>
      </c>
    </row>
    <row r="208" spans="1:12" s="121" customFormat="1" ht="18">
      <c r="A208" s="190">
        <v>1905280944</v>
      </c>
      <c r="B208" s="191" t="s">
        <v>334</v>
      </c>
      <c r="C208" s="190" t="s">
        <v>1047</v>
      </c>
      <c r="D208" s="190" t="s">
        <v>1048</v>
      </c>
      <c r="E208" s="190" t="s">
        <v>190</v>
      </c>
      <c r="F208" s="171">
        <v>29250</v>
      </c>
      <c r="G208" s="170" t="s">
        <v>1073</v>
      </c>
      <c r="H208" s="170" t="s">
        <v>143</v>
      </c>
      <c r="I208" s="344" t="str">
        <f t="shared" si="9"/>
        <v>23</v>
      </c>
      <c r="J208" s="345">
        <f t="shared" si="10"/>
        <v>6</v>
      </c>
      <c r="K208" s="206">
        <v>2019</v>
      </c>
      <c r="L208" s="304">
        <f t="shared" si="11"/>
        <v>43619</v>
      </c>
    </row>
    <row r="209" spans="1:12" s="121" customFormat="1" ht="18">
      <c r="A209" s="190">
        <v>1905290753</v>
      </c>
      <c r="B209" s="191" t="s">
        <v>334</v>
      </c>
      <c r="C209" s="190" t="s">
        <v>1049</v>
      </c>
      <c r="D209" s="190" t="s">
        <v>1050</v>
      </c>
      <c r="E209" s="190" t="s">
        <v>190</v>
      </c>
      <c r="F209" s="171">
        <v>29250</v>
      </c>
      <c r="G209" s="170" t="s">
        <v>1073</v>
      </c>
      <c r="H209" s="170" t="s">
        <v>143</v>
      </c>
      <c r="I209" s="344" t="str">
        <f t="shared" si="9"/>
        <v>23</v>
      </c>
      <c r="J209" s="345">
        <f t="shared" si="10"/>
        <v>6</v>
      </c>
      <c r="K209" s="206">
        <v>2019</v>
      </c>
      <c r="L209" s="304">
        <f t="shared" si="11"/>
        <v>43619</v>
      </c>
    </row>
    <row r="210" spans="1:12" s="121" customFormat="1" ht="18">
      <c r="A210" s="190">
        <v>1905290859</v>
      </c>
      <c r="B210" s="191" t="s">
        <v>1051</v>
      </c>
      <c r="C210" s="190" t="s">
        <v>1052</v>
      </c>
      <c r="D210" s="190" t="s">
        <v>1053</v>
      </c>
      <c r="E210" s="190" t="s">
        <v>190</v>
      </c>
      <c r="F210" s="171">
        <v>45375</v>
      </c>
      <c r="G210" s="170" t="s">
        <v>1073</v>
      </c>
      <c r="H210" s="170" t="s">
        <v>143</v>
      </c>
      <c r="I210" s="344" t="str">
        <f t="shared" si="9"/>
        <v>23</v>
      </c>
      <c r="J210" s="345">
        <f t="shared" si="10"/>
        <v>6</v>
      </c>
      <c r="K210" s="206">
        <v>2019</v>
      </c>
      <c r="L210" s="304">
        <f t="shared" si="11"/>
        <v>43619</v>
      </c>
    </row>
    <row r="211" spans="1:12" s="121" customFormat="1" ht="18">
      <c r="A211" s="190">
        <v>1905290905</v>
      </c>
      <c r="B211" s="191" t="s">
        <v>1054</v>
      </c>
      <c r="C211" s="190" t="s">
        <v>1052</v>
      </c>
      <c r="D211" s="190" t="s">
        <v>1053</v>
      </c>
      <c r="E211" s="190" t="s">
        <v>190</v>
      </c>
      <c r="F211" s="171">
        <v>45375</v>
      </c>
      <c r="G211" s="170" t="s">
        <v>1073</v>
      </c>
      <c r="H211" s="170" t="s">
        <v>143</v>
      </c>
      <c r="I211" s="344" t="str">
        <f t="shared" si="9"/>
        <v>23</v>
      </c>
      <c r="J211" s="345">
        <f t="shared" si="10"/>
        <v>6</v>
      </c>
      <c r="K211" s="206">
        <v>2019</v>
      </c>
      <c r="L211" s="304">
        <f t="shared" si="11"/>
        <v>43619</v>
      </c>
    </row>
    <row r="212" spans="1:12" s="121" customFormat="1" ht="18">
      <c r="A212" s="190">
        <v>1905290908</v>
      </c>
      <c r="B212" s="191" t="s">
        <v>1051</v>
      </c>
      <c r="C212" s="190" t="s">
        <v>1055</v>
      </c>
      <c r="D212" s="190" t="s">
        <v>1056</v>
      </c>
      <c r="E212" s="190" t="s">
        <v>190</v>
      </c>
      <c r="F212" s="171">
        <v>45375</v>
      </c>
      <c r="G212" s="170" t="s">
        <v>1073</v>
      </c>
      <c r="H212" s="170" t="s">
        <v>143</v>
      </c>
      <c r="I212" s="344" t="str">
        <f t="shared" si="9"/>
        <v>23</v>
      </c>
      <c r="J212" s="345">
        <f t="shared" si="10"/>
        <v>6</v>
      </c>
      <c r="K212" s="206">
        <v>2019</v>
      </c>
      <c r="L212" s="304">
        <f t="shared" si="11"/>
        <v>43619</v>
      </c>
    </row>
    <row r="213" spans="1:12" s="121" customFormat="1" ht="18">
      <c r="A213" s="190">
        <v>1905290910</v>
      </c>
      <c r="B213" s="191" t="s">
        <v>1057</v>
      </c>
      <c r="C213" s="190" t="s">
        <v>1058</v>
      </c>
      <c r="D213" s="190" t="s">
        <v>1059</v>
      </c>
      <c r="E213" s="190" t="s">
        <v>190</v>
      </c>
      <c r="F213" s="171">
        <v>45375</v>
      </c>
      <c r="G213" s="170" t="s">
        <v>1073</v>
      </c>
      <c r="H213" s="170" t="s">
        <v>143</v>
      </c>
      <c r="I213" s="344" t="str">
        <f t="shared" si="9"/>
        <v>23</v>
      </c>
      <c r="J213" s="345">
        <f t="shared" si="10"/>
        <v>6</v>
      </c>
      <c r="K213" s="206">
        <v>2019</v>
      </c>
      <c r="L213" s="304">
        <f t="shared" si="11"/>
        <v>43619</v>
      </c>
    </row>
    <row r="214" spans="1:12" s="121" customFormat="1" ht="18">
      <c r="A214" s="190">
        <v>1905290913</v>
      </c>
      <c r="B214" s="191" t="s">
        <v>1051</v>
      </c>
      <c r="C214" s="190" t="s">
        <v>1060</v>
      </c>
      <c r="D214" s="190" t="s">
        <v>1061</v>
      </c>
      <c r="E214" s="190" t="s">
        <v>190</v>
      </c>
      <c r="F214" s="171">
        <v>45375</v>
      </c>
      <c r="G214" s="170" t="s">
        <v>1073</v>
      </c>
      <c r="H214" s="170" t="s">
        <v>143</v>
      </c>
      <c r="I214" s="344" t="str">
        <f t="shared" si="9"/>
        <v>23</v>
      </c>
      <c r="J214" s="345">
        <f t="shared" si="10"/>
        <v>6</v>
      </c>
      <c r="K214" s="206">
        <v>2019</v>
      </c>
      <c r="L214" s="304">
        <f t="shared" si="11"/>
        <v>43619</v>
      </c>
    </row>
    <row r="215" spans="1:12" s="121" customFormat="1" ht="18">
      <c r="A215" s="190">
        <v>1905290918</v>
      </c>
      <c r="B215" s="191" t="s">
        <v>1051</v>
      </c>
      <c r="C215" s="190" t="s">
        <v>1062</v>
      </c>
      <c r="D215" s="190" t="s">
        <v>1063</v>
      </c>
      <c r="E215" s="190" t="s">
        <v>190</v>
      </c>
      <c r="F215" s="171">
        <v>45375</v>
      </c>
      <c r="G215" s="170" t="s">
        <v>1073</v>
      </c>
      <c r="H215" s="170" t="s">
        <v>143</v>
      </c>
      <c r="I215" s="344" t="str">
        <f t="shared" si="9"/>
        <v>23</v>
      </c>
      <c r="J215" s="345">
        <f t="shared" si="10"/>
        <v>6</v>
      </c>
      <c r="K215" s="206">
        <v>2019</v>
      </c>
      <c r="L215" s="304">
        <f t="shared" si="11"/>
        <v>43619</v>
      </c>
    </row>
    <row r="216" spans="1:12" s="121" customFormat="1" ht="18">
      <c r="A216" s="190">
        <v>1905290924</v>
      </c>
      <c r="B216" s="191" t="s">
        <v>1064</v>
      </c>
      <c r="C216" s="190" t="s">
        <v>1065</v>
      </c>
      <c r="D216" s="190" t="s">
        <v>1066</v>
      </c>
      <c r="E216" s="190" t="s">
        <v>190</v>
      </c>
      <c r="F216" s="171">
        <v>59000</v>
      </c>
      <c r="G216" s="170" t="s">
        <v>1073</v>
      </c>
      <c r="H216" s="170" t="s">
        <v>143</v>
      </c>
      <c r="I216" s="344" t="str">
        <f t="shared" si="9"/>
        <v>23</v>
      </c>
      <c r="J216" s="345">
        <f t="shared" si="10"/>
        <v>6</v>
      </c>
      <c r="K216" s="206">
        <v>2019</v>
      </c>
      <c r="L216" s="304">
        <f t="shared" si="11"/>
        <v>43619</v>
      </c>
    </row>
    <row r="217" spans="1:12" s="121" customFormat="1" ht="18">
      <c r="A217" s="190" t="s">
        <v>30</v>
      </c>
      <c r="B217" s="191" t="s">
        <v>192</v>
      </c>
      <c r="C217" s="190" t="s">
        <v>193</v>
      </c>
      <c r="D217" s="190" t="s">
        <v>193</v>
      </c>
      <c r="E217" s="190" t="s">
        <v>190</v>
      </c>
      <c r="F217" s="171">
        <v>481416.37</v>
      </c>
      <c r="G217" s="170" t="s">
        <v>1073</v>
      </c>
      <c r="H217" s="170" t="s">
        <v>143</v>
      </c>
      <c r="I217" s="344" t="str">
        <f t="shared" si="9"/>
        <v>23</v>
      </c>
      <c r="J217" s="345">
        <f t="shared" si="10"/>
        <v>6</v>
      </c>
      <c r="K217" s="206">
        <v>2019</v>
      </c>
      <c r="L217" s="304">
        <f t="shared" si="11"/>
        <v>43619</v>
      </c>
    </row>
    <row r="218" spans="1:12" s="121" customFormat="1" ht="18">
      <c r="A218" s="190" t="s">
        <v>30</v>
      </c>
      <c r="B218" s="191" t="s">
        <v>1090</v>
      </c>
      <c r="C218" s="190" t="s">
        <v>193</v>
      </c>
      <c r="D218" s="190" t="s">
        <v>193</v>
      </c>
      <c r="E218" s="190" t="s">
        <v>190</v>
      </c>
      <c r="F218" s="199">
        <v>48493</v>
      </c>
      <c r="G218" s="170" t="s">
        <v>1073</v>
      </c>
      <c r="H218" s="170" t="s">
        <v>143</v>
      </c>
      <c r="I218" s="344" t="str">
        <f t="shared" si="9"/>
        <v>23</v>
      </c>
      <c r="J218" s="345">
        <f t="shared" si="10"/>
        <v>6</v>
      </c>
      <c r="K218" s="206">
        <v>2019</v>
      </c>
      <c r="L218" s="304">
        <f t="shared" si="11"/>
        <v>43619</v>
      </c>
    </row>
    <row r="219" spans="1:12" s="121" customFormat="1" ht="18">
      <c r="A219" s="190" t="s">
        <v>30</v>
      </c>
      <c r="B219" s="191" t="s">
        <v>1091</v>
      </c>
      <c r="C219" s="190" t="s">
        <v>193</v>
      </c>
      <c r="D219" s="190" t="s">
        <v>193</v>
      </c>
      <c r="E219" s="190" t="s">
        <v>190</v>
      </c>
      <c r="F219" s="171">
        <v>127900</v>
      </c>
      <c r="G219" s="170" t="s">
        <v>1073</v>
      </c>
      <c r="H219" s="170" t="s">
        <v>143</v>
      </c>
      <c r="I219" s="344" t="str">
        <f t="shared" si="9"/>
        <v>23</v>
      </c>
      <c r="J219" s="345">
        <f t="shared" si="10"/>
        <v>6</v>
      </c>
      <c r="K219" s="206">
        <v>2019</v>
      </c>
      <c r="L219" s="304">
        <f t="shared" si="11"/>
        <v>43619</v>
      </c>
    </row>
    <row r="220" spans="1:12" s="121" customFormat="1" ht="18">
      <c r="A220" s="190" t="s">
        <v>30</v>
      </c>
      <c r="B220" s="191" t="s">
        <v>1092</v>
      </c>
      <c r="C220" s="190" t="s">
        <v>193</v>
      </c>
      <c r="D220" s="190" t="s">
        <v>193</v>
      </c>
      <c r="E220" s="190" t="s">
        <v>190</v>
      </c>
      <c r="F220" s="171">
        <v>188082.74</v>
      </c>
      <c r="G220" s="170" t="s">
        <v>1125</v>
      </c>
      <c r="H220" s="170" t="s">
        <v>143</v>
      </c>
      <c r="I220" s="344" t="str">
        <f t="shared" si="9"/>
        <v>24</v>
      </c>
      <c r="J220" s="345">
        <f t="shared" si="10"/>
        <v>6</v>
      </c>
      <c r="K220" s="206">
        <v>2019</v>
      </c>
      <c r="L220" s="304">
        <f t="shared" si="11"/>
        <v>43626</v>
      </c>
    </row>
    <row r="221" spans="1:12" s="121" customFormat="1" ht="18">
      <c r="A221" s="190" t="s">
        <v>30</v>
      </c>
      <c r="B221" s="191" t="s">
        <v>1097</v>
      </c>
      <c r="C221" s="190" t="s">
        <v>193</v>
      </c>
      <c r="D221" s="190" t="s">
        <v>193</v>
      </c>
      <c r="E221" s="190" t="s">
        <v>190</v>
      </c>
      <c r="F221" s="171">
        <v>254613</v>
      </c>
      <c r="G221" s="170" t="s">
        <v>1125</v>
      </c>
      <c r="H221" s="170" t="s">
        <v>143</v>
      </c>
      <c r="I221" s="344" t="str">
        <f t="shared" si="9"/>
        <v>24</v>
      </c>
      <c r="J221" s="345">
        <f t="shared" si="10"/>
        <v>6</v>
      </c>
      <c r="K221" s="206">
        <v>2019</v>
      </c>
      <c r="L221" s="304">
        <f t="shared" si="11"/>
        <v>43626</v>
      </c>
    </row>
    <row r="222" spans="1:12" s="121" customFormat="1" ht="18">
      <c r="A222" s="190" t="s">
        <v>30</v>
      </c>
      <c r="B222" s="191" t="s">
        <v>328</v>
      </c>
      <c r="C222" s="190" t="s">
        <v>329</v>
      </c>
      <c r="D222" s="190" t="s">
        <v>1102</v>
      </c>
      <c r="E222" s="190" t="s">
        <v>182</v>
      </c>
      <c r="F222" s="171">
        <v>46462.45</v>
      </c>
      <c r="G222" s="170" t="s">
        <v>1125</v>
      </c>
      <c r="H222" s="170" t="s">
        <v>143</v>
      </c>
      <c r="I222" s="344" t="str">
        <f t="shared" si="9"/>
        <v>24</v>
      </c>
      <c r="J222" s="345">
        <f t="shared" si="10"/>
        <v>6</v>
      </c>
      <c r="K222" s="206">
        <v>2019</v>
      </c>
      <c r="L222" s="304">
        <f t="shared" si="11"/>
        <v>43626</v>
      </c>
    </row>
    <row r="223" spans="1:12" s="121" customFormat="1" ht="18">
      <c r="A223" s="190">
        <v>1906111245</v>
      </c>
      <c r="B223" s="191" t="s">
        <v>1106</v>
      </c>
      <c r="C223" s="190" t="s">
        <v>1107</v>
      </c>
      <c r="D223" s="190" t="s">
        <v>1108</v>
      </c>
      <c r="E223" s="190" t="s">
        <v>190</v>
      </c>
      <c r="F223" s="171">
        <v>300000</v>
      </c>
      <c r="G223" s="170" t="s">
        <v>1125</v>
      </c>
      <c r="H223" s="170" t="s">
        <v>143</v>
      </c>
      <c r="I223" s="344" t="str">
        <f t="shared" si="9"/>
        <v>24</v>
      </c>
      <c r="J223" s="345">
        <f t="shared" si="10"/>
        <v>6</v>
      </c>
      <c r="K223" s="206">
        <v>2019</v>
      </c>
      <c r="L223" s="304">
        <f t="shared" si="11"/>
        <v>43626</v>
      </c>
    </row>
    <row r="224" spans="1:12" s="121" customFormat="1" ht="18">
      <c r="A224" s="190">
        <v>1906051014</v>
      </c>
      <c r="B224" s="191" t="s">
        <v>1109</v>
      </c>
      <c r="C224" s="190" t="s">
        <v>1110</v>
      </c>
      <c r="D224" s="190" t="s">
        <v>1111</v>
      </c>
      <c r="E224" s="190" t="s">
        <v>182</v>
      </c>
      <c r="F224" s="171">
        <v>199396.03</v>
      </c>
      <c r="G224" s="170" t="s">
        <v>1125</v>
      </c>
      <c r="H224" s="170" t="s">
        <v>143</v>
      </c>
      <c r="I224" s="344" t="str">
        <f t="shared" si="9"/>
        <v>24</v>
      </c>
      <c r="J224" s="345">
        <f t="shared" si="10"/>
        <v>6</v>
      </c>
      <c r="K224" s="206">
        <v>2019</v>
      </c>
      <c r="L224" s="304">
        <f t="shared" si="11"/>
        <v>43626</v>
      </c>
    </row>
    <row r="225" spans="1:12" s="121" customFormat="1" ht="18">
      <c r="A225" s="190">
        <v>1906051015</v>
      </c>
      <c r="B225" s="191" t="s">
        <v>1112</v>
      </c>
      <c r="C225" s="190" t="s">
        <v>1113</v>
      </c>
      <c r="D225" s="190" t="s">
        <v>1114</v>
      </c>
      <c r="E225" s="190" t="s">
        <v>190</v>
      </c>
      <c r="F225" s="171">
        <v>105000</v>
      </c>
      <c r="G225" s="170" t="s">
        <v>1125</v>
      </c>
      <c r="H225" s="170" t="s">
        <v>143</v>
      </c>
      <c r="I225" s="344" t="str">
        <f t="shared" si="9"/>
        <v>24</v>
      </c>
      <c r="J225" s="345">
        <f t="shared" si="10"/>
        <v>6</v>
      </c>
      <c r="K225" s="206">
        <v>2019</v>
      </c>
      <c r="L225" s="304">
        <f t="shared" si="11"/>
        <v>43626</v>
      </c>
    </row>
    <row r="226" spans="1:12" s="121" customFormat="1" ht="18">
      <c r="A226" s="190">
        <v>1906051438</v>
      </c>
      <c r="B226" s="191" t="s">
        <v>1115</v>
      </c>
      <c r="C226" s="190" t="s">
        <v>1116</v>
      </c>
      <c r="D226" s="190" t="s">
        <v>1117</v>
      </c>
      <c r="E226" s="190" t="s">
        <v>182</v>
      </c>
      <c r="F226" s="171">
        <v>53620</v>
      </c>
      <c r="G226" s="170" t="s">
        <v>1125</v>
      </c>
      <c r="H226" s="170" t="s">
        <v>143</v>
      </c>
      <c r="I226" s="344" t="str">
        <f t="shared" si="9"/>
        <v>24</v>
      </c>
      <c r="J226" s="345">
        <f t="shared" si="10"/>
        <v>6</v>
      </c>
      <c r="K226" s="206">
        <v>2019</v>
      </c>
      <c r="L226" s="304">
        <f t="shared" si="11"/>
        <v>43626</v>
      </c>
    </row>
    <row r="227" spans="1:12" s="121" customFormat="1" ht="18">
      <c r="A227" s="190">
        <v>1906061039</v>
      </c>
      <c r="B227" s="191" t="s">
        <v>1118</v>
      </c>
      <c r="C227" s="190" t="s">
        <v>1119</v>
      </c>
      <c r="D227" s="190" t="s">
        <v>1120</v>
      </c>
      <c r="E227" s="190" t="s">
        <v>190</v>
      </c>
      <c r="F227" s="171">
        <v>30000</v>
      </c>
      <c r="G227" s="170" t="s">
        <v>1125</v>
      </c>
      <c r="H227" s="170" t="s">
        <v>143</v>
      </c>
      <c r="I227" s="344" t="str">
        <f t="shared" si="9"/>
        <v>24</v>
      </c>
      <c r="J227" s="345">
        <f t="shared" si="10"/>
        <v>6</v>
      </c>
      <c r="K227" s="206">
        <v>2019</v>
      </c>
      <c r="L227" s="304">
        <f t="shared" si="11"/>
        <v>43626</v>
      </c>
    </row>
    <row r="228" spans="1:12" s="121" customFormat="1" ht="18">
      <c r="A228" s="190">
        <v>1906071355</v>
      </c>
      <c r="B228" s="191" t="s">
        <v>334</v>
      </c>
      <c r="C228" s="190" t="s">
        <v>1121</v>
      </c>
      <c r="D228" s="190" t="s">
        <v>1122</v>
      </c>
      <c r="E228" s="190" t="s">
        <v>190</v>
      </c>
      <c r="F228" s="171">
        <v>29250</v>
      </c>
      <c r="G228" s="170" t="s">
        <v>1125</v>
      </c>
      <c r="H228" s="170" t="s">
        <v>143</v>
      </c>
      <c r="I228" s="344" t="str">
        <f t="shared" ref="I228:I291" si="12">RIGHT(G228,2)</f>
        <v>24</v>
      </c>
      <c r="J228" s="345">
        <f t="shared" si="10"/>
        <v>6</v>
      </c>
      <c r="K228" s="206">
        <v>2019</v>
      </c>
      <c r="L228" s="304">
        <f t="shared" si="11"/>
        <v>43626</v>
      </c>
    </row>
    <row r="229" spans="1:12" s="121" customFormat="1" ht="18">
      <c r="A229" s="190" t="s">
        <v>30</v>
      </c>
      <c r="B229" s="191" t="s">
        <v>192</v>
      </c>
      <c r="C229" s="190" t="s">
        <v>193</v>
      </c>
      <c r="D229" s="190" t="s">
        <v>193</v>
      </c>
      <c r="E229" s="190" t="s">
        <v>190</v>
      </c>
      <c r="F229" s="171">
        <v>1097204.22</v>
      </c>
      <c r="G229" s="170" t="s">
        <v>1125</v>
      </c>
      <c r="H229" s="170" t="s">
        <v>143</v>
      </c>
      <c r="I229" s="344" t="str">
        <f t="shared" si="12"/>
        <v>24</v>
      </c>
      <c r="J229" s="345">
        <f t="shared" si="10"/>
        <v>6</v>
      </c>
      <c r="K229" s="206">
        <v>2019</v>
      </c>
      <c r="L229" s="304">
        <f t="shared" si="11"/>
        <v>43626</v>
      </c>
    </row>
    <row r="230" spans="1:12" s="121" customFormat="1" ht="18">
      <c r="A230" s="190" t="s">
        <v>1138</v>
      </c>
      <c r="B230" s="191" t="s">
        <v>1139</v>
      </c>
      <c r="C230" s="190" t="s">
        <v>1140</v>
      </c>
      <c r="D230" s="190" t="s">
        <v>1141</v>
      </c>
      <c r="E230" s="190" t="s">
        <v>182</v>
      </c>
      <c r="F230" s="171">
        <v>7822.8</v>
      </c>
      <c r="G230" s="170" t="s">
        <v>1158</v>
      </c>
      <c r="H230" s="170" t="s">
        <v>143</v>
      </c>
      <c r="I230" s="344" t="str">
        <f t="shared" si="12"/>
        <v>25</v>
      </c>
      <c r="J230" s="345">
        <f t="shared" si="10"/>
        <v>6</v>
      </c>
      <c r="K230" s="206">
        <v>2019</v>
      </c>
      <c r="L230" s="304">
        <f t="shared" si="11"/>
        <v>43633</v>
      </c>
    </row>
    <row r="231" spans="1:12" s="121" customFormat="1" ht="18">
      <c r="A231" s="190" t="s">
        <v>30</v>
      </c>
      <c r="B231" s="191" t="s">
        <v>1143</v>
      </c>
      <c r="C231" s="190" t="s">
        <v>329</v>
      </c>
      <c r="D231" s="190" t="s">
        <v>1142</v>
      </c>
      <c r="E231" s="190" t="s">
        <v>182</v>
      </c>
      <c r="F231" s="171">
        <v>5996.52</v>
      </c>
      <c r="G231" s="170" t="s">
        <v>1158</v>
      </c>
      <c r="H231" s="170" t="s">
        <v>143</v>
      </c>
      <c r="I231" s="344" t="str">
        <f t="shared" si="12"/>
        <v>25</v>
      </c>
      <c r="J231" s="345">
        <f t="shared" si="10"/>
        <v>6</v>
      </c>
      <c r="K231" s="206">
        <v>2019</v>
      </c>
      <c r="L231" s="304">
        <f t="shared" si="11"/>
        <v>43633</v>
      </c>
    </row>
    <row r="232" spans="1:12" s="121" customFormat="1" ht="18">
      <c r="A232" s="190" t="s">
        <v>30</v>
      </c>
      <c r="B232" s="191" t="s">
        <v>1144</v>
      </c>
      <c r="C232" s="190" t="s">
        <v>329</v>
      </c>
      <c r="D232" s="190" t="s">
        <v>1142</v>
      </c>
      <c r="E232" s="190" t="s">
        <v>182</v>
      </c>
      <c r="F232" s="171">
        <v>4374.7831999999999</v>
      </c>
      <c r="G232" s="170" t="s">
        <v>1158</v>
      </c>
      <c r="H232" s="170" t="s">
        <v>143</v>
      </c>
      <c r="I232" s="344" t="str">
        <f t="shared" si="12"/>
        <v>25</v>
      </c>
      <c r="J232" s="345">
        <f t="shared" si="10"/>
        <v>6</v>
      </c>
      <c r="K232" s="206">
        <v>2019</v>
      </c>
      <c r="L232" s="304">
        <f t="shared" si="11"/>
        <v>43633</v>
      </c>
    </row>
    <row r="233" spans="1:12" s="121" customFormat="1" ht="18">
      <c r="A233" s="190" t="s">
        <v>30</v>
      </c>
      <c r="B233" s="191" t="s">
        <v>1145</v>
      </c>
      <c r="C233" s="190" t="s">
        <v>329</v>
      </c>
      <c r="D233" s="190" t="s">
        <v>1142</v>
      </c>
      <c r="E233" s="190" t="s">
        <v>182</v>
      </c>
      <c r="F233" s="171">
        <v>4688.5326999999997</v>
      </c>
      <c r="G233" s="170" t="s">
        <v>1158</v>
      </c>
      <c r="H233" s="170" t="s">
        <v>143</v>
      </c>
      <c r="I233" s="344" t="str">
        <f t="shared" si="12"/>
        <v>25</v>
      </c>
      <c r="J233" s="345">
        <f t="shared" si="10"/>
        <v>6</v>
      </c>
      <c r="K233" s="206">
        <v>2019</v>
      </c>
      <c r="L233" s="304">
        <f t="shared" si="11"/>
        <v>43633</v>
      </c>
    </row>
    <row r="234" spans="1:12" s="121" customFormat="1" ht="18">
      <c r="A234" s="190">
        <v>1906210531</v>
      </c>
      <c r="B234" s="191" t="s">
        <v>1152</v>
      </c>
      <c r="C234" s="190" t="s">
        <v>1153</v>
      </c>
      <c r="D234" s="190" t="s">
        <v>1154</v>
      </c>
      <c r="E234" s="190" t="s">
        <v>190</v>
      </c>
      <c r="F234" s="171">
        <v>29250</v>
      </c>
      <c r="G234" s="170" t="s">
        <v>1158</v>
      </c>
      <c r="H234" s="170" t="s">
        <v>143</v>
      </c>
      <c r="I234" s="344" t="str">
        <f t="shared" si="12"/>
        <v>25</v>
      </c>
      <c r="J234" s="345">
        <f t="shared" si="10"/>
        <v>6</v>
      </c>
      <c r="K234" s="206">
        <v>2019</v>
      </c>
      <c r="L234" s="304">
        <f t="shared" si="11"/>
        <v>43633</v>
      </c>
    </row>
    <row r="235" spans="1:12" s="121" customFormat="1" ht="18">
      <c r="A235" s="190">
        <v>1906190851</v>
      </c>
      <c r="B235" s="191" t="s">
        <v>1155</v>
      </c>
      <c r="C235" s="190" t="s">
        <v>1156</v>
      </c>
      <c r="D235" s="190" t="s">
        <v>1157</v>
      </c>
      <c r="E235" s="190" t="s">
        <v>182</v>
      </c>
      <c r="F235" s="171">
        <v>76927</v>
      </c>
      <c r="G235" s="170" t="s">
        <v>1158</v>
      </c>
      <c r="H235" s="170" t="s">
        <v>143</v>
      </c>
      <c r="I235" s="344" t="str">
        <f t="shared" si="12"/>
        <v>25</v>
      </c>
      <c r="J235" s="345">
        <f t="shared" si="10"/>
        <v>6</v>
      </c>
      <c r="K235" s="206">
        <v>2019</v>
      </c>
      <c r="L235" s="304">
        <f t="shared" si="11"/>
        <v>43633</v>
      </c>
    </row>
    <row r="236" spans="1:12" s="121" customFormat="1" ht="18">
      <c r="A236" s="190" t="s">
        <v>30</v>
      </c>
      <c r="B236" s="191" t="s">
        <v>192</v>
      </c>
      <c r="C236" s="190" t="s">
        <v>193</v>
      </c>
      <c r="D236" s="190" t="s">
        <v>193</v>
      </c>
      <c r="E236" s="190" t="s">
        <v>190</v>
      </c>
      <c r="F236" s="171">
        <v>197458.01</v>
      </c>
      <c r="G236" s="170" t="s">
        <v>1158</v>
      </c>
      <c r="H236" s="170" t="s">
        <v>143</v>
      </c>
      <c r="I236" s="344" t="str">
        <f t="shared" si="12"/>
        <v>25</v>
      </c>
      <c r="J236" s="345">
        <f t="shared" si="10"/>
        <v>6</v>
      </c>
      <c r="K236" s="206">
        <v>2019</v>
      </c>
      <c r="L236" s="304">
        <f t="shared" si="11"/>
        <v>43633</v>
      </c>
    </row>
    <row r="237" spans="1:12" s="121" customFormat="1" ht="18">
      <c r="A237" s="190" t="s">
        <v>30</v>
      </c>
      <c r="B237" s="191" t="s">
        <v>1168</v>
      </c>
      <c r="C237" s="190" t="s">
        <v>1169</v>
      </c>
      <c r="D237" s="190" t="s">
        <v>1170</v>
      </c>
      <c r="E237" s="190" t="s">
        <v>182</v>
      </c>
      <c r="F237" s="171">
        <v>282271.21999999997</v>
      </c>
      <c r="G237" s="170" t="s">
        <v>1171</v>
      </c>
      <c r="H237" s="170" t="s">
        <v>143</v>
      </c>
      <c r="I237" s="344" t="str">
        <f t="shared" si="12"/>
        <v>26</v>
      </c>
      <c r="J237" s="345">
        <f t="shared" si="10"/>
        <v>6</v>
      </c>
      <c r="K237" s="206">
        <v>2019</v>
      </c>
      <c r="L237" s="304">
        <f t="shared" si="11"/>
        <v>43640</v>
      </c>
    </row>
    <row r="238" spans="1:12" s="121" customFormat="1" ht="18">
      <c r="A238" s="190">
        <v>1906211438</v>
      </c>
      <c r="B238" s="191" t="s">
        <v>1179</v>
      </c>
      <c r="C238" s="190" t="s">
        <v>1180</v>
      </c>
      <c r="D238" s="190" t="s">
        <v>1181</v>
      </c>
      <c r="E238" s="190" t="s">
        <v>190</v>
      </c>
      <c r="F238" s="171">
        <v>24000</v>
      </c>
      <c r="G238" s="170" t="s">
        <v>1171</v>
      </c>
      <c r="H238" s="170" t="s">
        <v>143</v>
      </c>
      <c r="I238" s="344" t="str">
        <f t="shared" si="12"/>
        <v>26</v>
      </c>
      <c r="J238" s="345">
        <f t="shared" si="10"/>
        <v>6</v>
      </c>
      <c r="K238" s="206">
        <v>2019</v>
      </c>
      <c r="L238" s="304">
        <f t="shared" si="11"/>
        <v>43640</v>
      </c>
    </row>
    <row r="239" spans="1:12" s="121" customFormat="1" ht="18">
      <c r="A239" s="190" t="s">
        <v>30</v>
      </c>
      <c r="B239" s="191" t="s">
        <v>1182</v>
      </c>
      <c r="C239" s="190" t="s">
        <v>193</v>
      </c>
      <c r="D239" s="190" t="s">
        <v>193</v>
      </c>
      <c r="E239" s="190" t="s">
        <v>190</v>
      </c>
      <c r="F239" s="171">
        <v>55600.72</v>
      </c>
      <c r="G239" s="170" t="s">
        <v>1171</v>
      </c>
      <c r="H239" s="170" t="s">
        <v>143</v>
      </c>
      <c r="I239" s="344" t="str">
        <f t="shared" si="12"/>
        <v>26</v>
      </c>
      <c r="J239" s="345">
        <f t="shared" si="10"/>
        <v>6</v>
      </c>
      <c r="K239" s="206">
        <v>2019</v>
      </c>
      <c r="L239" s="304">
        <f t="shared" si="11"/>
        <v>43640</v>
      </c>
    </row>
    <row r="240" spans="1:12" s="121" customFormat="1" ht="18">
      <c r="A240" s="190" t="s">
        <v>30</v>
      </c>
      <c r="B240" s="191" t="s">
        <v>1183</v>
      </c>
      <c r="C240" s="190" t="s">
        <v>329</v>
      </c>
      <c r="D240" s="190" t="s">
        <v>1184</v>
      </c>
      <c r="E240" s="190" t="s">
        <v>182</v>
      </c>
      <c r="F240" s="171">
        <v>1765</v>
      </c>
      <c r="G240" s="170" t="s">
        <v>1171</v>
      </c>
      <c r="H240" s="170" t="s">
        <v>143</v>
      </c>
      <c r="I240" s="344" t="str">
        <f t="shared" si="12"/>
        <v>26</v>
      </c>
      <c r="J240" s="345">
        <f t="shared" si="10"/>
        <v>6</v>
      </c>
      <c r="K240" s="206">
        <v>2019</v>
      </c>
      <c r="L240" s="304">
        <f t="shared" si="11"/>
        <v>43640</v>
      </c>
    </row>
    <row r="241" spans="1:12" s="121" customFormat="1" ht="18">
      <c r="A241" s="190" t="s">
        <v>30</v>
      </c>
      <c r="B241" s="191" t="s">
        <v>192</v>
      </c>
      <c r="C241" s="190" t="s">
        <v>193</v>
      </c>
      <c r="D241" s="190" t="s">
        <v>193</v>
      </c>
      <c r="E241" s="190" t="s">
        <v>190</v>
      </c>
      <c r="F241" s="171">
        <v>115105.06</v>
      </c>
      <c r="G241" s="170" t="s">
        <v>1171</v>
      </c>
      <c r="H241" s="170" t="s">
        <v>143</v>
      </c>
      <c r="I241" s="344" t="str">
        <f t="shared" si="12"/>
        <v>26</v>
      </c>
      <c r="J241" s="345">
        <f t="shared" si="10"/>
        <v>6</v>
      </c>
      <c r="K241" s="206">
        <v>2019</v>
      </c>
      <c r="L241" s="304">
        <f t="shared" si="11"/>
        <v>43640</v>
      </c>
    </row>
    <row r="242" spans="1:12" s="121" customFormat="1" ht="18">
      <c r="A242" s="190" t="s">
        <v>30</v>
      </c>
      <c r="B242" s="191" t="s">
        <v>1199</v>
      </c>
      <c r="C242" s="190" t="s">
        <v>329</v>
      </c>
      <c r="D242" s="190" t="s">
        <v>1200</v>
      </c>
      <c r="E242" s="190" t="s">
        <v>182</v>
      </c>
      <c r="F242" s="171">
        <v>12298.38</v>
      </c>
      <c r="G242" s="170" t="s">
        <v>1209</v>
      </c>
      <c r="H242" s="170" t="s">
        <v>144</v>
      </c>
      <c r="I242" s="344" t="str">
        <f t="shared" si="12"/>
        <v>27</v>
      </c>
      <c r="J242" s="345">
        <f t="shared" si="10"/>
        <v>7</v>
      </c>
      <c r="K242" s="206">
        <v>2019</v>
      </c>
      <c r="L242" s="304">
        <f t="shared" si="11"/>
        <v>43647</v>
      </c>
    </row>
    <row r="243" spans="1:12" s="121" customFormat="1" ht="18">
      <c r="A243" s="190" t="s">
        <v>30</v>
      </c>
      <c r="B243" s="191" t="s">
        <v>1201</v>
      </c>
      <c r="C243" s="190" t="s">
        <v>329</v>
      </c>
      <c r="D243" s="190" t="s">
        <v>464</v>
      </c>
      <c r="E243" s="190" t="s">
        <v>182</v>
      </c>
      <c r="F243" s="171">
        <v>7388.34</v>
      </c>
      <c r="G243" s="170" t="s">
        <v>1209</v>
      </c>
      <c r="H243" s="170" t="s">
        <v>144</v>
      </c>
      <c r="I243" s="344" t="str">
        <f t="shared" si="12"/>
        <v>27</v>
      </c>
      <c r="J243" s="345">
        <f t="shared" si="10"/>
        <v>7</v>
      </c>
      <c r="K243" s="206">
        <v>2019</v>
      </c>
      <c r="L243" s="304">
        <f t="shared" si="11"/>
        <v>43647</v>
      </c>
    </row>
    <row r="244" spans="1:12" s="121" customFormat="1" ht="18">
      <c r="A244" s="190" t="s">
        <v>1203</v>
      </c>
      <c r="B244" s="191" t="s">
        <v>1204</v>
      </c>
      <c r="C244" s="190" t="s">
        <v>1205</v>
      </c>
      <c r="D244" s="190" t="s">
        <v>1206</v>
      </c>
      <c r="E244" s="190" t="s">
        <v>291</v>
      </c>
      <c r="F244" s="171">
        <v>300000</v>
      </c>
      <c r="G244" s="170" t="s">
        <v>1209</v>
      </c>
      <c r="H244" s="170" t="s">
        <v>144</v>
      </c>
      <c r="I244" s="344" t="str">
        <f t="shared" si="12"/>
        <v>27</v>
      </c>
      <c r="J244" s="345">
        <f t="shared" si="10"/>
        <v>7</v>
      </c>
      <c r="K244" s="206">
        <v>2019</v>
      </c>
      <c r="L244" s="304">
        <f t="shared" si="11"/>
        <v>43647</v>
      </c>
    </row>
    <row r="245" spans="1:12" s="121" customFormat="1" ht="18">
      <c r="A245" s="190" t="s">
        <v>30</v>
      </c>
      <c r="B245" s="191" t="s">
        <v>192</v>
      </c>
      <c r="C245" s="190" t="s">
        <v>193</v>
      </c>
      <c r="D245" s="190" t="s">
        <v>193</v>
      </c>
      <c r="E245" s="190" t="s">
        <v>190</v>
      </c>
      <c r="F245" s="171">
        <v>454262.42</v>
      </c>
      <c r="G245" s="170" t="s">
        <v>1209</v>
      </c>
      <c r="H245" s="170" t="s">
        <v>144</v>
      </c>
      <c r="I245" s="344" t="str">
        <f t="shared" si="12"/>
        <v>27</v>
      </c>
      <c r="J245" s="345">
        <f t="shared" si="10"/>
        <v>7</v>
      </c>
      <c r="K245" s="206">
        <v>2019</v>
      </c>
      <c r="L245" s="304">
        <f t="shared" si="11"/>
        <v>43647</v>
      </c>
    </row>
    <row r="246" spans="1:12" s="121" customFormat="1" ht="18">
      <c r="A246" s="190">
        <v>1907091450</v>
      </c>
      <c r="B246" s="191" t="s">
        <v>1216</v>
      </c>
      <c r="C246" s="190" t="s">
        <v>1217</v>
      </c>
      <c r="D246" s="190" t="s">
        <v>1218</v>
      </c>
      <c r="E246" s="190" t="s">
        <v>190</v>
      </c>
      <c r="F246" s="171">
        <v>81375</v>
      </c>
      <c r="G246" s="170" t="s">
        <v>1234</v>
      </c>
      <c r="H246" s="170" t="s">
        <v>144</v>
      </c>
      <c r="I246" s="344" t="str">
        <f t="shared" si="12"/>
        <v>28</v>
      </c>
      <c r="J246" s="345">
        <f t="shared" si="10"/>
        <v>7</v>
      </c>
      <c r="K246" s="206">
        <v>2019</v>
      </c>
      <c r="L246" s="304">
        <f t="shared" si="11"/>
        <v>43654</v>
      </c>
    </row>
    <row r="247" spans="1:12" s="121" customFormat="1" ht="18">
      <c r="A247" s="190">
        <v>1907101527</v>
      </c>
      <c r="B247" s="191" t="s">
        <v>1219</v>
      </c>
      <c r="C247" s="190" t="s">
        <v>1220</v>
      </c>
      <c r="D247" s="190" t="s">
        <v>1221</v>
      </c>
      <c r="E247" s="190" t="s">
        <v>182</v>
      </c>
      <c r="F247" s="171">
        <v>67032.75</v>
      </c>
      <c r="G247" s="170" t="s">
        <v>1234</v>
      </c>
      <c r="H247" s="170" t="s">
        <v>144</v>
      </c>
      <c r="I247" s="344" t="str">
        <f t="shared" si="12"/>
        <v>28</v>
      </c>
      <c r="J247" s="345">
        <f t="shared" si="10"/>
        <v>7</v>
      </c>
      <c r="K247" s="206">
        <v>2019</v>
      </c>
      <c r="L247" s="304">
        <f t="shared" si="11"/>
        <v>43654</v>
      </c>
    </row>
    <row r="248" spans="1:12" s="121" customFormat="1" ht="18">
      <c r="A248" s="190">
        <v>1907110749</v>
      </c>
      <c r="B248" s="191" t="s">
        <v>1222</v>
      </c>
      <c r="C248" s="190" t="s">
        <v>1223</v>
      </c>
      <c r="D248" s="190" t="s">
        <v>1224</v>
      </c>
      <c r="E248" s="190" t="s">
        <v>182</v>
      </c>
      <c r="F248" s="171">
        <v>403</v>
      </c>
      <c r="G248" s="170" t="s">
        <v>1234</v>
      </c>
      <c r="H248" s="170" t="s">
        <v>144</v>
      </c>
      <c r="I248" s="344" t="str">
        <f t="shared" si="12"/>
        <v>28</v>
      </c>
      <c r="J248" s="345">
        <f t="shared" si="10"/>
        <v>7</v>
      </c>
      <c r="K248" s="206">
        <v>2019</v>
      </c>
      <c r="L248" s="304">
        <f t="shared" si="11"/>
        <v>43654</v>
      </c>
    </row>
    <row r="249" spans="1:12" s="121" customFormat="1" ht="18">
      <c r="A249" s="190">
        <v>1907110756</v>
      </c>
      <c r="B249" s="191" t="s">
        <v>1222</v>
      </c>
      <c r="C249" s="190" t="s">
        <v>1223</v>
      </c>
      <c r="D249" s="190" t="s">
        <v>692</v>
      </c>
      <c r="E249" s="190" t="s">
        <v>182</v>
      </c>
      <c r="F249" s="171">
        <v>403</v>
      </c>
      <c r="G249" s="170" t="s">
        <v>1234</v>
      </c>
      <c r="H249" s="170" t="s">
        <v>144</v>
      </c>
      <c r="I249" s="344" t="str">
        <f t="shared" si="12"/>
        <v>28</v>
      </c>
      <c r="J249" s="345">
        <f t="shared" si="10"/>
        <v>7</v>
      </c>
      <c r="K249" s="206">
        <v>2019</v>
      </c>
      <c r="L249" s="304">
        <f t="shared" si="11"/>
        <v>43654</v>
      </c>
    </row>
    <row r="250" spans="1:12" s="121" customFormat="1" ht="18">
      <c r="A250" s="190">
        <v>1907110806</v>
      </c>
      <c r="B250" s="191" t="s">
        <v>1222</v>
      </c>
      <c r="C250" s="190" t="s">
        <v>1223</v>
      </c>
      <c r="D250" s="190" t="s">
        <v>1225</v>
      </c>
      <c r="E250" s="190" t="s">
        <v>182</v>
      </c>
      <c r="F250" s="171">
        <v>403</v>
      </c>
      <c r="G250" s="170" t="s">
        <v>1234</v>
      </c>
      <c r="H250" s="170" t="s">
        <v>144</v>
      </c>
      <c r="I250" s="344" t="str">
        <f t="shared" si="12"/>
        <v>28</v>
      </c>
      <c r="J250" s="345">
        <f t="shared" si="10"/>
        <v>7</v>
      </c>
      <c r="K250" s="206">
        <v>2019</v>
      </c>
      <c r="L250" s="304">
        <f t="shared" si="11"/>
        <v>43654</v>
      </c>
    </row>
    <row r="251" spans="1:12" s="121" customFormat="1" ht="18">
      <c r="A251" s="190">
        <v>1807110809</v>
      </c>
      <c r="B251" s="191" t="s">
        <v>1222</v>
      </c>
      <c r="C251" s="190" t="s">
        <v>1223</v>
      </c>
      <c r="D251" s="190" t="s">
        <v>1226</v>
      </c>
      <c r="E251" s="190" t="s">
        <v>182</v>
      </c>
      <c r="F251" s="171">
        <v>403</v>
      </c>
      <c r="G251" s="170" t="s">
        <v>1234</v>
      </c>
      <c r="H251" s="170" t="s">
        <v>144</v>
      </c>
      <c r="I251" s="344" t="str">
        <f t="shared" si="12"/>
        <v>28</v>
      </c>
      <c r="J251" s="345">
        <f t="shared" si="10"/>
        <v>7</v>
      </c>
      <c r="K251" s="206">
        <v>2019</v>
      </c>
      <c r="L251" s="304">
        <f t="shared" si="11"/>
        <v>43654</v>
      </c>
    </row>
    <row r="252" spans="1:12" s="121" customFormat="1" ht="18">
      <c r="A252" s="190">
        <v>1907110812</v>
      </c>
      <c r="B252" s="191" t="s">
        <v>1222</v>
      </c>
      <c r="C252" s="190" t="s">
        <v>1223</v>
      </c>
      <c r="D252" s="190" t="s">
        <v>1227</v>
      </c>
      <c r="E252" s="190" t="s">
        <v>182</v>
      </c>
      <c r="F252" s="171">
        <v>403</v>
      </c>
      <c r="G252" s="170" t="s">
        <v>1234</v>
      </c>
      <c r="H252" s="170" t="s">
        <v>144</v>
      </c>
      <c r="I252" s="344" t="str">
        <f t="shared" si="12"/>
        <v>28</v>
      </c>
      <c r="J252" s="345">
        <f t="shared" si="10"/>
        <v>7</v>
      </c>
      <c r="K252" s="206">
        <v>2019</v>
      </c>
      <c r="L252" s="304">
        <f t="shared" si="11"/>
        <v>43654</v>
      </c>
    </row>
    <row r="253" spans="1:12" s="121" customFormat="1" ht="18">
      <c r="A253" s="190" t="s">
        <v>30</v>
      </c>
      <c r="B253" s="191" t="s">
        <v>1228</v>
      </c>
      <c r="C253" s="190" t="s">
        <v>193</v>
      </c>
      <c r="D253" s="190" t="s">
        <v>193</v>
      </c>
      <c r="E253" s="190" t="s">
        <v>190</v>
      </c>
      <c r="F253" s="171">
        <v>300813.69</v>
      </c>
      <c r="G253" s="170" t="s">
        <v>1234</v>
      </c>
      <c r="H253" s="170" t="s">
        <v>144</v>
      </c>
      <c r="I253" s="344" t="str">
        <f t="shared" si="12"/>
        <v>28</v>
      </c>
      <c r="J253" s="345">
        <f t="shared" si="10"/>
        <v>7</v>
      </c>
      <c r="K253" s="206">
        <v>2019</v>
      </c>
      <c r="L253" s="304">
        <f t="shared" si="11"/>
        <v>43654</v>
      </c>
    </row>
    <row r="254" spans="1:12" s="121" customFormat="1" ht="18">
      <c r="A254" s="190" t="s">
        <v>30</v>
      </c>
      <c r="B254" s="191" t="s">
        <v>1229</v>
      </c>
      <c r="C254" s="190" t="s">
        <v>193</v>
      </c>
      <c r="D254" s="190" t="s">
        <v>193</v>
      </c>
      <c r="E254" s="190" t="s">
        <v>190</v>
      </c>
      <c r="F254" s="171">
        <v>193948</v>
      </c>
      <c r="G254" s="170" t="s">
        <v>1234</v>
      </c>
      <c r="H254" s="170" t="s">
        <v>144</v>
      </c>
      <c r="I254" s="344" t="str">
        <f t="shared" si="12"/>
        <v>28</v>
      </c>
      <c r="J254" s="345">
        <f t="shared" si="10"/>
        <v>7</v>
      </c>
      <c r="K254" s="206">
        <v>2019</v>
      </c>
      <c r="L254" s="304">
        <f t="shared" si="11"/>
        <v>43654</v>
      </c>
    </row>
    <row r="255" spans="1:12" s="121" customFormat="1" ht="18">
      <c r="A255" s="190" t="s">
        <v>30</v>
      </c>
      <c r="B255" s="191" t="s">
        <v>1230</v>
      </c>
      <c r="C255" s="190" t="s">
        <v>193</v>
      </c>
      <c r="D255" s="190" t="s">
        <v>193</v>
      </c>
      <c r="E255" s="190" t="s">
        <v>190</v>
      </c>
      <c r="F255" s="171">
        <v>63288.81</v>
      </c>
      <c r="G255" s="170" t="s">
        <v>1234</v>
      </c>
      <c r="H255" s="170" t="s">
        <v>144</v>
      </c>
      <c r="I255" s="344" t="str">
        <f t="shared" si="12"/>
        <v>28</v>
      </c>
      <c r="J255" s="345">
        <f t="shared" si="10"/>
        <v>7</v>
      </c>
      <c r="K255" s="206">
        <v>2019</v>
      </c>
      <c r="L255" s="304">
        <f t="shared" si="11"/>
        <v>43654</v>
      </c>
    </row>
    <row r="256" spans="1:12" s="121" customFormat="1" ht="18">
      <c r="A256" s="190" t="s">
        <v>30</v>
      </c>
      <c r="B256" s="191" t="s">
        <v>1231</v>
      </c>
      <c r="C256" s="190" t="s">
        <v>193</v>
      </c>
      <c r="D256" s="190" t="s">
        <v>193</v>
      </c>
      <c r="E256" s="190" t="s">
        <v>190</v>
      </c>
      <c r="F256" s="171">
        <v>58849</v>
      </c>
      <c r="G256" s="170" t="s">
        <v>1234</v>
      </c>
      <c r="H256" s="170" t="s">
        <v>144</v>
      </c>
      <c r="I256" s="344" t="str">
        <f t="shared" si="12"/>
        <v>28</v>
      </c>
      <c r="J256" s="345">
        <f t="shared" si="10"/>
        <v>7</v>
      </c>
      <c r="K256" s="206">
        <v>2019</v>
      </c>
      <c r="L256" s="304">
        <f t="shared" si="11"/>
        <v>43654</v>
      </c>
    </row>
    <row r="257" spans="1:12" s="121" customFormat="1" ht="18">
      <c r="A257" s="190" t="s">
        <v>30</v>
      </c>
      <c r="B257" s="191" t="s">
        <v>1183</v>
      </c>
      <c r="C257" s="190" t="s">
        <v>329</v>
      </c>
      <c r="D257" s="190" t="s">
        <v>1245</v>
      </c>
      <c r="E257" s="190" t="s">
        <v>182</v>
      </c>
      <c r="F257" s="171">
        <v>1266.55</v>
      </c>
      <c r="G257" s="170" t="s">
        <v>1234</v>
      </c>
      <c r="H257" s="170" t="s">
        <v>144</v>
      </c>
      <c r="I257" s="344" t="str">
        <f t="shared" si="12"/>
        <v>28</v>
      </c>
      <c r="J257" s="345">
        <f t="shared" si="10"/>
        <v>7</v>
      </c>
      <c r="K257" s="206">
        <v>2019</v>
      </c>
      <c r="L257" s="304">
        <f t="shared" si="11"/>
        <v>43654</v>
      </c>
    </row>
    <row r="258" spans="1:12" s="121" customFormat="1" ht="18">
      <c r="A258" s="190" t="s">
        <v>30</v>
      </c>
      <c r="B258" s="191" t="s">
        <v>192</v>
      </c>
      <c r="C258" s="190" t="s">
        <v>193</v>
      </c>
      <c r="D258" s="190" t="s">
        <v>193</v>
      </c>
      <c r="E258" s="190" t="s">
        <v>190</v>
      </c>
      <c r="F258" s="171">
        <v>248687.78</v>
      </c>
      <c r="G258" s="170" t="s">
        <v>1234</v>
      </c>
      <c r="H258" s="170" t="s">
        <v>144</v>
      </c>
      <c r="I258" s="344" t="str">
        <f t="shared" si="12"/>
        <v>28</v>
      </c>
      <c r="J258" s="345">
        <f t="shared" si="10"/>
        <v>7</v>
      </c>
      <c r="K258" s="206">
        <v>2019</v>
      </c>
      <c r="L258" s="304">
        <f t="shared" si="11"/>
        <v>43654</v>
      </c>
    </row>
    <row r="259" spans="1:12" s="121" customFormat="1" ht="18">
      <c r="A259" s="190" t="s">
        <v>30</v>
      </c>
      <c r="B259" s="191" t="s">
        <v>1251</v>
      </c>
      <c r="C259" s="190" t="s">
        <v>329</v>
      </c>
      <c r="D259" s="190" t="s">
        <v>1252</v>
      </c>
      <c r="E259" s="190" t="s">
        <v>182</v>
      </c>
      <c r="F259" s="171">
        <v>10038.82</v>
      </c>
      <c r="G259" s="170" t="s">
        <v>1267</v>
      </c>
      <c r="H259" s="170" t="s">
        <v>144</v>
      </c>
      <c r="I259" s="344" t="str">
        <f t="shared" si="12"/>
        <v>29</v>
      </c>
      <c r="J259" s="345">
        <f t="shared" si="10"/>
        <v>7</v>
      </c>
      <c r="K259" s="206">
        <v>2019</v>
      </c>
      <c r="L259" s="304">
        <f t="shared" si="11"/>
        <v>43661</v>
      </c>
    </row>
    <row r="260" spans="1:12" s="121" customFormat="1" ht="18">
      <c r="A260" s="190" t="s">
        <v>30</v>
      </c>
      <c r="B260" s="191" t="s">
        <v>1258</v>
      </c>
      <c r="C260" s="190" t="s">
        <v>193</v>
      </c>
      <c r="D260" s="190" t="s">
        <v>193</v>
      </c>
      <c r="E260" s="190" t="s">
        <v>190</v>
      </c>
      <c r="F260" s="171">
        <v>164300</v>
      </c>
      <c r="G260" s="170" t="s">
        <v>1267</v>
      </c>
      <c r="H260" s="170" t="s">
        <v>144</v>
      </c>
      <c r="I260" s="344" t="str">
        <f t="shared" si="12"/>
        <v>29</v>
      </c>
      <c r="J260" s="345">
        <f t="shared" si="10"/>
        <v>7</v>
      </c>
      <c r="K260" s="206">
        <v>2019</v>
      </c>
      <c r="L260" s="304">
        <f t="shared" si="11"/>
        <v>43661</v>
      </c>
    </row>
    <row r="261" spans="1:12" s="121" customFormat="1" ht="18">
      <c r="A261" s="190" t="s">
        <v>1261</v>
      </c>
      <c r="B261" s="191" t="s">
        <v>1262</v>
      </c>
      <c r="C261" s="190" t="s">
        <v>1263</v>
      </c>
      <c r="D261" s="190" t="s">
        <v>183</v>
      </c>
      <c r="E261" s="190" t="s">
        <v>190</v>
      </c>
      <c r="F261" s="171">
        <v>75000</v>
      </c>
      <c r="G261" s="170" t="s">
        <v>1267</v>
      </c>
      <c r="H261" s="170" t="s">
        <v>144</v>
      </c>
      <c r="I261" s="344" t="str">
        <f t="shared" si="12"/>
        <v>29</v>
      </c>
      <c r="J261" s="345">
        <f t="shared" ref="J261:J310" si="13">MONTH(1&amp;H261)</f>
        <v>7</v>
      </c>
      <c r="K261" s="206">
        <v>2019</v>
      </c>
      <c r="L261" s="304">
        <f t="shared" ref="L261:L307" si="14">MAX(DATE(K261,1,1),DATE(K261,1,1)-WEEKDAY(DATE(K261,1,1),2)+(I261-1)*7+1)</f>
        <v>43661</v>
      </c>
    </row>
    <row r="262" spans="1:12" s="121" customFormat="1" ht="18">
      <c r="A262" s="190" t="s">
        <v>1261</v>
      </c>
      <c r="B262" s="191" t="s">
        <v>1282</v>
      </c>
      <c r="C262" s="190" t="s">
        <v>1263</v>
      </c>
      <c r="D262" s="190" t="s">
        <v>183</v>
      </c>
      <c r="E262" s="190" t="s">
        <v>291</v>
      </c>
      <c r="F262" s="171">
        <v>650000</v>
      </c>
      <c r="G262" s="170" t="s">
        <v>1267</v>
      </c>
      <c r="H262" s="170" t="s">
        <v>144</v>
      </c>
      <c r="I262" s="344" t="str">
        <f t="shared" si="12"/>
        <v>29</v>
      </c>
      <c r="J262" s="345">
        <f t="shared" si="13"/>
        <v>7</v>
      </c>
      <c r="K262" s="206">
        <v>2019</v>
      </c>
      <c r="L262" s="304">
        <f t="shared" si="14"/>
        <v>43661</v>
      </c>
    </row>
    <row r="263" spans="1:12" s="121" customFormat="1" ht="18">
      <c r="A263" s="190" t="s">
        <v>30</v>
      </c>
      <c r="B263" s="191" t="s">
        <v>192</v>
      </c>
      <c r="C263" s="190" t="s">
        <v>193</v>
      </c>
      <c r="D263" s="190" t="s">
        <v>193</v>
      </c>
      <c r="E263" s="190" t="s">
        <v>190</v>
      </c>
      <c r="F263" s="171">
        <v>86323.61</v>
      </c>
      <c r="G263" s="170" t="s">
        <v>1267</v>
      </c>
      <c r="H263" s="170" t="s">
        <v>144</v>
      </c>
      <c r="I263" s="344" t="str">
        <f t="shared" si="12"/>
        <v>29</v>
      </c>
      <c r="J263" s="345">
        <f t="shared" si="13"/>
        <v>7</v>
      </c>
      <c r="K263" s="206">
        <v>2019</v>
      </c>
      <c r="L263" s="304">
        <f t="shared" si="14"/>
        <v>43661</v>
      </c>
    </row>
    <row r="264" spans="1:12" s="121" customFormat="1" ht="18">
      <c r="A264" s="190" t="s">
        <v>1275</v>
      </c>
      <c r="B264" s="191" t="s">
        <v>1276</v>
      </c>
      <c r="C264" s="190" t="s">
        <v>1277</v>
      </c>
      <c r="D264" s="190" t="s">
        <v>1278</v>
      </c>
      <c r="E264" s="190" t="s">
        <v>190</v>
      </c>
      <c r="F264" s="199">
        <v>100000</v>
      </c>
      <c r="G264" s="170" t="s">
        <v>1309</v>
      </c>
      <c r="H264" s="170" t="s">
        <v>144</v>
      </c>
      <c r="I264" s="344" t="str">
        <f t="shared" si="12"/>
        <v>30</v>
      </c>
      <c r="J264" s="345">
        <f t="shared" si="13"/>
        <v>7</v>
      </c>
      <c r="K264" s="206">
        <v>2019</v>
      </c>
      <c r="L264" s="304">
        <f t="shared" si="14"/>
        <v>43668</v>
      </c>
    </row>
    <row r="265" spans="1:12" s="121" customFormat="1" ht="18">
      <c r="A265" s="190" t="s">
        <v>1279</v>
      </c>
      <c r="B265" s="191" t="s">
        <v>1280</v>
      </c>
      <c r="C265" s="190" t="s">
        <v>1277</v>
      </c>
      <c r="D265" s="190" t="s">
        <v>1281</v>
      </c>
      <c r="E265" s="190" t="s">
        <v>182</v>
      </c>
      <c r="F265" s="199">
        <v>96778.08</v>
      </c>
      <c r="G265" s="170" t="s">
        <v>1309</v>
      </c>
      <c r="H265" s="170" t="s">
        <v>144</v>
      </c>
      <c r="I265" s="344" t="str">
        <f t="shared" si="12"/>
        <v>30</v>
      </c>
      <c r="J265" s="345">
        <f t="shared" si="13"/>
        <v>7</v>
      </c>
      <c r="K265" s="206">
        <v>2019</v>
      </c>
      <c r="L265" s="304">
        <f t="shared" si="14"/>
        <v>43668</v>
      </c>
    </row>
    <row r="266" spans="1:12" s="121" customFormat="1" ht="18">
      <c r="A266" s="190" t="s">
        <v>1287</v>
      </c>
      <c r="B266" s="191" t="s">
        <v>1288</v>
      </c>
      <c r="C266" s="190" t="s">
        <v>1289</v>
      </c>
      <c r="D266" s="190" t="s">
        <v>1290</v>
      </c>
      <c r="E266" s="190" t="s">
        <v>190</v>
      </c>
      <c r="F266" s="199">
        <v>40000</v>
      </c>
      <c r="G266" s="170" t="s">
        <v>1309</v>
      </c>
      <c r="H266" s="170" t="s">
        <v>144</v>
      </c>
      <c r="I266" s="344" t="str">
        <f t="shared" si="12"/>
        <v>30</v>
      </c>
      <c r="J266" s="345">
        <f t="shared" si="13"/>
        <v>7</v>
      </c>
      <c r="K266" s="206">
        <v>2019</v>
      </c>
      <c r="L266" s="304">
        <f t="shared" si="14"/>
        <v>43668</v>
      </c>
    </row>
    <row r="267" spans="1:12" s="121" customFormat="1" ht="18">
      <c r="A267" s="190">
        <v>1907161407</v>
      </c>
      <c r="B267" s="191" t="s">
        <v>334</v>
      </c>
      <c r="C267" s="190" t="s">
        <v>1291</v>
      </c>
      <c r="D267" s="190" t="s">
        <v>1292</v>
      </c>
      <c r="E267" s="190" t="s">
        <v>190</v>
      </c>
      <c r="F267" s="199">
        <v>29250</v>
      </c>
      <c r="G267" s="170" t="s">
        <v>1309</v>
      </c>
      <c r="H267" s="170" t="s">
        <v>144</v>
      </c>
      <c r="I267" s="344" t="str">
        <f t="shared" si="12"/>
        <v>30</v>
      </c>
      <c r="J267" s="345">
        <f t="shared" si="13"/>
        <v>7</v>
      </c>
      <c r="K267" s="206">
        <v>2019</v>
      </c>
      <c r="L267" s="304">
        <f t="shared" si="14"/>
        <v>43668</v>
      </c>
    </row>
    <row r="268" spans="1:12" s="121" customFormat="1" ht="18">
      <c r="A268" s="190">
        <v>1907161531</v>
      </c>
      <c r="B268" s="191" t="s">
        <v>1293</v>
      </c>
      <c r="C268" s="190" t="s">
        <v>1294</v>
      </c>
      <c r="D268" s="190" t="s">
        <v>1295</v>
      </c>
      <c r="E268" s="190" t="s">
        <v>190</v>
      </c>
      <c r="F268" s="199">
        <v>33750</v>
      </c>
      <c r="G268" s="170" t="s">
        <v>1309</v>
      </c>
      <c r="H268" s="170" t="s">
        <v>144</v>
      </c>
      <c r="I268" s="344" t="str">
        <f t="shared" si="12"/>
        <v>30</v>
      </c>
      <c r="J268" s="345">
        <f t="shared" si="13"/>
        <v>7</v>
      </c>
      <c r="K268" s="206">
        <v>2019</v>
      </c>
      <c r="L268" s="304">
        <f t="shared" si="14"/>
        <v>43668</v>
      </c>
    </row>
    <row r="269" spans="1:12" s="121" customFormat="1" ht="18">
      <c r="A269" s="190">
        <v>1907170916</v>
      </c>
      <c r="B269" s="191" t="s">
        <v>1296</v>
      </c>
      <c r="C269" s="190" t="s">
        <v>1294</v>
      </c>
      <c r="D269" s="190" t="s">
        <v>1297</v>
      </c>
      <c r="E269" s="190" t="s">
        <v>190</v>
      </c>
      <c r="F269" s="199">
        <v>13500</v>
      </c>
      <c r="G269" s="170" t="s">
        <v>1309</v>
      </c>
      <c r="H269" s="170" t="s">
        <v>144</v>
      </c>
      <c r="I269" s="344" t="str">
        <f t="shared" si="12"/>
        <v>30</v>
      </c>
      <c r="J269" s="345">
        <f t="shared" si="13"/>
        <v>7</v>
      </c>
      <c r="K269" s="206">
        <v>2019</v>
      </c>
      <c r="L269" s="304">
        <f t="shared" si="14"/>
        <v>43668</v>
      </c>
    </row>
    <row r="270" spans="1:12" s="121" customFormat="1" ht="18">
      <c r="A270" s="190">
        <v>1907171120</v>
      </c>
      <c r="B270" s="191" t="s">
        <v>334</v>
      </c>
      <c r="C270" s="190" t="s">
        <v>1298</v>
      </c>
      <c r="D270" s="190" t="s">
        <v>1299</v>
      </c>
      <c r="E270" s="190" t="s">
        <v>190</v>
      </c>
      <c r="F270" s="199">
        <v>29250</v>
      </c>
      <c r="G270" s="170" t="s">
        <v>1309</v>
      </c>
      <c r="H270" s="170" t="s">
        <v>144</v>
      </c>
      <c r="I270" s="344" t="str">
        <f t="shared" si="12"/>
        <v>30</v>
      </c>
      <c r="J270" s="345">
        <f t="shared" si="13"/>
        <v>7</v>
      </c>
      <c r="K270" s="206">
        <v>2019</v>
      </c>
      <c r="L270" s="304">
        <f t="shared" si="14"/>
        <v>43668</v>
      </c>
    </row>
    <row r="271" spans="1:12" s="121" customFormat="1" ht="18">
      <c r="A271" s="190">
        <v>1907231716</v>
      </c>
      <c r="B271" s="191" t="s">
        <v>334</v>
      </c>
      <c r="C271" s="190" t="s">
        <v>1300</v>
      </c>
      <c r="D271" s="190" t="s">
        <v>1301</v>
      </c>
      <c r="E271" s="190" t="s">
        <v>190</v>
      </c>
      <c r="F271" s="199">
        <v>29250</v>
      </c>
      <c r="G271" s="170" t="s">
        <v>1309</v>
      </c>
      <c r="H271" s="170" t="s">
        <v>144</v>
      </c>
      <c r="I271" s="344" t="str">
        <f t="shared" si="12"/>
        <v>30</v>
      </c>
      <c r="J271" s="345">
        <f t="shared" si="13"/>
        <v>7</v>
      </c>
      <c r="K271" s="206">
        <v>2019</v>
      </c>
      <c r="L271" s="304">
        <f t="shared" si="14"/>
        <v>43668</v>
      </c>
    </row>
    <row r="272" spans="1:12" s="121" customFormat="1" ht="18">
      <c r="A272" s="190" t="s">
        <v>30</v>
      </c>
      <c r="B272" s="191" t="s">
        <v>192</v>
      </c>
      <c r="C272" s="190" t="s">
        <v>193</v>
      </c>
      <c r="D272" s="190" t="s">
        <v>193</v>
      </c>
      <c r="E272" s="190" t="s">
        <v>190</v>
      </c>
      <c r="F272" s="199">
        <v>391675.59</v>
      </c>
      <c r="G272" s="170" t="s">
        <v>1309</v>
      </c>
      <c r="H272" s="170" t="s">
        <v>144</v>
      </c>
      <c r="I272" s="344" t="str">
        <f t="shared" si="12"/>
        <v>30</v>
      </c>
      <c r="J272" s="345">
        <f t="shared" si="13"/>
        <v>7</v>
      </c>
      <c r="K272" s="206">
        <v>2019</v>
      </c>
      <c r="L272" s="304">
        <f t="shared" si="14"/>
        <v>43668</v>
      </c>
    </row>
    <row r="273" spans="1:12" s="121" customFormat="1" ht="18">
      <c r="A273" s="190">
        <v>1906191335</v>
      </c>
      <c r="B273" s="191" t="s">
        <v>1318</v>
      </c>
      <c r="C273" s="190" t="s">
        <v>338</v>
      </c>
      <c r="D273" s="190" t="s">
        <v>1319</v>
      </c>
      <c r="E273" s="190" t="s">
        <v>190</v>
      </c>
      <c r="F273" s="171">
        <v>67500</v>
      </c>
      <c r="G273" s="170" t="s">
        <v>1325</v>
      </c>
      <c r="H273" s="170" t="s">
        <v>144</v>
      </c>
      <c r="I273" s="344" t="str">
        <f t="shared" si="12"/>
        <v>31</v>
      </c>
      <c r="J273" s="345">
        <f t="shared" si="13"/>
        <v>7</v>
      </c>
      <c r="K273" s="206">
        <v>2019</v>
      </c>
      <c r="L273" s="304">
        <f t="shared" si="14"/>
        <v>43675</v>
      </c>
    </row>
    <row r="274" spans="1:12" s="121" customFormat="1" ht="18">
      <c r="A274" s="190">
        <v>1907291238</v>
      </c>
      <c r="B274" s="191" t="s">
        <v>1320</v>
      </c>
      <c r="C274" s="190" t="s">
        <v>1321</v>
      </c>
      <c r="D274" s="190" t="s">
        <v>1322</v>
      </c>
      <c r="E274" s="190" t="s">
        <v>190</v>
      </c>
      <c r="F274" s="171">
        <v>67500</v>
      </c>
      <c r="G274" s="170" t="s">
        <v>1325</v>
      </c>
      <c r="H274" s="170" t="s">
        <v>144</v>
      </c>
      <c r="I274" s="344" t="str">
        <f t="shared" si="12"/>
        <v>31</v>
      </c>
      <c r="J274" s="345">
        <f t="shared" si="13"/>
        <v>7</v>
      </c>
      <c r="K274" s="206">
        <v>2019</v>
      </c>
      <c r="L274" s="304">
        <f t="shared" si="14"/>
        <v>43675</v>
      </c>
    </row>
    <row r="275" spans="1:12" s="121" customFormat="1" ht="18">
      <c r="A275" s="190" t="s">
        <v>30</v>
      </c>
      <c r="B275" s="191" t="s">
        <v>192</v>
      </c>
      <c r="C275" s="190" t="s">
        <v>193</v>
      </c>
      <c r="D275" s="190" t="s">
        <v>193</v>
      </c>
      <c r="E275" s="190" t="s">
        <v>190</v>
      </c>
      <c r="F275" s="200">
        <v>575502.52</v>
      </c>
      <c r="G275" s="170" t="s">
        <v>1325</v>
      </c>
      <c r="H275" s="170" t="s">
        <v>144</v>
      </c>
      <c r="I275" s="344" t="str">
        <f t="shared" si="12"/>
        <v>31</v>
      </c>
      <c r="J275" s="345">
        <f t="shared" si="13"/>
        <v>7</v>
      </c>
      <c r="K275" s="206">
        <v>2019</v>
      </c>
      <c r="L275" s="304">
        <f t="shared" si="14"/>
        <v>43675</v>
      </c>
    </row>
    <row r="276" spans="1:12" s="121" customFormat="1" ht="18">
      <c r="A276" s="190" t="s">
        <v>30</v>
      </c>
      <c r="B276" s="191" t="s">
        <v>1329</v>
      </c>
      <c r="C276" s="190" t="s">
        <v>1277</v>
      </c>
      <c r="D276" s="190" t="s">
        <v>1330</v>
      </c>
      <c r="E276" s="190" t="s">
        <v>190</v>
      </c>
      <c r="F276" s="200">
        <v>120000</v>
      </c>
      <c r="G276" s="170" t="s">
        <v>1361</v>
      </c>
      <c r="H276" s="170" t="s">
        <v>1360</v>
      </c>
      <c r="I276" s="344" t="str">
        <f t="shared" si="12"/>
        <v>32</v>
      </c>
      <c r="J276" s="345">
        <f t="shared" si="13"/>
        <v>8</v>
      </c>
      <c r="K276" s="206">
        <v>2019</v>
      </c>
      <c r="L276" s="304">
        <f t="shared" si="14"/>
        <v>43682</v>
      </c>
    </row>
    <row r="277" spans="1:12" s="121" customFormat="1" ht="18">
      <c r="A277" s="190" t="s">
        <v>1331</v>
      </c>
      <c r="B277" s="191" t="s">
        <v>1332</v>
      </c>
      <c r="C277" s="190" t="s">
        <v>1333</v>
      </c>
      <c r="D277" s="190" t="s">
        <v>1334</v>
      </c>
      <c r="E277" s="190" t="s">
        <v>190</v>
      </c>
      <c r="F277" s="200">
        <v>15000</v>
      </c>
      <c r="G277" s="170" t="s">
        <v>1361</v>
      </c>
      <c r="H277" s="170" t="s">
        <v>1360</v>
      </c>
      <c r="I277" s="344" t="str">
        <f t="shared" si="12"/>
        <v>32</v>
      </c>
      <c r="J277" s="345">
        <f t="shared" si="13"/>
        <v>8</v>
      </c>
      <c r="K277" s="206">
        <v>2019</v>
      </c>
      <c r="L277" s="304">
        <f t="shared" si="14"/>
        <v>43682</v>
      </c>
    </row>
    <row r="278" spans="1:12" s="121" customFormat="1" ht="18">
      <c r="A278" s="190">
        <v>1907231716</v>
      </c>
      <c r="B278" s="191" t="s">
        <v>334</v>
      </c>
      <c r="C278" s="190" t="s">
        <v>1335</v>
      </c>
      <c r="D278" s="190" t="s">
        <v>1336</v>
      </c>
      <c r="E278" s="190" t="s">
        <v>190</v>
      </c>
      <c r="F278" s="200">
        <v>29250</v>
      </c>
      <c r="G278" s="170" t="s">
        <v>1361</v>
      </c>
      <c r="H278" s="170" t="s">
        <v>145</v>
      </c>
      <c r="I278" s="344" t="str">
        <f t="shared" si="12"/>
        <v>32</v>
      </c>
      <c r="J278" s="345">
        <f t="shared" si="13"/>
        <v>8</v>
      </c>
      <c r="K278" s="206">
        <v>2019</v>
      </c>
      <c r="L278" s="304">
        <f t="shared" si="14"/>
        <v>43682</v>
      </c>
    </row>
    <row r="279" spans="1:12" s="121" customFormat="1" ht="18">
      <c r="A279" s="190">
        <v>1907302052</v>
      </c>
      <c r="B279" s="191" t="s">
        <v>334</v>
      </c>
      <c r="C279" s="190" t="s">
        <v>1337</v>
      </c>
      <c r="D279" s="190" t="s">
        <v>1338</v>
      </c>
      <c r="E279" s="190" t="s">
        <v>190</v>
      </c>
      <c r="F279" s="200">
        <v>29250</v>
      </c>
      <c r="G279" s="170" t="s">
        <v>1361</v>
      </c>
      <c r="H279" s="170" t="s">
        <v>145</v>
      </c>
      <c r="I279" s="344" t="str">
        <f t="shared" si="12"/>
        <v>32</v>
      </c>
      <c r="J279" s="345">
        <f t="shared" si="13"/>
        <v>8</v>
      </c>
      <c r="K279" s="206">
        <v>2019</v>
      </c>
      <c r="L279" s="304">
        <f t="shared" si="14"/>
        <v>43682</v>
      </c>
    </row>
    <row r="280" spans="1:12" s="121" customFormat="1" ht="18">
      <c r="A280" s="190">
        <v>1907302056</v>
      </c>
      <c r="B280" s="191" t="s">
        <v>334</v>
      </c>
      <c r="C280" s="190" t="s">
        <v>1339</v>
      </c>
      <c r="D280" s="190" t="s">
        <v>1338</v>
      </c>
      <c r="E280" s="190" t="s">
        <v>190</v>
      </c>
      <c r="F280" s="200">
        <v>29250</v>
      </c>
      <c r="G280" s="170" t="s">
        <v>1361</v>
      </c>
      <c r="H280" s="170" t="s">
        <v>145</v>
      </c>
      <c r="I280" s="344" t="str">
        <f t="shared" si="12"/>
        <v>32</v>
      </c>
      <c r="J280" s="345">
        <f t="shared" si="13"/>
        <v>8</v>
      </c>
      <c r="K280" s="206">
        <v>2019</v>
      </c>
      <c r="L280" s="304">
        <f t="shared" si="14"/>
        <v>43682</v>
      </c>
    </row>
    <row r="281" spans="1:12" s="121" customFormat="1" ht="18">
      <c r="A281" s="190">
        <v>1908010921</v>
      </c>
      <c r="B281" s="191" t="s">
        <v>1340</v>
      </c>
      <c r="C281" s="190" t="s">
        <v>1341</v>
      </c>
      <c r="D281" s="190" t="s">
        <v>1342</v>
      </c>
      <c r="E281" s="190" t="s">
        <v>190</v>
      </c>
      <c r="F281" s="200">
        <v>60000</v>
      </c>
      <c r="G281" s="170" t="s">
        <v>1361</v>
      </c>
      <c r="H281" s="170" t="s">
        <v>145</v>
      </c>
      <c r="I281" s="344" t="str">
        <f t="shared" si="12"/>
        <v>32</v>
      </c>
      <c r="J281" s="345">
        <f t="shared" si="13"/>
        <v>8</v>
      </c>
      <c r="K281" s="206">
        <v>2019</v>
      </c>
      <c r="L281" s="304">
        <f t="shared" si="14"/>
        <v>43682</v>
      </c>
    </row>
    <row r="282" spans="1:12" s="121" customFormat="1" ht="18">
      <c r="A282" s="190">
        <v>1908051944</v>
      </c>
      <c r="B282" s="191" t="s">
        <v>334</v>
      </c>
      <c r="C282" s="190" t="s">
        <v>1343</v>
      </c>
      <c r="D282" s="190" t="s">
        <v>1344</v>
      </c>
      <c r="E282" s="190" t="s">
        <v>190</v>
      </c>
      <c r="F282" s="200">
        <v>29250</v>
      </c>
      <c r="G282" s="170" t="s">
        <v>1361</v>
      </c>
      <c r="H282" s="170" t="s">
        <v>145</v>
      </c>
      <c r="I282" s="344" t="str">
        <f t="shared" si="12"/>
        <v>32</v>
      </c>
      <c r="J282" s="345">
        <f t="shared" si="13"/>
        <v>8</v>
      </c>
      <c r="K282" s="206">
        <v>2019</v>
      </c>
      <c r="L282" s="304">
        <f t="shared" si="14"/>
        <v>43682</v>
      </c>
    </row>
    <row r="283" spans="1:12" s="121" customFormat="1" ht="18">
      <c r="A283" s="190">
        <v>1908051941</v>
      </c>
      <c r="B283" s="191" t="s">
        <v>334</v>
      </c>
      <c r="C283" s="190" t="s">
        <v>1345</v>
      </c>
      <c r="D283" s="190" t="s">
        <v>1344</v>
      </c>
      <c r="E283" s="190" t="s">
        <v>190</v>
      </c>
      <c r="F283" s="200">
        <v>29250</v>
      </c>
      <c r="G283" s="170" t="s">
        <v>1361</v>
      </c>
      <c r="H283" s="170" t="s">
        <v>145</v>
      </c>
      <c r="I283" s="344" t="str">
        <f t="shared" si="12"/>
        <v>32</v>
      </c>
      <c r="J283" s="345">
        <f t="shared" si="13"/>
        <v>8</v>
      </c>
      <c r="K283" s="206">
        <v>2019</v>
      </c>
      <c r="L283" s="304">
        <f t="shared" si="14"/>
        <v>43682</v>
      </c>
    </row>
    <row r="284" spans="1:12" s="121" customFormat="1" ht="18">
      <c r="A284" s="190">
        <v>1908070712</v>
      </c>
      <c r="B284" s="191" t="s">
        <v>1346</v>
      </c>
      <c r="C284" s="190" t="s">
        <v>1347</v>
      </c>
      <c r="D284" s="190" t="s">
        <v>1348</v>
      </c>
      <c r="E284" s="190" t="s">
        <v>291</v>
      </c>
      <c r="F284" s="200">
        <v>300000</v>
      </c>
      <c r="G284" s="170" t="s">
        <v>1361</v>
      </c>
      <c r="H284" s="170" t="s">
        <v>145</v>
      </c>
      <c r="I284" s="344" t="str">
        <f t="shared" si="12"/>
        <v>32</v>
      </c>
      <c r="J284" s="345">
        <f t="shared" si="13"/>
        <v>8</v>
      </c>
      <c r="K284" s="206">
        <v>2019</v>
      </c>
      <c r="L284" s="304">
        <f t="shared" si="14"/>
        <v>43682</v>
      </c>
    </row>
    <row r="285" spans="1:12" s="121" customFormat="1" ht="18">
      <c r="A285" s="190">
        <v>1908071529</v>
      </c>
      <c r="B285" s="191" t="s">
        <v>1349</v>
      </c>
      <c r="C285" s="190" t="s">
        <v>1350</v>
      </c>
      <c r="D285" s="190" t="s">
        <v>1351</v>
      </c>
      <c r="E285" s="190" t="s">
        <v>291</v>
      </c>
      <c r="F285" s="200">
        <v>70000</v>
      </c>
      <c r="G285" s="170" t="s">
        <v>1361</v>
      </c>
      <c r="H285" s="170" t="s">
        <v>145</v>
      </c>
      <c r="I285" s="344" t="str">
        <f t="shared" si="12"/>
        <v>32</v>
      </c>
      <c r="J285" s="345">
        <f t="shared" si="13"/>
        <v>8</v>
      </c>
      <c r="K285" s="206">
        <v>2019</v>
      </c>
      <c r="L285" s="304">
        <f t="shared" si="14"/>
        <v>43682</v>
      </c>
    </row>
    <row r="286" spans="1:12" s="121" customFormat="1" ht="18">
      <c r="A286" s="190" t="s">
        <v>30</v>
      </c>
      <c r="B286" s="191" t="s">
        <v>192</v>
      </c>
      <c r="C286" s="190" t="s">
        <v>193</v>
      </c>
      <c r="D286" s="190" t="s">
        <v>193</v>
      </c>
      <c r="E286" s="190" t="s">
        <v>190</v>
      </c>
      <c r="F286" s="200">
        <v>594579.18000000005</v>
      </c>
      <c r="G286" s="170" t="s">
        <v>1361</v>
      </c>
      <c r="H286" s="170" t="s">
        <v>145</v>
      </c>
      <c r="I286" s="344" t="str">
        <f t="shared" si="12"/>
        <v>32</v>
      </c>
      <c r="J286" s="345">
        <f t="shared" si="13"/>
        <v>8</v>
      </c>
      <c r="K286" s="206">
        <v>2019</v>
      </c>
      <c r="L286" s="304">
        <f t="shared" si="14"/>
        <v>43682</v>
      </c>
    </row>
    <row r="287" spans="1:12" s="121" customFormat="1" ht="18">
      <c r="A287" s="190" t="s">
        <v>30</v>
      </c>
      <c r="B287" s="197" t="s">
        <v>1372</v>
      </c>
      <c r="C287" s="198" t="s">
        <v>193</v>
      </c>
      <c r="D287" s="198" t="s">
        <v>193</v>
      </c>
      <c r="E287" s="198" t="s">
        <v>190</v>
      </c>
      <c r="F287" s="200">
        <v>231300</v>
      </c>
      <c r="G287" s="203" t="s">
        <v>1389</v>
      </c>
      <c r="H287" s="203" t="s">
        <v>145</v>
      </c>
      <c r="I287" s="344" t="str">
        <f t="shared" si="12"/>
        <v>33</v>
      </c>
      <c r="J287" s="345">
        <f t="shared" si="13"/>
        <v>8</v>
      </c>
      <c r="K287" s="206">
        <v>2019</v>
      </c>
      <c r="L287" s="304">
        <f t="shared" si="14"/>
        <v>43689</v>
      </c>
    </row>
    <row r="288" spans="1:12" s="121" customFormat="1" ht="18">
      <c r="A288" s="190" t="s">
        <v>30</v>
      </c>
      <c r="B288" s="197" t="s">
        <v>1373</v>
      </c>
      <c r="C288" s="198" t="s">
        <v>193</v>
      </c>
      <c r="D288" s="198" t="s">
        <v>193</v>
      </c>
      <c r="E288" s="198" t="s">
        <v>190</v>
      </c>
      <c r="F288" s="200">
        <v>64652</v>
      </c>
      <c r="G288" s="203" t="s">
        <v>1389</v>
      </c>
      <c r="H288" s="203" t="s">
        <v>1360</v>
      </c>
      <c r="I288" s="344" t="str">
        <f t="shared" si="12"/>
        <v>33</v>
      </c>
      <c r="J288" s="345">
        <f t="shared" si="13"/>
        <v>8</v>
      </c>
      <c r="K288" s="206">
        <v>2019</v>
      </c>
      <c r="L288" s="304">
        <f t="shared" si="14"/>
        <v>43689</v>
      </c>
    </row>
    <row r="289" spans="1:12" s="121" customFormat="1" ht="18">
      <c r="A289" s="190" t="s">
        <v>30</v>
      </c>
      <c r="B289" s="197" t="s">
        <v>1378</v>
      </c>
      <c r="C289" s="194" t="s">
        <v>193</v>
      </c>
      <c r="D289" s="194" t="s">
        <v>193</v>
      </c>
      <c r="E289" s="194" t="s">
        <v>190</v>
      </c>
      <c r="F289" s="200">
        <v>168656.76</v>
      </c>
      <c r="G289" s="203" t="s">
        <v>1389</v>
      </c>
      <c r="H289" s="203" t="s">
        <v>145</v>
      </c>
      <c r="I289" s="344" t="str">
        <f t="shared" si="12"/>
        <v>33</v>
      </c>
      <c r="J289" s="345">
        <f t="shared" si="13"/>
        <v>8</v>
      </c>
      <c r="K289" s="206">
        <v>2019</v>
      </c>
      <c r="L289" s="304">
        <f t="shared" si="14"/>
        <v>43689</v>
      </c>
    </row>
    <row r="290" spans="1:12" s="121" customFormat="1" ht="18">
      <c r="A290" s="190" t="s">
        <v>30</v>
      </c>
      <c r="B290" s="197" t="s">
        <v>1379</v>
      </c>
      <c r="C290" s="194" t="s">
        <v>193</v>
      </c>
      <c r="D290" s="194" t="s">
        <v>193</v>
      </c>
      <c r="E290" s="194" t="s">
        <v>190</v>
      </c>
      <c r="F290" s="200">
        <v>234993.87</v>
      </c>
      <c r="G290" s="203" t="s">
        <v>1389</v>
      </c>
      <c r="H290" s="203" t="s">
        <v>145</v>
      </c>
      <c r="I290" s="344" t="str">
        <f t="shared" si="12"/>
        <v>33</v>
      </c>
      <c r="J290" s="345">
        <f t="shared" si="13"/>
        <v>8</v>
      </c>
      <c r="K290" s="206">
        <v>2019</v>
      </c>
      <c r="L290" s="304">
        <f t="shared" si="14"/>
        <v>43689</v>
      </c>
    </row>
    <row r="291" spans="1:12" s="121" customFormat="1" ht="18">
      <c r="A291" s="190">
        <v>1908091159</v>
      </c>
      <c r="B291" s="197" t="s">
        <v>1380</v>
      </c>
      <c r="C291" s="194" t="s">
        <v>1381</v>
      </c>
      <c r="D291" s="194" t="s">
        <v>1382</v>
      </c>
      <c r="E291" s="194" t="s">
        <v>190</v>
      </c>
      <c r="F291" s="200">
        <v>225000</v>
      </c>
      <c r="G291" s="203" t="s">
        <v>1389</v>
      </c>
      <c r="H291" s="203" t="s">
        <v>145</v>
      </c>
      <c r="I291" s="344" t="str">
        <f t="shared" si="12"/>
        <v>33</v>
      </c>
      <c r="J291" s="345">
        <f t="shared" si="13"/>
        <v>8</v>
      </c>
      <c r="K291" s="206">
        <v>2019</v>
      </c>
      <c r="L291" s="304">
        <f t="shared" si="14"/>
        <v>43689</v>
      </c>
    </row>
    <row r="292" spans="1:12" s="121" customFormat="1" ht="18">
      <c r="A292" s="190">
        <v>1908151200</v>
      </c>
      <c r="B292" s="197" t="s">
        <v>1320</v>
      </c>
      <c r="C292" s="194" t="s">
        <v>1383</v>
      </c>
      <c r="D292" s="194" t="s">
        <v>1384</v>
      </c>
      <c r="E292" s="194" t="s">
        <v>190</v>
      </c>
      <c r="F292" s="200">
        <v>67500</v>
      </c>
      <c r="G292" s="203" t="s">
        <v>1389</v>
      </c>
      <c r="H292" s="203" t="s">
        <v>145</v>
      </c>
      <c r="I292" s="344" t="str">
        <f t="shared" ref="I292:I310" si="15">RIGHT(G292,2)</f>
        <v>33</v>
      </c>
      <c r="J292" s="345">
        <f t="shared" si="13"/>
        <v>8</v>
      </c>
      <c r="K292" s="206">
        <v>2019</v>
      </c>
      <c r="L292" s="304">
        <f t="shared" si="14"/>
        <v>43689</v>
      </c>
    </row>
    <row r="293" spans="1:12" s="121" customFormat="1" ht="18">
      <c r="A293" s="190" t="s">
        <v>1374</v>
      </c>
      <c r="B293" s="197" t="s">
        <v>1375</v>
      </c>
      <c r="C293" s="194" t="s">
        <v>1376</v>
      </c>
      <c r="D293" s="194" t="s">
        <v>1377</v>
      </c>
      <c r="E293" s="194" t="s">
        <v>190</v>
      </c>
      <c r="F293" s="200">
        <v>2500</v>
      </c>
      <c r="G293" s="203" t="s">
        <v>1389</v>
      </c>
      <c r="H293" s="170" t="s">
        <v>145</v>
      </c>
      <c r="I293" s="344" t="str">
        <f t="shared" si="15"/>
        <v>33</v>
      </c>
      <c r="J293" s="345">
        <f t="shared" si="13"/>
        <v>8</v>
      </c>
      <c r="K293" s="206">
        <v>2019</v>
      </c>
      <c r="L293" s="304">
        <f t="shared" si="14"/>
        <v>43689</v>
      </c>
    </row>
    <row r="294" spans="1:12" s="121" customFormat="1" ht="18">
      <c r="A294" s="190"/>
      <c r="B294" s="169" t="s">
        <v>1548</v>
      </c>
      <c r="C294" s="194"/>
      <c r="D294" s="194"/>
      <c r="E294" s="168" t="s">
        <v>190</v>
      </c>
      <c r="F294" s="200">
        <v>96778.08</v>
      </c>
      <c r="G294" s="203" t="s">
        <v>1389</v>
      </c>
      <c r="H294" s="170" t="s">
        <v>145</v>
      </c>
      <c r="I294" s="344" t="str">
        <f t="shared" si="15"/>
        <v>33</v>
      </c>
      <c r="J294" s="345">
        <f t="shared" si="13"/>
        <v>8</v>
      </c>
      <c r="K294" s="206"/>
      <c r="L294" s="304"/>
    </row>
    <row r="295" spans="1:12" s="121" customFormat="1" ht="18">
      <c r="A295" s="190" t="s">
        <v>30</v>
      </c>
      <c r="B295" s="195" t="s">
        <v>192</v>
      </c>
      <c r="C295" s="196" t="s">
        <v>193</v>
      </c>
      <c r="D295" s="196" t="s">
        <v>193</v>
      </c>
      <c r="E295" s="196" t="s">
        <v>190</v>
      </c>
      <c r="F295" s="200">
        <v>288281.09999999998</v>
      </c>
      <c r="G295" s="203" t="s">
        <v>1389</v>
      </c>
      <c r="H295" s="203" t="s">
        <v>145</v>
      </c>
      <c r="I295" s="344" t="str">
        <f t="shared" si="15"/>
        <v>33</v>
      </c>
      <c r="J295" s="345">
        <f t="shared" si="13"/>
        <v>8</v>
      </c>
      <c r="K295" s="206">
        <v>2019</v>
      </c>
      <c r="L295" s="304">
        <f t="shared" si="14"/>
        <v>43689</v>
      </c>
    </row>
    <row r="296" spans="1:12" s="121" customFormat="1" ht="18">
      <c r="A296" s="190">
        <v>1908211404</v>
      </c>
      <c r="B296" s="197" t="s">
        <v>1398</v>
      </c>
      <c r="C296" s="194" t="s">
        <v>1399</v>
      </c>
      <c r="D296" s="194" t="s">
        <v>1400</v>
      </c>
      <c r="E296" s="194" t="s">
        <v>182</v>
      </c>
      <c r="F296" s="200">
        <v>76927</v>
      </c>
      <c r="G296" s="203" t="s">
        <v>1413</v>
      </c>
      <c r="H296" s="170" t="s">
        <v>145</v>
      </c>
      <c r="I296" s="344" t="str">
        <f t="shared" si="15"/>
        <v>34</v>
      </c>
      <c r="J296" s="345">
        <f t="shared" si="13"/>
        <v>8</v>
      </c>
      <c r="K296" s="206">
        <v>2019</v>
      </c>
      <c r="L296" s="304">
        <f t="shared" si="14"/>
        <v>43696</v>
      </c>
    </row>
    <row r="297" spans="1:12" s="121" customFormat="1" ht="18">
      <c r="A297" s="190">
        <v>1908221143</v>
      </c>
      <c r="B297" s="197" t="s">
        <v>334</v>
      </c>
      <c r="C297" s="194" t="s">
        <v>1401</v>
      </c>
      <c r="D297" s="194" t="s">
        <v>1402</v>
      </c>
      <c r="E297" s="194" t="s">
        <v>190</v>
      </c>
      <c r="F297" s="200">
        <v>29250</v>
      </c>
      <c r="G297" s="203" t="s">
        <v>1413</v>
      </c>
      <c r="H297" s="170" t="s">
        <v>1360</v>
      </c>
      <c r="I297" s="344" t="str">
        <f t="shared" si="15"/>
        <v>34</v>
      </c>
      <c r="J297" s="345">
        <f t="shared" si="13"/>
        <v>8</v>
      </c>
      <c r="K297" s="206">
        <v>2019</v>
      </c>
      <c r="L297" s="304">
        <f t="shared" si="14"/>
        <v>43696</v>
      </c>
    </row>
    <row r="298" spans="1:12" s="121" customFormat="1" ht="18">
      <c r="A298" s="190">
        <v>1908221149</v>
      </c>
      <c r="B298" s="197" t="s">
        <v>334</v>
      </c>
      <c r="C298" s="194" t="s">
        <v>1403</v>
      </c>
      <c r="D298" s="194" t="s">
        <v>1404</v>
      </c>
      <c r="E298" s="194" t="s">
        <v>190</v>
      </c>
      <c r="F298" s="200">
        <v>29250</v>
      </c>
      <c r="G298" s="203" t="s">
        <v>1413</v>
      </c>
      <c r="H298" s="170" t="s">
        <v>145</v>
      </c>
      <c r="I298" s="344" t="str">
        <f t="shared" si="15"/>
        <v>34</v>
      </c>
      <c r="J298" s="345">
        <f t="shared" si="13"/>
        <v>8</v>
      </c>
      <c r="K298" s="206">
        <v>2019</v>
      </c>
      <c r="L298" s="304">
        <f t="shared" si="14"/>
        <v>43696</v>
      </c>
    </row>
    <row r="299" spans="1:12" s="121" customFormat="1" ht="18">
      <c r="A299" s="190">
        <v>1908221151</v>
      </c>
      <c r="B299" s="197" t="s">
        <v>334</v>
      </c>
      <c r="C299" s="194" t="s">
        <v>1405</v>
      </c>
      <c r="D299" s="194" t="s">
        <v>1406</v>
      </c>
      <c r="E299" s="194" t="s">
        <v>190</v>
      </c>
      <c r="F299" s="200">
        <v>29250</v>
      </c>
      <c r="G299" s="203" t="s">
        <v>1413</v>
      </c>
      <c r="H299" s="170" t="s">
        <v>145</v>
      </c>
      <c r="I299" s="344" t="str">
        <f t="shared" si="15"/>
        <v>34</v>
      </c>
      <c r="J299" s="345">
        <f t="shared" si="13"/>
        <v>8</v>
      </c>
      <c r="K299" s="206">
        <v>2019</v>
      </c>
      <c r="L299" s="304">
        <f t="shared" si="14"/>
        <v>43696</v>
      </c>
    </row>
    <row r="300" spans="1:12" s="121" customFormat="1" ht="18">
      <c r="A300" s="190">
        <v>1908221152</v>
      </c>
      <c r="B300" s="197" t="s">
        <v>334</v>
      </c>
      <c r="C300" s="194" t="s">
        <v>1407</v>
      </c>
      <c r="D300" s="194" t="s">
        <v>1408</v>
      </c>
      <c r="E300" s="194" t="s">
        <v>190</v>
      </c>
      <c r="F300" s="200">
        <v>29250</v>
      </c>
      <c r="G300" s="203" t="s">
        <v>1413</v>
      </c>
      <c r="H300" s="170" t="s">
        <v>145</v>
      </c>
      <c r="I300" s="344" t="str">
        <f t="shared" si="15"/>
        <v>34</v>
      </c>
      <c r="J300" s="345">
        <f t="shared" si="13"/>
        <v>8</v>
      </c>
      <c r="K300" s="206">
        <v>2019</v>
      </c>
      <c r="L300" s="304">
        <f t="shared" si="14"/>
        <v>43696</v>
      </c>
    </row>
    <row r="301" spans="1:12" s="121" customFormat="1" ht="18">
      <c r="A301" s="190">
        <v>1908221109</v>
      </c>
      <c r="B301" s="197" t="s">
        <v>334</v>
      </c>
      <c r="C301" s="194" t="s">
        <v>1409</v>
      </c>
      <c r="D301" s="194" t="s">
        <v>1410</v>
      </c>
      <c r="E301" s="194" t="s">
        <v>190</v>
      </c>
      <c r="F301" s="200">
        <v>29250</v>
      </c>
      <c r="G301" s="203" t="s">
        <v>1413</v>
      </c>
      <c r="H301" s="170" t="s">
        <v>145</v>
      </c>
      <c r="I301" s="344" t="str">
        <f t="shared" si="15"/>
        <v>34</v>
      </c>
      <c r="J301" s="345">
        <f t="shared" si="13"/>
        <v>8</v>
      </c>
      <c r="K301" s="206">
        <v>2019</v>
      </c>
      <c r="L301" s="304">
        <f t="shared" si="14"/>
        <v>43696</v>
      </c>
    </row>
    <row r="302" spans="1:12" s="121" customFormat="1" ht="18">
      <c r="A302" s="190" t="s">
        <v>30</v>
      </c>
      <c r="B302" s="197" t="s">
        <v>192</v>
      </c>
      <c r="C302" s="194" t="s">
        <v>193</v>
      </c>
      <c r="D302" s="194" t="s">
        <v>193</v>
      </c>
      <c r="E302" s="194" t="s">
        <v>190</v>
      </c>
      <c r="F302" s="200">
        <v>619406.71</v>
      </c>
      <c r="G302" s="203" t="s">
        <v>1413</v>
      </c>
      <c r="H302" s="170" t="s">
        <v>145</v>
      </c>
      <c r="I302" s="344" t="str">
        <f t="shared" si="15"/>
        <v>34</v>
      </c>
      <c r="J302" s="345">
        <f t="shared" si="13"/>
        <v>8</v>
      </c>
      <c r="K302" s="206">
        <v>2019</v>
      </c>
      <c r="L302" s="304">
        <f t="shared" si="14"/>
        <v>43696</v>
      </c>
    </row>
    <row r="303" spans="1:12" s="121" customFormat="1" ht="18">
      <c r="A303" s="190" t="s">
        <v>30</v>
      </c>
      <c r="B303" s="197" t="s">
        <v>1415</v>
      </c>
      <c r="C303" s="194" t="s">
        <v>193</v>
      </c>
      <c r="D303" s="194" t="s">
        <v>193</v>
      </c>
      <c r="E303" s="194" t="s">
        <v>190</v>
      </c>
      <c r="F303" s="200">
        <v>115086.43</v>
      </c>
      <c r="G303" s="203" t="s">
        <v>1417</v>
      </c>
      <c r="H303" s="170" t="s">
        <v>145</v>
      </c>
      <c r="I303" s="344" t="str">
        <f t="shared" si="15"/>
        <v>35</v>
      </c>
      <c r="J303" s="345">
        <f t="shared" si="13"/>
        <v>8</v>
      </c>
      <c r="K303" s="206">
        <v>2019</v>
      </c>
      <c r="L303" s="304">
        <f t="shared" si="14"/>
        <v>43703</v>
      </c>
    </row>
    <row r="304" spans="1:12" s="121" customFormat="1" ht="18">
      <c r="A304" s="190">
        <v>1908252020</v>
      </c>
      <c r="B304" s="197" t="s">
        <v>334</v>
      </c>
      <c r="C304" s="194" t="s">
        <v>1435</v>
      </c>
      <c r="D304" s="194" t="s">
        <v>1436</v>
      </c>
      <c r="E304" s="194" t="s">
        <v>190</v>
      </c>
      <c r="F304" s="200">
        <v>29250</v>
      </c>
      <c r="G304" s="203" t="s">
        <v>1417</v>
      </c>
      <c r="H304" s="170" t="s">
        <v>145</v>
      </c>
      <c r="I304" s="344" t="str">
        <f t="shared" si="15"/>
        <v>35</v>
      </c>
      <c r="J304" s="345">
        <f t="shared" si="13"/>
        <v>8</v>
      </c>
      <c r="K304" s="206">
        <v>2019</v>
      </c>
      <c r="L304" s="304">
        <f t="shared" si="14"/>
        <v>43703</v>
      </c>
    </row>
    <row r="305" spans="1:12" s="121" customFormat="1" ht="18">
      <c r="A305" s="190">
        <v>1908252026</v>
      </c>
      <c r="B305" s="197" t="s">
        <v>334</v>
      </c>
      <c r="C305" s="194" t="s">
        <v>1437</v>
      </c>
      <c r="D305" s="194" t="s">
        <v>1436</v>
      </c>
      <c r="E305" s="194" t="s">
        <v>190</v>
      </c>
      <c r="F305" s="200">
        <v>29250</v>
      </c>
      <c r="G305" s="203" t="s">
        <v>1417</v>
      </c>
      <c r="H305" s="170" t="s">
        <v>145</v>
      </c>
      <c r="I305" s="344" t="str">
        <f t="shared" si="15"/>
        <v>35</v>
      </c>
      <c r="J305" s="345">
        <f t="shared" si="13"/>
        <v>8</v>
      </c>
      <c r="K305" s="206">
        <v>2019</v>
      </c>
      <c r="L305" s="304">
        <f t="shared" si="14"/>
        <v>43703</v>
      </c>
    </row>
    <row r="306" spans="1:12" s="121" customFormat="1" ht="18">
      <c r="A306" s="190">
        <v>19908252037</v>
      </c>
      <c r="B306" s="197" t="s">
        <v>334</v>
      </c>
      <c r="C306" s="194" t="s">
        <v>1438</v>
      </c>
      <c r="D306" s="194" t="s">
        <v>1439</v>
      </c>
      <c r="E306" s="194" t="s">
        <v>190</v>
      </c>
      <c r="F306" s="200">
        <v>29250</v>
      </c>
      <c r="G306" s="203" t="s">
        <v>1417</v>
      </c>
      <c r="H306" s="170" t="s">
        <v>145</v>
      </c>
      <c r="I306" s="344" t="str">
        <f t="shared" si="15"/>
        <v>35</v>
      </c>
      <c r="J306" s="345">
        <f t="shared" si="13"/>
        <v>8</v>
      </c>
      <c r="K306" s="206">
        <v>2019</v>
      </c>
      <c r="L306" s="304">
        <f t="shared" si="14"/>
        <v>43703</v>
      </c>
    </row>
    <row r="307" spans="1:12" s="121" customFormat="1" ht="18">
      <c r="A307" s="190">
        <v>1908252043</v>
      </c>
      <c r="B307" s="197" t="s">
        <v>334</v>
      </c>
      <c r="C307" s="194" t="s">
        <v>1409</v>
      </c>
      <c r="D307" s="194" t="s">
        <v>1439</v>
      </c>
      <c r="E307" s="194" t="s">
        <v>190</v>
      </c>
      <c r="F307" s="200">
        <v>29250</v>
      </c>
      <c r="G307" s="203" t="s">
        <v>1417</v>
      </c>
      <c r="H307" s="170" t="s">
        <v>145</v>
      </c>
      <c r="I307" s="344" t="str">
        <f t="shared" si="15"/>
        <v>35</v>
      </c>
      <c r="J307" s="345">
        <f t="shared" si="13"/>
        <v>8</v>
      </c>
      <c r="K307" s="206">
        <v>2019</v>
      </c>
      <c r="L307" s="304">
        <f t="shared" si="14"/>
        <v>43703</v>
      </c>
    </row>
    <row r="308" spans="1:12" s="121" customFormat="1" ht="18">
      <c r="A308" s="190" t="s">
        <v>30</v>
      </c>
      <c r="B308" s="197" t="s">
        <v>192</v>
      </c>
      <c r="C308" s="194" t="s">
        <v>193</v>
      </c>
      <c r="D308" s="194" t="s">
        <v>193</v>
      </c>
      <c r="E308" s="194" t="s">
        <v>190</v>
      </c>
      <c r="F308" s="200">
        <v>181994.56</v>
      </c>
      <c r="G308" s="203" t="s">
        <v>1417</v>
      </c>
      <c r="H308" s="170" t="s">
        <v>145</v>
      </c>
      <c r="I308" s="344" t="str">
        <f t="shared" si="15"/>
        <v>35</v>
      </c>
      <c r="J308" s="345">
        <f t="shared" si="13"/>
        <v>8</v>
      </c>
      <c r="K308" s="206">
        <v>2019</v>
      </c>
      <c r="L308" s="304">
        <f>MAX(DATE(K308,1,1),DATE(K308,1,1)-WEEKDAY(DATE(K308,1,1),2)+(I308-1)*7+1)</f>
        <v>43703</v>
      </c>
    </row>
    <row r="309" spans="1:12" s="121" customFormat="1" ht="18">
      <c r="A309" s="190" t="s">
        <v>1441</v>
      </c>
      <c r="B309" s="197" t="s">
        <v>1442</v>
      </c>
      <c r="C309" s="194" t="s">
        <v>705</v>
      </c>
      <c r="D309" s="194" t="s">
        <v>1443</v>
      </c>
      <c r="E309" s="194" t="s">
        <v>190</v>
      </c>
      <c r="F309" s="200">
        <v>2400</v>
      </c>
      <c r="G309" s="203" t="s">
        <v>1444</v>
      </c>
      <c r="H309" s="170" t="s">
        <v>146</v>
      </c>
      <c r="I309" s="344" t="str">
        <f t="shared" si="15"/>
        <v>36</v>
      </c>
      <c r="J309" s="345">
        <f t="shared" si="13"/>
        <v>9</v>
      </c>
      <c r="K309" s="206">
        <v>2019</v>
      </c>
      <c r="L309" s="304">
        <f>MAX(DATE(K309,1,1),DATE(K309,1,1)-WEEKDAY(DATE(K309,1,1),2)+(I309-1)*7+1)</f>
        <v>43710</v>
      </c>
    </row>
    <row r="310" spans="1:12" s="121" customFormat="1" ht="18">
      <c r="A310" s="190" t="s">
        <v>30</v>
      </c>
      <c r="B310" s="197" t="s">
        <v>192</v>
      </c>
      <c r="C310" s="194" t="s">
        <v>193</v>
      </c>
      <c r="D310" s="194" t="s">
        <v>193</v>
      </c>
      <c r="E310" s="194" t="s">
        <v>190</v>
      </c>
      <c r="F310" s="200">
        <v>430298</v>
      </c>
      <c r="G310" s="203" t="s">
        <v>1440</v>
      </c>
      <c r="H310" s="170" t="s">
        <v>146</v>
      </c>
      <c r="I310" s="344" t="str">
        <f t="shared" si="15"/>
        <v>36</v>
      </c>
      <c r="J310" s="345">
        <f t="shared" si="13"/>
        <v>9</v>
      </c>
      <c r="K310" s="206">
        <v>2019</v>
      </c>
      <c r="L310" s="304">
        <f>MAX(DATE(K310,1,1),DATE(K310,1,1)-WEEKDAY(DATE(K310,1,1),2)+(I310-1)*7+1)</f>
        <v>43710</v>
      </c>
    </row>
    <row r="311" spans="1:12" s="121" customFormat="1" ht="18">
      <c r="A311" s="190">
        <v>1909090742</v>
      </c>
      <c r="B311" s="197" t="s">
        <v>334</v>
      </c>
      <c r="C311" s="194" t="s">
        <v>1463</v>
      </c>
      <c r="D311" s="194" t="s">
        <v>1464</v>
      </c>
      <c r="E311" s="194" t="s">
        <v>190</v>
      </c>
      <c r="F311" s="200">
        <v>29250</v>
      </c>
      <c r="G311" s="203" t="s">
        <v>1440</v>
      </c>
      <c r="H311" s="170" t="s">
        <v>146</v>
      </c>
      <c r="I311" s="344" t="str">
        <f t="shared" ref="I311:I323" si="16">RIGHT(G311,2)</f>
        <v>36</v>
      </c>
      <c r="J311" s="345">
        <f t="shared" ref="J311:J323" si="17">MONTH(1&amp;H311)</f>
        <v>9</v>
      </c>
      <c r="K311" s="206">
        <v>2019</v>
      </c>
      <c r="L311" s="304">
        <f t="shared" ref="L311:L323" si="18">MAX(DATE(K311,1,1),DATE(K311,1,1)-WEEKDAY(DATE(K311,1,1),2)+(I311-1)*7+1)</f>
        <v>43710</v>
      </c>
    </row>
    <row r="312" spans="1:12" s="121" customFormat="1" ht="18">
      <c r="A312" s="190" t="s">
        <v>30</v>
      </c>
      <c r="B312" s="197" t="s">
        <v>1460</v>
      </c>
      <c r="C312" s="194" t="s">
        <v>183</v>
      </c>
      <c r="D312" s="168" t="s">
        <v>1566</v>
      </c>
      <c r="E312" s="194" t="s">
        <v>171</v>
      </c>
      <c r="F312" s="200">
        <v>270000</v>
      </c>
      <c r="G312" s="203" t="s">
        <v>1546</v>
      </c>
      <c r="H312" s="170" t="s">
        <v>146</v>
      </c>
      <c r="I312" s="344" t="str">
        <f t="shared" si="16"/>
        <v>37</v>
      </c>
      <c r="J312" s="345">
        <f t="shared" si="17"/>
        <v>9</v>
      </c>
      <c r="K312" s="206">
        <v>2019</v>
      </c>
      <c r="L312" s="304">
        <f t="shared" si="18"/>
        <v>43717</v>
      </c>
    </row>
    <row r="313" spans="1:12" s="121" customFormat="1" ht="18">
      <c r="A313" s="190" t="s">
        <v>30</v>
      </c>
      <c r="B313" s="197" t="s">
        <v>1519</v>
      </c>
      <c r="C313" s="194" t="s">
        <v>193</v>
      </c>
      <c r="D313" s="194" t="s">
        <v>193</v>
      </c>
      <c r="E313" s="194" t="s">
        <v>190</v>
      </c>
      <c r="F313" s="200">
        <v>146324.60999999999</v>
      </c>
      <c r="G313" s="203" t="s">
        <v>1546</v>
      </c>
      <c r="H313" s="170" t="s">
        <v>146</v>
      </c>
      <c r="I313" s="344" t="str">
        <f t="shared" si="16"/>
        <v>37</v>
      </c>
      <c r="J313" s="345">
        <f t="shared" si="17"/>
        <v>9</v>
      </c>
      <c r="K313" s="206">
        <v>2019</v>
      </c>
      <c r="L313" s="304">
        <f t="shared" si="18"/>
        <v>43717</v>
      </c>
    </row>
    <row r="314" spans="1:12" s="121" customFormat="1" ht="18">
      <c r="A314" s="190" t="s">
        <v>30</v>
      </c>
      <c r="B314" s="197" t="s">
        <v>1520</v>
      </c>
      <c r="C314" s="194" t="s">
        <v>193</v>
      </c>
      <c r="D314" s="194" t="s">
        <v>193</v>
      </c>
      <c r="E314" s="194" t="s">
        <v>190</v>
      </c>
      <c r="F314" s="200">
        <v>278136.84999999998</v>
      </c>
      <c r="G314" s="203" t="s">
        <v>1546</v>
      </c>
      <c r="H314" s="170" t="s">
        <v>146</v>
      </c>
      <c r="I314" s="344" t="str">
        <f t="shared" si="16"/>
        <v>37</v>
      </c>
      <c r="J314" s="345">
        <f t="shared" si="17"/>
        <v>9</v>
      </c>
      <c r="K314" s="206">
        <v>2019</v>
      </c>
      <c r="L314" s="304">
        <f t="shared" si="18"/>
        <v>43717</v>
      </c>
    </row>
    <row r="315" spans="1:12" s="121" customFormat="1" ht="18">
      <c r="A315" s="190" t="s">
        <v>30</v>
      </c>
      <c r="B315" s="197" t="s">
        <v>1521</v>
      </c>
      <c r="C315" s="194" t="s">
        <v>193</v>
      </c>
      <c r="D315" s="194" t="s">
        <v>193</v>
      </c>
      <c r="E315" s="194" t="s">
        <v>190</v>
      </c>
      <c r="F315" s="200">
        <v>201300</v>
      </c>
      <c r="G315" s="203" t="s">
        <v>1546</v>
      </c>
      <c r="H315" s="170" t="s">
        <v>146</v>
      </c>
      <c r="I315" s="344" t="str">
        <f t="shared" si="16"/>
        <v>37</v>
      </c>
      <c r="J315" s="345">
        <f t="shared" si="17"/>
        <v>9</v>
      </c>
      <c r="K315" s="206">
        <v>2019</v>
      </c>
      <c r="L315" s="304">
        <f t="shared" si="18"/>
        <v>43717</v>
      </c>
    </row>
    <row r="316" spans="1:12" s="121" customFormat="1" ht="18">
      <c r="A316" s="190" t="s">
        <v>30</v>
      </c>
      <c r="B316" s="197" t="s">
        <v>1522</v>
      </c>
      <c r="C316" s="194" t="s">
        <v>193</v>
      </c>
      <c r="D316" s="194" t="s">
        <v>193</v>
      </c>
      <c r="E316" s="194" t="s">
        <v>190</v>
      </c>
      <c r="F316" s="200">
        <v>36795</v>
      </c>
      <c r="G316" s="203" t="s">
        <v>1546</v>
      </c>
      <c r="H316" s="170" t="s">
        <v>146</v>
      </c>
      <c r="I316" s="344" t="str">
        <f t="shared" si="16"/>
        <v>37</v>
      </c>
      <c r="J316" s="345">
        <f t="shared" si="17"/>
        <v>9</v>
      </c>
      <c r="K316" s="206">
        <v>2019</v>
      </c>
      <c r="L316" s="304">
        <f t="shared" si="18"/>
        <v>43717</v>
      </c>
    </row>
    <row r="317" spans="1:12" s="121" customFormat="1" ht="18">
      <c r="A317" s="190">
        <v>1909090736</v>
      </c>
      <c r="B317" s="197" t="s">
        <v>334</v>
      </c>
      <c r="C317" s="194" t="s">
        <v>1523</v>
      </c>
      <c r="D317" s="194" t="s">
        <v>1464</v>
      </c>
      <c r="E317" s="194" t="s">
        <v>190</v>
      </c>
      <c r="F317" s="200">
        <v>29250</v>
      </c>
      <c r="G317" s="203" t="s">
        <v>1546</v>
      </c>
      <c r="H317" s="170" t="s">
        <v>146</v>
      </c>
      <c r="I317" s="344" t="str">
        <f t="shared" si="16"/>
        <v>37</v>
      </c>
      <c r="J317" s="345">
        <f t="shared" si="17"/>
        <v>9</v>
      </c>
      <c r="K317" s="206">
        <v>2019</v>
      </c>
      <c r="L317" s="304">
        <f t="shared" si="18"/>
        <v>43717</v>
      </c>
    </row>
    <row r="318" spans="1:12" s="121" customFormat="1" ht="18">
      <c r="A318" s="190">
        <v>1909090725</v>
      </c>
      <c r="B318" s="197" t="s">
        <v>334</v>
      </c>
      <c r="C318" s="194" t="s">
        <v>1524</v>
      </c>
      <c r="D318" s="194" t="s">
        <v>1525</v>
      </c>
      <c r="E318" s="194" t="s">
        <v>190</v>
      </c>
      <c r="F318" s="200">
        <v>29250</v>
      </c>
      <c r="G318" s="203" t="s">
        <v>1546</v>
      </c>
      <c r="H318" s="170" t="s">
        <v>146</v>
      </c>
      <c r="I318" s="344" t="str">
        <f t="shared" si="16"/>
        <v>37</v>
      </c>
      <c r="J318" s="345">
        <f t="shared" si="17"/>
        <v>9</v>
      </c>
      <c r="K318" s="206">
        <v>2019</v>
      </c>
      <c r="L318" s="304">
        <f t="shared" si="18"/>
        <v>43717</v>
      </c>
    </row>
    <row r="319" spans="1:12" s="121" customFormat="1" ht="18">
      <c r="A319" s="190">
        <v>1909082022</v>
      </c>
      <c r="B319" s="197" t="s">
        <v>334</v>
      </c>
      <c r="C319" s="194" t="s">
        <v>1526</v>
      </c>
      <c r="D319" s="194" t="s">
        <v>1525</v>
      </c>
      <c r="E319" s="194" t="s">
        <v>190</v>
      </c>
      <c r="F319" s="200">
        <v>29250</v>
      </c>
      <c r="G319" s="203" t="s">
        <v>1546</v>
      </c>
      <c r="H319" s="170" t="s">
        <v>146</v>
      </c>
      <c r="I319" s="344" t="str">
        <f t="shared" si="16"/>
        <v>37</v>
      </c>
      <c r="J319" s="345">
        <f t="shared" si="17"/>
        <v>9</v>
      </c>
      <c r="K319" s="206">
        <v>2019</v>
      </c>
      <c r="L319" s="304">
        <f t="shared" si="18"/>
        <v>43717</v>
      </c>
    </row>
    <row r="320" spans="1:12" s="121" customFormat="1" ht="18">
      <c r="A320" s="190">
        <v>1909101855</v>
      </c>
      <c r="B320" s="197" t="s">
        <v>334</v>
      </c>
      <c r="C320" s="194" t="s">
        <v>1527</v>
      </c>
      <c r="D320" s="194" t="s">
        <v>1528</v>
      </c>
      <c r="E320" s="194" t="s">
        <v>190</v>
      </c>
      <c r="F320" s="200">
        <v>29250</v>
      </c>
      <c r="G320" s="203" t="s">
        <v>1546</v>
      </c>
      <c r="H320" s="170" t="s">
        <v>146</v>
      </c>
      <c r="I320" s="344" t="str">
        <f t="shared" si="16"/>
        <v>37</v>
      </c>
      <c r="J320" s="345">
        <f t="shared" si="17"/>
        <v>9</v>
      </c>
      <c r="K320" s="206">
        <v>2019</v>
      </c>
      <c r="L320" s="304">
        <f t="shared" si="18"/>
        <v>43717</v>
      </c>
    </row>
    <row r="321" spans="1:12" s="121" customFormat="1" ht="18">
      <c r="A321" s="190">
        <v>1909101853</v>
      </c>
      <c r="B321" s="197" t="s">
        <v>334</v>
      </c>
      <c r="C321" s="194" t="s">
        <v>1529</v>
      </c>
      <c r="D321" s="194" t="s">
        <v>1530</v>
      </c>
      <c r="E321" s="194" t="s">
        <v>190</v>
      </c>
      <c r="F321" s="200">
        <v>29250</v>
      </c>
      <c r="G321" s="203" t="s">
        <v>1546</v>
      </c>
      <c r="H321" s="170" t="s">
        <v>146</v>
      </c>
      <c r="I321" s="344" t="str">
        <f t="shared" si="16"/>
        <v>37</v>
      </c>
      <c r="J321" s="345">
        <f t="shared" si="17"/>
        <v>9</v>
      </c>
      <c r="K321" s="206">
        <v>2019</v>
      </c>
      <c r="L321" s="304">
        <f t="shared" si="18"/>
        <v>43717</v>
      </c>
    </row>
    <row r="322" spans="1:12" s="121" customFormat="1" ht="18">
      <c r="A322" s="190">
        <v>1909101850</v>
      </c>
      <c r="B322" s="197" t="s">
        <v>334</v>
      </c>
      <c r="C322" s="194" t="s">
        <v>1531</v>
      </c>
      <c r="D322" s="194" t="s">
        <v>1532</v>
      </c>
      <c r="E322" s="194" t="s">
        <v>190</v>
      </c>
      <c r="F322" s="200">
        <v>29250</v>
      </c>
      <c r="G322" s="203" t="s">
        <v>1546</v>
      </c>
      <c r="H322" s="170" t="s">
        <v>146</v>
      </c>
      <c r="I322" s="344" t="str">
        <f t="shared" si="16"/>
        <v>37</v>
      </c>
      <c r="J322" s="345">
        <f t="shared" si="17"/>
        <v>9</v>
      </c>
      <c r="K322" s="206">
        <v>2019</v>
      </c>
      <c r="L322" s="304">
        <f t="shared" si="18"/>
        <v>43717</v>
      </c>
    </row>
    <row r="323" spans="1:12" s="121" customFormat="1" ht="18">
      <c r="A323" s="190" t="s">
        <v>30</v>
      </c>
      <c r="B323" s="197" t="s">
        <v>192</v>
      </c>
      <c r="C323" s="194" t="s">
        <v>193</v>
      </c>
      <c r="D323" s="194" t="s">
        <v>193</v>
      </c>
      <c r="E323" s="194" t="s">
        <v>190</v>
      </c>
      <c r="F323" s="200">
        <v>255625.93</v>
      </c>
      <c r="G323" s="203" t="s">
        <v>1546</v>
      </c>
      <c r="H323" s="170" t="s">
        <v>146</v>
      </c>
      <c r="I323" s="344" t="str">
        <f t="shared" si="16"/>
        <v>37</v>
      </c>
      <c r="J323" s="345">
        <f t="shared" si="17"/>
        <v>9</v>
      </c>
      <c r="K323" s="206">
        <v>2019</v>
      </c>
      <c r="L323" s="304">
        <f t="shared" si="18"/>
        <v>43717</v>
      </c>
    </row>
    <row r="324" spans="1:12" s="121" customFormat="1" ht="18">
      <c r="A324" s="190" t="s">
        <v>30</v>
      </c>
      <c r="B324" s="197" t="s">
        <v>192</v>
      </c>
      <c r="C324" s="194" t="s">
        <v>193</v>
      </c>
      <c r="D324" s="194" t="s">
        <v>193</v>
      </c>
      <c r="E324" s="194" t="s">
        <v>190</v>
      </c>
      <c r="F324" s="200">
        <v>216847.07</v>
      </c>
      <c r="G324" s="203" t="s">
        <v>1565</v>
      </c>
      <c r="H324" s="170" t="s">
        <v>146</v>
      </c>
      <c r="I324" s="344" t="str">
        <f>RIGHT(G324,2)</f>
        <v>38</v>
      </c>
      <c r="J324" s="345">
        <f>MONTH(1&amp;H324)</f>
        <v>9</v>
      </c>
      <c r="K324" s="206">
        <v>2019</v>
      </c>
      <c r="L324" s="304">
        <f>MAX(DATE(K324,1,1),DATE(K324,1,1)-WEEKDAY(DATE(K324,1,1),2)+(I324-1)*7+1)</f>
        <v>43724</v>
      </c>
    </row>
    <row r="325" spans="1:12" s="121" customFormat="1" ht="18">
      <c r="A325" s="168" t="s">
        <v>30</v>
      </c>
      <c r="B325" s="169" t="s">
        <v>1567</v>
      </c>
      <c r="C325" s="168" t="s">
        <v>329</v>
      </c>
      <c r="D325" s="168" t="s">
        <v>1569</v>
      </c>
      <c r="E325" s="168" t="s">
        <v>182</v>
      </c>
      <c r="F325" s="200">
        <v>2249</v>
      </c>
      <c r="G325" s="203" t="s">
        <v>1590</v>
      </c>
      <c r="H325" s="170" t="s">
        <v>146</v>
      </c>
      <c r="I325" s="344" t="str">
        <f>RIGHT(G325,2)</f>
        <v>39</v>
      </c>
      <c r="J325" s="345">
        <f>MONTH(1&amp;H325)</f>
        <v>9</v>
      </c>
      <c r="K325" s="206">
        <v>2019</v>
      </c>
      <c r="L325" s="304">
        <f t="shared" ref="L325:L347" si="19">MAX(DATE(K325,1,1),DATE(K325,1,1)-WEEKDAY(DATE(K325,1,1),2)+(I325-1)*7+1)</f>
        <v>43731</v>
      </c>
    </row>
    <row r="326" spans="1:12" s="121" customFormat="1" ht="18">
      <c r="A326" s="168" t="s">
        <v>30</v>
      </c>
      <c r="B326" s="169" t="s">
        <v>1568</v>
      </c>
      <c r="C326" s="168" t="s">
        <v>329</v>
      </c>
      <c r="D326" s="168" t="s">
        <v>1570</v>
      </c>
      <c r="E326" s="168" t="s">
        <v>182</v>
      </c>
      <c r="F326" s="200">
        <v>3470</v>
      </c>
      <c r="G326" s="203" t="s">
        <v>1590</v>
      </c>
      <c r="H326" s="170" t="s">
        <v>146</v>
      </c>
      <c r="I326" s="344" t="str">
        <f>RIGHT(G326,2)</f>
        <v>39</v>
      </c>
      <c r="J326" s="345">
        <f t="shared" ref="J326:J350" si="20">MONTH(1&amp;H326)</f>
        <v>9</v>
      </c>
      <c r="K326" s="206">
        <v>2019</v>
      </c>
      <c r="L326" s="304">
        <f t="shared" si="19"/>
        <v>43731</v>
      </c>
    </row>
    <row r="327" spans="1:12" s="121" customFormat="1" ht="18">
      <c r="A327" s="190" t="s">
        <v>30</v>
      </c>
      <c r="B327" s="197" t="s">
        <v>192</v>
      </c>
      <c r="C327" s="194" t="s">
        <v>193</v>
      </c>
      <c r="D327" s="194" t="s">
        <v>193</v>
      </c>
      <c r="E327" s="194" t="s">
        <v>190</v>
      </c>
      <c r="F327" s="200">
        <v>125099.11</v>
      </c>
      <c r="G327" s="203" t="s">
        <v>1590</v>
      </c>
      <c r="H327" s="170" t="s">
        <v>146</v>
      </c>
      <c r="I327" s="344" t="str">
        <f t="shared" ref="I327:I350" si="21">RIGHT(G327,2)</f>
        <v>39</v>
      </c>
      <c r="J327" s="345">
        <f t="shared" si="20"/>
        <v>9</v>
      </c>
      <c r="K327" s="206">
        <v>2019</v>
      </c>
      <c r="L327" s="304">
        <f t="shared" si="19"/>
        <v>43731</v>
      </c>
    </row>
    <row r="328" spans="1:12" s="121" customFormat="1" ht="18">
      <c r="A328" s="190" t="s">
        <v>30</v>
      </c>
      <c r="B328" s="306" t="s">
        <v>1145</v>
      </c>
      <c r="C328" s="307" t="s">
        <v>329</v>
      </c>
      <c r="D328" s="307" t="s">
        <v>1588</v>
      </c>
      <c r="E328" s="307" t="s">
        <v>182</v>
      </c>
      <c r="F328" s="200">
        <v>12685</v>
      </c>
      <c r="G328" s="203" t="s">
        <v>1590</v>
      </c>
      <c r="H328" s="170" t="s">
        <v>146</v>
      </c>
      <c r="I328" s="344" t="str">
        <f t="shared" si="21"/>
        <v>39</v>
      </c>
      <c r="J328" s="345">
        <f t="shared" si="20"/>
        <v>9</v>
      </c>
      <c r="K328" s="206">
        <v>2019</v>
      </c>
      <c r="L328" s="304">
        <f t="shared" si="19"/>
        <v>43731</v>
      </c>
    </row>
    <row r="329" spans="1:12" s="121" customFormat="1" ht="18">
      <c r="A329" s="190">
        <v>1909051029</v>
      </c>
      <c r="B329" s="197" t="s">
        <v>334</v>
      </c>
      <c r="C329" s="194" t="s">
        <v>1601</v>
      </c>
      <c r="D329" s="194" t="s">
        <v>1602</v>
      </c>
      <c r="E329" s="194" t="s">
        <v>190</v>
      </c>
      <c r="F329" s="200">
        <v>29250</v>
      </c>
      <c r="G329" s="203" t="s">
        <v>1590</v>
      </c>
      <c r="H329" s="170" t="s">
        <v>146</v>
      </c>
      <c r="I329" s="344" t="str">
        <f t="shared" si="21"/>
        <v>39</v>
      </c>
      <c r="J329" s="345">
        <f t="shared" si="20"/>
        <v>9</v>
      </c>
      <c r="K329" s="206">
        <v>2019</v>
      </c>
      <c r="L329" s="304">
        <f t="shared" si="19"/>
        <v>43731</v>
      </c>
    </row>
    <row r="330" spans="1:12" s="121" customFormat="1" ht="18">
      <c r="A330" s="190">
        <v>1909111019</v>
      </c>
      <c r="B330" s="306" t="s">
        <v>1597</v>
      </c>
      <c r="C330" s="307" t="s">
        <v>1603</v>
      </c>
      <c r="D330" s="307" t="s">
        <v>1604</v>
      </c>
      <c r="E330" s="307" t="s">
        <v>190</v>
      </c>
      <c r="F330" s="200">
        <v>48750</v>
      </c>
      <c r="G330" s="203" t="s">
        <v>1590</v>
      </c>
      <c r="H330" s="170" t="s">
        <v>146</v>
      </c>
      <c r="I330" s="344" t="str">
        <f t="shared" si="21"/>
        <v>39</v>
      </c>
      <c r="J330" s="345">
        <f t="shared" si="20"/>
        <v>9</v>
      </c>
      <c r="K330" s="206">
        <v>2019</v>
      </c>
      <c r="L330" s="304">
        <f t="shared" si="19"/>
        <v>43731</v>
      </c>
    </row>
    <row r="331" spans="1:12" s="121" customFormat="1" ht="18">
      <c r="A331" s="190">
        <v>1909151736</v>
      </c>
      <c r="B331" s="197" t="s">
        <v>334</v>
      </c>
      <c r="C331" s="194" t="s">
        <v>1605</v>
      </c>
      <c r="D331" s="194" t="s">
        <v>1606</v>
      </c>
      <c r="E331" s="194" t="s">
        <v>190</v>
      </c>
      <c r="F331" s="200">
        <v>29250</v>
      </c>
      <c r="G331" s="203" t="s">
        <v>1590</v>
      </c>
      <c r="H331" s="170" t="s">
        <v>146</v>
      </c>
      <c r="I331" s="344" t="str">
        <f t="shared" si="21"/>
        <v>39</v>
      </c>
      <c r="J331" s="345">
        <f t="shared" si="20"/>
        <v>9</v>
      </c>
      <c r="K331" s="206">
        <v>2019</v>
      </c>
      <c r="L331" s="304">
        <f t="shared" si="19"/>
        <v>43731</v>
      </c>
    </row>
    <row r="332" spans="1:12" s="121" customFormat="1" ht="18">
      <c r="A332" s="190">
        <v>1909221744</v>
      </c>
      <c r="B332" s="306" t="s">
        <v>334</v>
      </c>
      <c r="C332" s="307" t="s">
        <v>1607</v>
      </c>
      <c r="D332" s="307" t="s">
        <v>1608</v>
      </c>
      <c r="E332" s="307" t="s">
        <v>190</v>
      </c>
      <c r="F332" s="200">
        <v>29250</v>
      </c>
      <c r="G332" s="203" t="s">
        <v>1590</v>
      </c>
      <c r="H332" s="170" t="s">
        <v>146</v>
      </c>
      <c r="I332" s="344" t="str">
        <f t="shared" si="21"/>
        <v>39</v>
      </c>
      <c r="J332" s="345">
        <f t="shared" si="20"/>
        <v>9</v>
      </c>
      <c r="K332" s="206">
        <v>2019</v>
      </c>
      <c r="L332" s="304">
        <f t="shared" si="19"/>
        <v>43731</v>
      </c>
    </row>
    <row r="333" spans="1:12" s="121" customFormat="1" ht="18">
      <c r="A333" s="190">
        <v>1909221746</v>
      </c>
      <c r="B333" s="197" t="s">
        <v>334</v>
      </c>
      <c r="C333" s="194" t="s">
        <v>1609</v>
      </c>
      <c r="D333" s="194" t="s">
        <v>1608</v>
      </c>
      <c r="E333" s="194" t="s">
        <v>190</v>
      </c>
      <c r="F333" s="200">
        <v>29250</v>
      </c>
      <c r="G333" s="203" t="s">
        <v>1590</v>
      </c>
      <c r="H333" s="170" t="s">
        <v>146</v>
      </c>
      <c r="I333" s="344" t="str">
        <f t="shared" si="21"/>
        <v>39</v>
      </c>
      <c r="J333" s="345">
        <f t="shared" si="20"/>
        <v>9</v>
      </c>
      <c r="K333" s="206">
        <v>2019</v>
      </c>
      <c r="L333" s="304">
        <f t="shared" si="19"/>
        <v>43731</v>
      </c>
    </row>
    <row r="334" spans="1:12" s="121" customFormat="1" ht="18">
      <c r="A334" s="190">
        <v>1909241238</v>
      </c>
      <c r="B334" s="306" t="s">
        <v>334</v>
      </c>
      <c r="C334" s="307" t="s">
        <v>1610</v>
      </c>
      <c r="D334" s="307" t="s">
        <v>1611</v>
      </c>
      <c r="E334" s="307" t="s">
        <v>190</v>
      </c>
      <c r="F334" s="200">
        <v>29250</v>
      </c>
      <c r="G334" s="203" t="s">
        <v>1590</v>
      </c>
      <c r="H334" s="170" t="s">
        <v>146</v>
      </c>
      <c r="I334" s="344" t="str">
        <f t="shared" si="21"/>
        <v>39</v>
      </c>
      <c r="J334" s="345">
        <f t="shared" si="20"/>
        <v>9</v>
      </c>
      <c r="K334" s="206">
        <v>2019</v>
      </c>
      <c r="L334" s="304">
        <f t="shared" si="19"/>
        <v>43731</v>
      </c>
    </row>
    <row r="335" spans="1:12" s="121" customFormat="1" ht="18">
      <c r="A335" s="190">
        <v>1909241243</v>
      </c>
      <c r="B335" s="197" t="s">
        <v>334</v>
      </c>
      <c r="C335" s="194" t="s">
        <v>1610</v>
      </c>
      <c r="D335" s="194" t="s">
        <v>1612</v>
      </c>
      <c r="E335" s="194" t="s">
        <v>190</v>
      </c>
      <c r="F335" s="200">
        <v>29250</v>
      </c>
      <c r="G335" s="203" t="s">
        <v>1590</v>
      </c>
      <c r="H335" s="170" t="s">
        <v>146</v>
      </c>
      <c r="I335" s="344" t="str">
        <f t="shared" si="21"/>
        <v>39</v>
      </c>
      <c r="J335" s="345">
        <f t="shared" si="20"/>
        <v>9</v>
      </c>
      <c r="K335" s="206">
        <v>2019</v>
      </c>
      <c r="L335" s="304">
        <f t="shared" si="19"/>
        <v>43731</v>
      </c>
    </row>
    <row r="336" spans="1:12" s="121" customFormat="1" ht="18">
      <c r="A336" s="190">
        <v>1909241244</v>
      </c>
      <c r="B336" s="306" t="s">
        <v>334</v>
      </c>
      <c r="C336" s="307" t="s">
        <v>1610</v>
      </c>
      <c r="D336" s="307" t="s">
        <v>1613</v>
      </c>
      <c r="E336" s="307" t="s">
        <v>190</v>
      </c>
      <c r="F336" s="200">
        <v>29250</v>
      </c>
      <c r="G336" s="203" t="s">
        <v>1590</v>
      </c>
      <c r="H336" s="170" t="s">
        <v>146</v>
      </c>
      <c r="I336" s="344" t="str">
        <f t="shared" si="21"/>
        <v>39</v>
      </c>
      <c r="J336" s="345">
        <f t="shared" si="20"/>
        <v>9</v>
      </c>
      <c r="K336" s="206">
        <v>2019</v>
      </c>
      <c r="L336" s="304">
        <f t="shared" si="19"/>
        <v>43731</v>
      </c>
    </row>
    <row r="337" spans="1:12" s="121" customFormat="1" ht="18">
      <c r="A337" s="190">
        <v>1909251031</v>
      </c>
      <c r="B337" s="197" t="s">
        <v>1598</v>
      </c>
      <c r="C337" s="194" t="s">
        <v>1614</v>
      </c>
      <c r="D337" s="194" t="s">
        <v>1615</v>
      </c>
      <c r="E337" s="194" t="s">
        <v>190</v>
      </c>
      <c r="F337" s="200">
        <v>144000</v>
      </c>
      <c r="G337" s="203" t="s">
        <v>1590</v>
      </c>
      <c r="H337" s="170" t="s">
        <v>146</v>
      </c>
      <c r="I337" s="344" t="str">
        <f t="shared" si="21"/>
        <v>39</v>
      </c>
      <c r="J337" s="345">
        <f t="shared" si="20"/>
        <v>9</v>
      </c>
      <c r="K337" s="206">
        <v>2019</v>
      </c>
      <c r="L337" s="304">
        <f t="shared" si="19"/>
        <v>43731</v>
      </c>
    </row>
    <row r="338" spans="1:12" s="121" customFormat="1" ht="18">
      <c r="A338" s="190">
        <v>1909251318</v>
      </c>
      <c r="B338" s="306" t="s">
        <v>1599</v>
      </c>
      <c r="C338" s="307" t="s">
        <v>962</v>
      </c>
      <c r="D338" s="307" t="s">
        <v>1616</v>
      </c>
      <c r="E338" s="307" t="s">
        <v>190</v>
      </c>
      <c r="F338" s="200">
        <v>76927</v>
      </c>
      <c r="G338" s="203" t="s">
        <v>1590</v>
      </c>
      <c r="H338" s="170" t="s">
        <v>146</v>
      </c>
      <c r="I338" s="344" t="str">
        <f t="shared" si="21"/>
        <v>39</v>
      </c>
      <c r="J338" s="345">
        <f t="shared" si="20"/>
        <v>9</v>
      </c>
      <c r="K338" s="206">
        <v>2019</v>
      </c>
      <c r="L338" s="304">
        <f t="shared" si="19"/>
        <v>43731</v>
      </c>
    </row>
    <row r="339" spans="1:12" s="121" customFormat="1" ht="18">
      <c r="A339" s="190">
        <v>1909251402</v>
      </c>
      <c r="B339" s="197" t="s">
        <v>1600</v>
      </c>
      <c r="C339" s="194" t="s">
        <v>962</v>
      </c>
      <c r="D339" s="194" t="s">
        <v>394</v>
      </c>
      <c r="E339" s="194" t="s">
        <v>190</v>
      </c>
      <c r="F339" s="200">
        <v>76927</v>
      </c>
      <c r="G339" s="203" t="s">
        <v>1590</v>
      </c>
      <c r="H339" s="170" t="s">
        <v>146</v>
      </c>
      <c r="I339" s="344" t="str">
        <f t="shared" si="21"/>
        <v>39</v>
      </c>
      <c r="J339" s="345">
        <f t="shared" si="20"/>
        <v>9</v>
      </c>
      <c r="K339" s="206">
        <v>2019</v>
      </c>
      <c r="L339" s="304">
        <f t="shared" si="19"/>
        <v>43731</v>
      </c>
    </row>
    <row r="340" spans="1:12" s="121" customFormat="1" ht="18">
      <c r="A340" s="190">
        <v>1909251554</v>
      </c>
      <c r="B340" s="306" t="s">
        <v>334</v>
      </c>
      <c r="C340" s="307" t="s">
        <v>1617</v>
      </c>
      <c r="D340" s="307" t="s">
        <v>1618</v>
      </c>
      <c r="E340" s="307" t="s">
        <v>190</v>
      </c>
      <c r="F340" s="200">
        <v>29250</v>
      </c>
      <c r="G340" s="203" t="s">
        <v>1590</v>
      </c>
      <c r="H340" s="170" t="s">
        <v>146</v>
      </c>
      <c r="I340" s="344" t="str">
        <f t="shared" si="21"/>
        <v>39</v>
      </c>
      <c r="J340" s="345">
        <f t="shared" si="20"/>
        <v>9</v>
      </c>
      <c r="K340" s="206">
        <v>2019</v>
      </c>
      <c r="L340" s="304">
        <f t="shared" si="19"/>
        <v>43731</v>
      </c>
    </row>
    <row r="341" spans="1:12" s="121" customFormat="1" ht="18">
      <c r="A341" s="190">
        <v>1909251549</v>
      </c>
      <c r="B341" s="197" t="s">
        <v>334</v>
      </c>
      <c r="C341" s="194" t="s">
        <v>1619</v>
      </c>
      <c r="D341" s="194" t="s">
        <v>1620</v>
      </c>
      <c r="E341" s="194" t="s">
        <v>190</v>
      </c>
      <c r="F341" s="200">
        <v>29250</v>
      </c>
      <c r="G341" s="203" t="s">
        <v>1590</v>
      </c>
      <c r="H341" s="170" t="s">
        <v>146</v>
      </c>
      <c r="I341" s="344" t="str">
        <f t="shared" si="21"/>
        <v>39</v>
      </c>
      <c r="J341" s="345">
        <f t="shared" si="20"/>
        <v>9</v>
      </c>
      <c r="K341" s="206">
        <v>2019</v>
      </c>
      <c r="L341" s="304">
        <f t="shared" si="19"/>
        <v>43731</v>
      </c>
    </row>
    <row r="342" spans="1:12" s="121" customFormat="1" ht="18">
      <c r="A342" s="190">
        <v>1909271108</v>
      </c>
      <c r="B342" s="306" t="s">
        <v>1631</v>
      </c>
      <c r="C342" s="307" t="s">
        <v>1632</v>
      </c>
      <c r="D342" s="307" t="s">
        <v>602</v>
      </c>
      <c r="E342" s="307" t="s">
        <v>190</v>
      </c>
      <c r="F342" s="200">
        <v>5000</v>
      </c>
      <c r="G342" s="203" t="s">
        <v>1626</v>
      </c>
      <c r="H342" s="170" t="s">
        <v>147</v>
      </c>
      <c r="I342" s="344" t="str">
        <f t="shared" si="21"/>
        <v>40</v>
      </c>
      <c r="J342" s="345">
        <f t="shared" si="20"/>
        <v>10</v>
      </c>
      <c r="K342" s="206">
        <v>2019</v>
      </c>
      <c r="L342" s="304">
        <f t="shared" si="19"/>
        <v>43738</v>
      </c>
    </row>
    <row r="343" spans="1:12" s="121" customFormat="1" ht="18">
      <c r="A343" s="190">
        <v>1909271138</v>
      </c>
      <c r="B343" s="197" t="s">
        <v>334</v>
      </c>
      <c r="C343" s="194" t="s">
        <v>1633</v>
      </c>
      <c r="D343" s="194" t="s">
        <v>1634</v>
      </c>
      <c r="E343" s="194" t="s">
        <v>190</v>
      </c>
      <c r="F343" s="200">
        <v>29250</v>
      </c>
      <c r="G343" s="203" t="s">
        <v>1626</v>
      </c>
      <c r="H343" s="170" t="s">
        <v>147</v>
      </c>
      <c r="I343" s="344" t="str">
        <f t="shared" si="21"/>
        <v>40</v>
      </c>
      <c r="J343" s="345">
        <f t="shared" si="20"/>
        <v>10</v>
      </c>
      <c r="K343" s="206">
        <v>2019</v>
      </c>
      <c r="L343" s="304">
        <f t="shared" si="19"/>
        <v>43738</v>
      </c>
    </row>
    <row r="344" spans="1:12" s="121" customFormat="1" ht="18">
      <c r="A344" s="190">
        <v>1910010906</v>
      </c>
      <c r="B344" s="306" t="s">
        <v>334</v>
      </c>
      <c r="C344" s="307" t="s">
        <v>1635</v>
      </c>
      <c r="D344" s="307" t="s">
        <v>1636</v>
      </c>
      <c r="E344" s="307" t="s">
        <v>190</v>
      </c>
      <c r="F344" s="200">
        <v>29250</v>
      </c>
      <c r="G344" s="203" t="s">
        <v>1626</v>
      </c>
      <c r="H344" s="170" t="s">
        <v>147</v>
      </c>
      <c r="I344" s="344" t="str">
        <f t="shared" si="21"/>
        <v>40</v>
      </c>
      <c r="J344" s="345">
        <f t="shared" si="20"/>
        <v>10</v>
      </c>
      <c r="K344" s="206">
        <v>2019</v>
      </c>
      <c r="L344" s="304">
        <f t="shared" si="19"/>
        <v>43738</v>
      </c>
    </row>
    <row r="345" spans="1:12" s="121" customFormat="1" ht="18">
      <c r="A345" s="190" t="s">
        <v>30</v>
      </c>
      <c r="B345" s="197" t="s">
        <v>1642</v>
      </c>
      <c r="C345" s="194" t="s">
        <v>193</v>
      </c>
      <c r="D345" s="194" t="s">
        <v>193</v>
      </c>
      <c r="E345" s="194" t="s">
        <v>190</v>
      </c>
      <c r="F345" s="200">
        <v>101496.62</v>
      </c>
      <c r="G345" s="203" t="s">
        <v>1626</v>
      </c>
      <c r="H345" s="170" t="s">
        <v>147</v>
      </c>
      <c r="I345" s="344" t="str">
        <f t="shared" si="21"/>
        <v>40</v>
      </c>
      <c r="J345" s="345">
        <f t="shared" si="20"/>
        <v>10</v>
      </c>
      <c r="K345" s="206">
        <v>2019</v>
      </c>
      <c r="L345" s="304">
        <f t="shared" si="19"/>
        <v>43738</v>
      </c>
    </row>
    <row r="346" spans="1:12" s="121" customFormat="1" ht="18">
      <c r="A346" s="190" t="s">
        <v>30</v>
      </c>
      <c r="B346" s="306" t="s">
        <v>1643</v>
      </c>
      <c r="C346" s="307" t="s">
        <v>1376</v>
      </c>
      <c r="D346" s="307" t="s">
        <v>1644</v>
      </c>
      <c r="E346" s="307" t="s">
        <v>190</v>
      </c>
      <c r="F346" s="200">
        <v>3338.49</v>
      </c>
      <c r="G346" s="203" t="s">
        <v>1626</v>
      </c>
      <c r="H346" s="170" t="s">
        <v>147</v>
      </c>
      <c r="I346" s="344" t="str">
        <f t="shared" si="21"/>
        <v>40</v>
      </c>
      <c r="J346" s="345">
        <f t="shared" si="20"/>
        <v>10</v>
      </c>
      <c r="K346" s="206">
        <v>2019</v>
      </c>
      <c r="L346" s="304">
        <f t="shared" si="19"/>
        <v>43738</v>
      </c>
    </row>
    <row r="347" spans="1:12" s="121" customFormat="1" ht="18">
      <c r="A347" s="190" t="s">
        <v>30</v>
      </c>
      <c r="B347" s="197" t="s">
        <v>192</v>
      </c>
      <c r="C347" s="194" t="s">
        <v>193</v>
      </c>
      <c r="D347" s="194" t="s">
        <v>193</v>
      </c>
      <c r="E347" s="194" t="s">
        <v>190</v>
      </c>
      <c r="F347" s="200">
        <v>334656.36</v>
      </c>
      <c r="G347" s="203" t="s">
        <v>1626</v>
      </c>
      <c r="H347" s="170" t="s">
        <v>147</v>
      </c>
      <c r="I347" s="344" t="str">
        <f t="shared" si="21"/>
        <v>40</v>
      </c>
      <c r="J347" s="345">
        <f t="shared" si="20"/>
        <v>10</v>
      </c>
      <c r="K347" s="206">
        <v>2019</v>
      </c>
      <c r="L347" s="304">
        <f t="shared" si="19"/>
        <v>43738</v>
      </c>
    </row>
    <row r="348" spans="1:12" s="121" customFormat="1" ht="18">
      <c r="A348" s="195" t="s">
        <v>30</v>
      </c>
      <c r="B348" s="196" t="s">
        <v>192</v>
      </c>
      <c r="C348" s="196" t="s">
        <v>193</v>
      </c>
      <c r="D348" s="196" t="s">
        <v>193</v>
      </c>
      <c r="E348" s="335" t="s">
        <v>190</v>
      </c>
      <c r="F348" s="336">
        <v>148241.07999999999</v>
      </c>
      <c r="G348" s="337" t="s">
        <v>1700</v>
      </c>
      <c r="H348" s="337" t="s">
        <v>147</v>
      </c>
      <c r="I348" s="321" t="str">
        <f t="shared" si="21"/>
        <v>41</v>
      </c>
      <c r="J348" s="322">
        <f t="shared" si="20"/>
        <v>10</v>
      </c>
      <c r="K348" s="206"/>
      <c r="L348" s="304"/>
    </row>
    <row r="349" spans="1:12" s="121" customFormat="1" ht="18">
      <c r="A349" s="195">
        <v>1910040757</v>
      </c>
      <c r="B349" s="196" t="s">
        <v>1690</v>
      </c>
      <c r="C349" s="196" t="s">
        <v>1691</v>
      </c>
      <c r="D349" s="196" t="s">
        <v>1692</v>
      </c>
      <c r="E349" s="335" t="s">
        <v>190</v>
      </c>
      <c r="F349" s="336">
        <v>900</v>
      </c>
      <c r="G349" s="337" t="s">
        <v>1700</v>
      </c>
      <c r="H349" s="337" t="s">
        <v>147</v>
      </c>
      <c r="I349" s="321" t="str">
        <f t="shared" si="21"/>
        <v>41</v>
      </c>
      <c r="J349" s="322">
        <f t="shared" si="20"/>
        <v>10</v>
      </c>
      <c r="K349" s="206"/>
      <c r="L349" s="304"/>
    </row>
    <row r="350" spans="1:12" s="121" customFormat="1" ht="18">
      <c r="A350" s="195">
        <v>1910041055</v>
      </c>
      <c r="B350" s="196" t="s">
        <v>1693</v>
      </c>
      <c r="C350" s="196" t="s">
        <v>1694</v>
      </c>
      <c r="D350" s="196" t="s">
        <v>1695</v>
      </c>
      <c r="E350" s="335" t="s">
        <v>190</v>
      </c>
      <c r="F350" s="338">
        <v>67500</v>
      </c>
      <c r="G350" s="337" t="s">
        <v>1700</v>
      </c>
      <c r="H350" s="337" t="s">
        <v>147</v>
      </c>
      <c r="I350" s="321" t="str">
        <f t="shared" si="21"/>
        <v>41</v>
      </c>
      <c r="J350" s="322">
        <f t="shared" si="20"/>
        <v>10</v>
      </c>
      <c r="K350" s="206"/>
      <c r="L350" s="304"/>
    </row>
    <row r="351" spans="1:12" s="121" customFormat="1" ht="18">
      <c r="A351" s="195">
        <v>1910141811</v>
      </c>
      <c r="B351" s="196" t="s">
        <v>1696</v>
      </c>
      <c r="C351" s="196" t="s">
        <v>1697</v>
      </c>
      <c r="D351" s="196" t="s">
        <v>1698</v>
      </c>
      <c r="E351" s="335" t="s">
        <v>178</v>
      </c>
      <c r="F351" s="338">
        <v>29250</v>
      </c>
      <c r="G351" s="337" t="s">
        <v>1700</v>
      </c>
      <c r="H351" s="337" t="s">
        <v>147</v>
      </c>
      <c r="I351" s="321"/>
      <c r="J351" s="322"/>
      <c r="K351" s="206"/>
      <c r="L351" s="304"/>
    </row>
    <row r="352" spans="1:12" s="121" customFormat="1" ht="18">
      <c r="A352" s="195" t="s">
        <v>30</v>
      </c>
      <c r="B352" s="196" t="s">
        <v>1717</v>
      </c>
      <c r="C352" s="196" t="s">
        <v>329</v>
      </c>
      <c r="D352" s="196" t="s">
        <v>1722</v>
      </c>
      <c r="E352" s="335" t="s">
        <v>182</v>
      </c>
      <c r="F352" s="338">
        <v>20232.490000000002</v>
      </c>
      <c r="G352" s="337" t="s">
        <v>1743</v>
      </c>
      <c r="H352" s="337" t="s">
        <v>147</v>
      </c>
      <c r="I352" s="321"/>
      <c r="J352" s="322"/>
      <c r="K352" s="206"/>
      <c r="L352" s="304"/>
    </row>
    <row r="353" spans="1:12" s="121" customFormat="1" ht="18">
      <c r="A353" s="195" t="s">
        <v>30</v>
      </c>
      <c r="B353" s="196" t="s">
        <v>1718</v>
      </c>
      <c r="C353" s="196" t="s">
        <v>329</v>
      </c>
      <c r="D353" s="196" t="s">
        <v>1719</v>
      </c>
      <c r="E353" s="335" t="s">
        <v>182</v>
      </c>
      <c r="F353" s="338">
        <v>6246.49</v>
      </c>
      <c r="G353" s="337" t="s">
        <v>1743</v>
      </c>
      <c r="H353" s="337" t="s">
        <v>147</v>
      </c>
      <c r="I353" s="321"/>
      <c r="J353" s="322"/>
      <c r="K353" s="206"/>
      <c r="L353" s="304"/>
    </row>
    <row r="354" spans="1:12" s="121" customFormat="1" ht="18">
      <c r="A354" s="195" t="s">
        <v>30</v>
      </c>
      <c r="B354" s="196" t="s">
        <v>1720</v>
      </c>
      <c r="C354" s="196" t="s">
        <v>329</v>
      </c>
      <c r="D354" s="196" t="s">
        <v>1721</v>
      </c>
      <c r="E354" s="335" t="s">
        <v>182</v>
      </c>
      <c r="F354" s="338">
        <v>55317.11</v>
      </c>
      <c r="G354" s="337" t="s">
        <v>1743</v>
      </c>
      <c r="H354" s="337" t="s">
        <v>147</v>
      </c>
      <c r="I354" s="321"/>
      <c r="J354" s="322"/>
      <c r="K354" s="206"/>
      <c r="L354" s="304"/>
    </row>
    <row r="355" spans="1:12" s="121" customFormat="1" ht="18">
      <c r="A355" s="195" t="s">
        <v>30</v>
      </c>
      <c r="B355" s="196" t="s">
        <v>192</v>
      </c>
      <c r="C355" s="196" t="s">
        <v>193</v>
      </c>
      <c r="D355" s="196" t="s">
        <v>193</v>
      </c>
      <c r="E355" s="335" t="s">
        <v>190</v>
      </c>
      <c r="F355" s="338">
        <v>91716.41</v>
      </c>
      <c r="G355" s="337" t="s">
        <v>1743</v>
      </c>
      <c r="H355" s="337" t="s">
        <v>147</v>
      </c>
      <c r="I355" s="321"/>
      <c r="J355" s="322"/>
      <c r="K355" s="206"/>
      <c r="L355" s="304"/>
    </row>
    <row r="356" spans="1:12" s="121" customFormat="1" ht="18">
      <c r="A356" s="195" t="s">
        <v>30</v>
      </c>
      <c r="B356" s="196" t="s">
        <v>1725</v>
      </c>
      <c r="C356" s="196" t="s">
        <v>329</v>
      </c>
      <c r="D356" s="196" t="s">
        <v>1726</v>
      </c>
      <c r="E356" s="335" t="s">
        <v>182</v>
      </c>
      <c r="F356" s="338">
        <v>55871.38</v>
      </c>
      <c r="G356" s="337" t="s">
        <v>1743</v>
      </c>
      <c r="H356" s="337" t="s">
        <v>147</v>
      </c>
      <c r="I356" s="321"/>
      <c r="J356" s="322"/>
      <c r="K356" s="206"/>
      <c r="L356" s="304"/>
    </row>
    <row r="357" spans="1:12" s="121" customFormat="1" ht="18">
      <c r="A357" s="195" t="s">
        <v>30</v>
      </c>
      <c r="B357" s="196" t="s">
        <v>1718</v>
      </c>
      <c r="C357" s="196" t="s">
        <v>329</v>
      </c>
      <c r="D357" s="196" t="s">
        <v>1726</v>
      </c>
      <c r="E357" s="335" t="s">
        <v>182</v>
      </c>
      <c r="F357" s="338">
        <v>17727.18</v>
      </c>
      <c r="G357" s="337" t="s">
        <v>1743</v>
      </c>
      <c r="H357" s="337" t="s">
        <v>147</v>
      </c>
      <c r="I357" s="321"/>
      <c r="J357" s="322"/>
      <c r="K357" s="206"/>
      <c r="L357" s="304"/>
    </row>
    <row r="358" spans="1:12" s="121" customFormat="1" ht="18">
      <c r="A358" s="195" t="s">
        <v>1744</v>
      </c>
      <c r="B358" s="196" t="s">
        <v>1745</v>
      </c>
      <c r="C358" s="196" t="s">
        <v>1746</v>
      </c>
      <c r="D358" s="196" t="s">
        <v>1747</v>
      </c>
      <c r="E358" s="335" t="s">
        <v>190</v>
      </c>
      <c r="F358" s="338">
        <v>5158.4799999999996</v>
      </c>
      <c r="G358" s="337" t="s">
        <v>1777</v>
      </c>
      <c r="H358" s="337" t="s">
        <v>147</v>
      </c>
      <c r="I358" s="321"/>
      <c r="J358" s="322"/>
      <c r="K358" s="206"/>
      <c r="L358" s="304"/>
    </row>
    <row r="359" spans="1:12" s="121" customFormat="1" ht="18">
      <c r="A359" s="195" t="s">
        <v>1748</v>
      </c>
      <c r="B359" s="196" t="s">
        <v>1749</v>
      </c>
      <c r="C359" s="196" t="s">
        <v>705</v>
      </c>
      <c r="D359" s="196" t="s">
        <v>1750</v>
      </c>
      <c r="E359" s="335" t="s">
        <v>190</v>
      </c>
      <c r="F359" s="338">
        <v>120000</v>
      </c>
      <c r="G359" s="337" t="s">
        <v>1777</v>
      </c>
      <c r="H359" s="337" t="s">
        <v>147</v>
      </c>
      <c r="I359" s="321"/>
      <c r="J359" s="322"/>
      <c r="K359" s="206"/>
      <c r="L359" s="304"/>
    </row>
    <row r="360" spans="1:12" s="121" customFormat="1" ht="18">
      <c r="A360" s="195" t="s">
        <v>1748</v>
      </c>
      <c r="B360" s="196" t="s">
        <v>1751</v>
      </c>
      <c r="C360" s="196" t="s">
        <v>705</v>
      </c>
      <c r="D360" s="196" t="s">
        <v>1750</v>
      </c>
      <c r="E360" s="335" t="s">
        <v>190</v>
      </c>
      <c r="F360" s="338">
        <v>20000</v>
      </c>
      <c r="G360" s="337" t="s">
        <v>1777</v>
      </c>
      <c r="H360" s="337" t="s">
        <v>147</v>
      </c>
      <c r="I360" s="321"/>
      <c r="J360" s="322"/>
      <c r="K360" s="206"/>
      <c r="L360" s="304"/>
    </row>
    <row r="361" spans="1:12" s="121" customFormat="1" ht="18">
      <c r="A361" s="195" t="s">
        <v>30</v>
      </c>
      <c r="B361" s="196" t="s">
        <v>192</v>
      </c>
      <c r="C361" s="196" t="s">
        <v>193</v>
      </c>
      <c r="D361" s="196" t="s">
        <v>193</v>
      </c>
      <c r="E361" s="335" t="s">
        <v>190</v>
      </c>
      <c r="F361" s="352">
        <v>194599.82</v>
      </c>
      <c r="G361" s="337" t="s">
        <v>1777</v>
      </c>
      <c r="H361" s="337" t="s">
        <v>147</v>
      </c>
      <c r="I361" s="321"/>
      <c r="J361" s="322"/>
      <c r="K361" s="206"/>
      <c r="L361" s="304"/>
    </row>
    <row r="362" spans="1:12" s="121" customFormat="1" ht="18">
      <c r="A362" s="195">
        <v>1910041055</v>
      </c>
      <c r="B362" s="196" t="s">
        <v>1757</v>
      </c>
      <c r="C362" s="196" t="s">
        <v>1758</v>
      </c>
      <c r="D362" s="196" t="s">
        <v>1759</v>
      </c>
      <c r="E362" s="335" t="s">
        <v>190</v>
      </c>
      <c r="F362" s="338">
        <v>62250</v>
      </c>
      <c r="G362" s="337" t="s">
        <v>1777</v>
      </c>
      <c r="H362" s="337" t="s">
        <v>147</v>
      </c>
      <c r="I362" s="321"/>
      <c r="J362" s="322"/>
      <c r="K362" s="206"/>
      <c r="L362" s="304"/>
    </row>
    <row r="363" spans="1:12" s="121" customFormat="1" ht="18">
      <c r="A363" s="195">
        <v>1910051622</v>
      </c>
      <c r="B363" s="196" t="s">
        <v>1771</v>
      </c>
      <c r="C363" s="196" t="s">
        <v>1760</v>
      </c>
      <c r="D363" s="196" t="s">
        <v>357</v>
      </c>
      <c r="E363" s="335" t="s">
        <v>190</v>
      </c>
      <c r="F363" s="338">
        <v>2500</v>
      </c>
      <c r="G363" s="337" t="s">
        <v>1777</v>
      </c>
      <c r="H363" s="337" t="s">
        <v>147</v>
      </c>
      <c r="I363" s="321"/>
      <c r="J363" s="322"/>
      <c r="K363" s="206"/>
      <c r="L363" s="304"/>
    </row>
    <row r="364" spans="1:12" s="121" customFormat="1" ht="18">
      <c r="A364" s="195">
        <v>1910081114</v>
      </c>
      <c r="B364" s="196" t="s">
        <v>552</v>
      </c>
      <c r="C364" s="196" t="s">
        <v>1761</v>
      </c>
      <c r="D364" s="196" t="s">
        <v>1762</v>
      </c>
      <c r="E364" s="335" t="s">
        <v>190</v>
      </c>
      <c r="F364" s="338">
        <v>22500</v>
      </c>
      <c r="G364" s="337" t="s">
        <v>1777</v>
      </c>
      <c r="H364" s="337" t="s">
        <v>147</v>
      </c>
      <c r="I364" s="321"/>
      <c r="J364" s="322"/>
      <c r="K364" s="206"/>
      <c r="L364" s="304"/>
    </row>
    <row r="365" spans="1:12" s="121" customFormat="1" ht="18">
      <c r="A365" s="195">
        <v>1910081115</v>
      </c>
      <c r="B365" s="196" t="s">
        <v>1763</v>
      </c>
      <c r="C365" s="196" t="s">
        <v>1761</v>
      </c>
      <c r="D365" s="196" t="s">
        <v>1764</v>
      </c>
      <c r="E365" s="335" t="s">
        <v>190</v>
      </c>
      <c r="F365" s="338">
        <v>22500</v>
      </c>
      <c r="G365" s="337" t="s">
        <v>1777</v>
      </c>
      <c r="H365" s="337" t="s">
        <v>147</v>
      </c>
      <c r="I365" s="321"/>
      <c r="J365" s="322"/>
      <c r="K365" s="206"/>
      <c r="L365" s="304"/>
    </row>
    <row r="366" spans="1:12" s="121" customFormat="1" ht="18">
      <c r="A366" s="195">
        <v>1910241331</v>
      </c>
      <c r="B366" s="196" t="s">
        <v>1779</v>
      </c>
      <c r="C366" s="196" t="s">
        <v>593</v>
      </c>
      <c r="D366" s="196" t="s">
        <v>1780</v>
      </c>
      <c r="E366" s="335" t="s">
        <v>291</v>
      </c>
      <c r="F366" s="338">
        <v>600000</v>
      </c>
      <c r="G366" s="337" t="s">
        <v>1803</v>
      </c>
      <c r="H366" s="337" t="s">
        <v>147</v>
      </c>
      <c r="I366" s="321"/>
      <c r="J366" s="322"/>
      <c r="K366" s="206"/>
      <c r="L366" s="304"/>
    </row>
    <row r="367" spans="1:12" s="121" customFormat="1" ht="18">
      <c r="A367" s="195">
        <v>1910251431</v>
      </c>
      <c r="B367" s="196" t="s">
        <v>1781</v>
      </c>
      <c r="C367" s="196" t="s">
        <v>1782</v>
      </c>
      <c r="D367" s="196" t="s">
        <v>1783</v>
      </c>
      <c r="E367" s="335" t="s">
        <v>182</v>
      </c>
      <c r="F367" s="338">
        <v>254700</v>
      </c>
      <c r="G367" s="337" t="s">
        <v>1803</v>
      </c>
      <c r="H367" s="337" t="s">
        <v>147</v>
      </c>
      <c r="I367" s="321"/>
      <c r="J367" s="322"/>
      <c r="K367" s="206"/>
      <c r="L367" s="304"/>
    </row>
    <row r="368" spans="1:12" s="121" customFormat="1" ht="18">
      <c r="A368" s="195">
        <v>1910281451</v>
      </c>
      <c r="B368" s="196" t="s">
        <v>1784</v>
      </c>
      <c r="C368" s="196" t="s">
        <v>1294</v>
      </c>
      <c r="D368" s="196" t="s">
        <v>983</v>
      </c>
      <c r="E368" s="335" t="s">
        <v>190</v>
      </c>
      <c r="F368" s="338">
        <v>30000</v>
      </c>
      <c r="G368" s="337" t="s">
        <v>1803</v>
      </c>
      <c r="H368" s="337" t="s">
        <v>147</v>
      </c>
      <c r="I368" s="321"/>
      <c r="J368" s="322"/>
      <c r="K368" s="206"/>
      <c r="L368" s="304"/>
    </row>
    <row r="369" spans="1:12" s="121" customFormat="1" ht="18">
      <c r="A369" s="195">
        <v>1910290857</v>
      </c>
      <c r="B369" s="196" t="s">
        <v>334</v>
      </c>
      <c r="C369" s="196" t="s">
        <v>1785</v>
      </c>
      <c r="D369" s="196" t="s">
        <v>1786</v>
      </c>
      <c r="E369" s="335" t="s">
        <v>190</v>
      </c>
      <c r="F369" s="338">
        <v>29250</v>
      </c>
      <c r="G369" s="337" t="s">
        <v>1803</v>
      </c>
      <c r="H369" s="337" t="s">
        <v>147</v>
      </c>
      <c r="I369" s="321"/>
      <c r="J369" s="322"/>
      <c r="K369" s="206"/>
      <c r="L369" s="304"/>
    </row>
    <row r="370" spans="1:12" s="121" customFormat="1" ht="18">
      <c r="A370" s="195">
        <v>1910230752</v>
      </c>
      <c r="B370" s="196" t="s">
        <v>1787</v>
      </c>
      <c r="C370" s="196" t="s">
        <v>1788</v>
      </c>
      <c r="D370" s="196" t="s">
        <v>1789</v>
      </c>
      <c r="E370" s="335" t="s">
        <v>291</v>
      </c>
      <c r="F370" s="338">
        <v>20000</v>
      </c>
      <c r="G370" s="337" t="s">
        <v>1803</v>
      </c>
      <c r="H370" s="337" t="s">
        <v>147</v>
      </c>
      <c r="I370" s="321"/>
      <c r="J370" s="322"/>
      <c r="K370" s="206"/>
      <c r="L370" s="304"/>
    </row>
    <row r="371" spans="1:12" s="121" customFormat="1" ht="18">
      <c r="A371" s="195" t="s">
        <v>30</v>
      </c>
      <c r="B371" s="196" t="s">
        <v>192</v>
      </c>
      <c r="C371" s="196" t="s">
        <v>193</v>
      </c>
      <c r="D371" s="196" t="s">
        <v>193</v>
      </c>
      <c r="E371" s="335" t="s">
        <v>190</v>
      </c>
      <c r="F371" s="338">
        <v>183865.85092599998</v>
      </c>
      <c r="G371" s="337" t="s">
        <v>1803</v>
      </c>
      <c r="H371" s="337" t="s">
        <v>147</v>
      </c>
      <c r="I371" s="321"/>
      <c r="J371" s="322"/>
      <c r="K371" s="206"/>
      <c r="L371" s="304"/>
    </row>
    <row r="372" spans="1:12" s="121" customFormat="1" ht="18">
      <c r="A372" s="195">
        <v>1910290901</v>
      </c>
      <c r="B372" s="196" t="s">
        <v>334</v>
      </c>
      <c r="C372" s="196" t="s">
        <v>1822</v>
      </c>
      <c r="D372" s="196" t="s">
        <v>1823</v>
      </c>
      <c r="E372" s="335" t="s">
        <v>190</v>
      </c>
      <c r="F372" s="338">
        <v>29250</v>
      </c>
      <c r="G372" s="337" t="s">
        <v>1847</v>
      </c>
      <c r="H372" s="337" t="s">
        <v>148</v>
      </c>
      <c r="I372" s="321"/>
      <c r="J372" s="322"/>
      <c r="K372" s="206"/>
      <c r="L372" s="304"/>
    </row>
    <row r="373" spans="1:12" s="121" customFormat="1" ht="18">
      <c r="A373" s="195">
        <v>1910290853</v>
      </c>
      <c r="B373" s="196" t="s">
        <v>334</v>
      </c>
      <c r="C373" s="196" t="s">
        <v>1824</v>
      </c>
      <c r="D373" s="196" t="s">
        <v>1825</v>
      </c>
      <c r="E373" s="335" t="s">
        <v>190</v>
      </c>
      <c r="F373" s="338">
        <v>29250</v>
      </c>
      <c r="G373" s="337" t="s">
        <v>1847</v>
      </c>
      <c r="H373" s="337" t="s">
        <v>148</v>
      </c>
      <c r="I373" s="321"/>
      <c r="J373" s="322"/>
      <c r="K373" s="206"/>
      <c r="L373" s="304"/>
    </row>
    <row r="374" spans="1:12" s="121" customFormat="1" ht="18">
      <c r="A374" s="195">
        <v>1910290580</v>
      </c>
      <c r="B374" s="196" t="s">
        <v>334</v>
      </c>
      <c r="C374" s="196" t="s">
        <v>1826</v>
      </c>
      <c r="D374" s="196" t="s">
        <v>1827</v>
      </c>
      <c r="E374" s="335" t="s">
        <v>190</v>
      </c>
      <c r="F374" s="338">
        <v>29250</v>
      </c>
      <c r="G374" s="337" t="s">
        <v>1847</v>
      </c>
      <c r="H374" s="337" t="s">
        <v>148</v>
      </c>
      <c r="I374" s="321"/>
      <c r="J374" s="322"/>
      <c r="K374" s="206"/>
      <c r="L374" s="304"/>
    </row>
    <row r="375" spans="1:12" s="121" customFormat="1" ht="18">
      <c r="A375" s="195">
        <v>1911030715</v>
      </c>
      <c r="B375" s="196" t="s">
        <v>334</v>
      </c>
      <c r="C375" s="196" t="s">
        <v>1828</v>
      </c>
      <c r="D375" s="196" t="s">
        <v>1829</v>
      </c>
      <c r="E375" s="335" t="s">
        <v>190</v>
      </c>
      <c r="F375" s="338">
        <v>29250</v>
      </c>
      <c r="G375" s="337" t="s">
        <v>1847</v>
      </c>
      <c r="H375" s="337" t="s">
        <v>148</v>
      </c>
      <c r="I375" s="321"/>
      <c r="J375" s="322"/>
      <c r="K375" s="206"/>
      <c r="L375" s="304"/>
    </row>
    <row r="376" spans="1:12" s="121" customFormat="1" ht="18">
      <c r="A376" s="195">
        <v>1911060711</v>
      </c>
      <c r="B376" s="196" t="s">
        <v>334</v>
      </c>
      <c r="C376" s="196" t="s">
        <v>1830</v>
      </c>
      <c r="D376" s="196" t="s">
        <v>1829</v>
      </c>
      <c r="E376" s="335" t="s">
        <v>190</v>
      </c>
      <c r="F376" s="338">
        <v>29250</v>
      </c>
      <c r="G376" s="337" t="s">
        <v>1847</v>
      </c>
      <c r="H376" s="337" t="s">
        <v>148</v>
      </c>
      <c r="I376" s="321"/>
      <c r="J376" s="322"/>
      <c r="K376" s="206"/>
      <c r="L376" s="304"/>
    </row>
    <row r="377" spans="1:12" s="121" customFormat="1" ht="18">
      <c r="A377" s="195">
        <v>1910311907</v>
      </c>
      <c r="B377" s="196" t="s">
        <v>339</v>
      </c>
      <c r="C377" s="196" t="s">
        <v>1829</v>
      </c>
      <c r="D377" s="196" t="s">
        <v>1831</v>
      </c>
      <c r="E377" s="335" t="s">
        <v>190</v>
      </c>
      <c r="F377" s="338">
        <v>24000</v>
      </c>
      <c r="G377" s="337" t="s">
        <v>1847</v>
      </c>
      <c r="H377" s="337" t="s">
        <v>148</v>
      </c>
      <c r="I377" s="321"/>
      <c r="J377" s="322"/>
      <c r="K377" s="206"/>
      <c r="L377" s="304"/>
    </row>
    <row r="378" spans="1:12" s="121" customFormat="1" ht="18">
      <c r="A378" s="195">
        <v>1910311905</v>
      </c>
      <c r="B378" s="196" t="s">
        <v>339</v>
      </c>
      <c r="C378" s="196" t="s">
        <v>1829</v>
      </c>
      <c r="D378" s="196" t="s">
        <v>1831</v>
      </c>
      <c r="E378" s="335" t="s">
        <v>190</v>
      </c>
      <c r="F378" s="338">
        <v>24000</v>
      </c>
      <c r="G378" s="337" t="s">
        <v>1847</v>
      </c>
      <c r="H378" s="337" t="s">
        <v>148</v>
      </c>
      <c r="I378" s="321"/>
      <c r="J378" s="322"/>
      <c r="K378" s="206"/>
      <c r="L378" s="304"/>
    </row>
    <row r="379" spans="1:12" s="121" customFormat="1" ht="18">
      <c r="A379" s="195" t="s">
        <v>30</v>
      </c>
      <c r="B379" s="196" t="s">
        <v>1841</v>
      </c>
      <c r="C379" s="196" t="s">
        <v>329</v>
      </c>
      <c r="D379" s="196" t="s">
        <v>1842</v>
      </c>
      <c r="E379" s="335" t="s">
        <v>182</v>
      </c>
      <c r="F379" s="338">
        <v>3439.36</v>
      </c>
      <c r="G379" s="337" t="s">
        <v>1847</v>
      </c>
      <c r="H379" s="337" t="s">
        <v>148</v>
      </c>
      <c r="I379" s="321"/>
      <c r="J379" s="322"/>
      <c r="K379" s="206"/>
      <c r="L379" s="304"/>
    </row>
    <row r="380" spans="1:12" s="121" customFormat="1" ht="18">
      <c r="A380" s="195" t="s">
        <v>30</v>
      </c>
      <c r="B380" s="196" t="s">
        <v>1843</v>
      </c>
      <c r="C380" s="196" t="s">
        <v>329</v>
      </c>
      <c r="D380" s="196" t="s">
        <v>1844</v>
      </c>
      <c r="E380" s="335" t="s">
        <v>182</v>
      </c>
      <c r="F380" s="338">
        <v>26969.65</v>
      </c>
      <c r="G380" s="337" t="s">
        <v>1847</v>
      </c>
      <c r="H380" s="337" t="s">
        <v>148</v>
      </c>
      <c r="I380" s="321"/>
      <c r="J380" s="322"/>
      <c r="K380" s="206"/>
      <c r="L380" s="304"/>
    </row>
    <row r="381" spans="1:12" s="121" customFormat="1" ht="18">
      <c r="A381" s="195" t="s">
        <v>30</v>
      </c>
      <c r="B381" s="196" t="s">
        <v>192</v>
      </c>
      <c r="C381" s="196" t="s">
        <v>193</v>
      </c>
      <c r="D381" s="196" t="s">
        <v>193</v>
      </c>
      <c r="E381" s="335" t="s">
        <v>190</v>
      </c>
      <c r="F381" s="338">
        <v>62146.14</v>
      </c>
      <c r="G381" s="337" t="s">
        <v>1847</v>
      </c>
      <c r="H381" s="337" t="s">
        <v>148</v>
      </c>
      <c r="I381" s="321"/>
      <c r="J381" s="322"/>
      <c r="K381" s="206"/>
      <c r="L381" s="304"/>
    </row>
    <row r="382" spans="1:12" s="121" customFormat="1" ht="18">
      <c r="A382" s="195" t="s">
        <v>1850</v>
      </c>
      <c r="B382" s="196" t="s">
        <v>1851</v>
      </c>
      <c r="C382" s="196" t="s">
        <v>1852</v>
      </c>
      <c r="D382" s="196" t="s">
        <v>1853</v>
      </c>
      <c r="E382" s="335" t="s">
        <v>190</v>
      </c>
      <c r="F382" s="338">
        <v>1500</v>
      </c>
      <c r="G382" s="337" t="s">
        <v>1886</v>
      </c>
      <c r="H382" s="337" t="s">
        <v>148</v>
      </c>
      <c r="I382" s="321"/>
      <c r="J382" s="322"/>
      <c r="K382" s="206"/>
      <c r="L382" s="304"/>
    </row>
    <row r="383" spans="1:12" s="121" customFormat="1" ht="18">
      <c r="A383" s="195" t="s">
        <v>30</v>
      </c>
      <c r="B383" s="196" t="s">
        <v>1843</v>
      </c>
      <c r="C383" s="196" t="s">
        <v>329</v>
      </c>
      <c r="D383" s="196" t="s">
        <v>1844</v>
      </c>
      <c r="E383" s="335" t="s">
        <v>182</v>
      </c>
      <c r="F383" s="338">
        <v>23305.71</v>
      </c>
      <c r="G383" s="337" t="s">
        <v>1886</v>
      </c>
      <c r="H383" s="337" t="s">
        <v>148</v>
      </c>
      <c r="I383" s="321"/>
      <c r="J383" s="322"/>
      <c r="K383" s="206"/>
      <c r="L383" s="304"/>
    </row>
    <row r="384" spans="1:12" s="121" customFormat="1" ht="18">
      <c r="A384" s="195">
        <v>1911011432</v>
      </c>
      <c r="B384" s="196" t="s">
        <v>1871</v>
      </c>
      <c r="C384" s="196" t="s">
        <v>1872</v>
      </c>
      <c r="D384" s="196" t="s">
        <v>357</v>
      </c>
      <c r="E384" s="335" t="s">
        <v>190</v>
      </c>
      <c r="F384" s="338">
        <v>12000</v>
      </c>
      <c r="G384" s="337" t="s">
        <v>1886</v>
      </c>
      <c r="H384" s="337" t="s">
        <v>148</v>
      </c>
      <c r="I384" s="321"/>
      <c r="J384" s="322"/>
      <c r="K384" s="206"/>
      <c r="L384" s="304"/>
    </row>
    <row r="385" spans="1:12" s="121" customFormat="1" ht="18">
      <c r="A385" s="195">
        <v>1911041440</v>
      </c>
      <c r="B385" s="196" t="s">
        <v>334</v>
      </c>
      <c r="C385" s="196" t="s">
        <v>1873</v>
      </c>
      <c r="D385" s="196" t="s">
        <v>1874</v>
      </c>
      <c r="E385" s="335" t="s">
        <v>190</v>
      </c>
      <c r="F385" s="338">
        <v>29250</v>
      </c>
      <c r="G385" s="337" t="s">
        <v>1886</v>
      </c>
      <c r="H385" s="337" t="s">
        <v>148</v>
      </c>
      <c r="I385" s="321"/>
      <c r="J385" s="322"/>
      <c r="K385" s="206"/>
      <c r="L385" s="304"/>
    </row>
    <row r="386" spans="1:12" s="121" customFormat="1" ht="18">
      <c r="A386" s="195">
        <v>1911050654</v>
      </c>
      <c r="B386" s="196" t="s">
        <v>334</v>
      </c>
      <c r="C386" s="196" t="s">
        <v>1875</v>
      </c>
      <c r="D386" s="196" t="s">
        <v>1876</v>
      </c>
      <c r="E386" s="335" t="s">
        <v>190</v>
      </c>
      <c r="F386" s="338">
        <v>29250</v>
      </c>
      <c r="G386" s="337" t="s">
        <v>1886</v>
      </c>
      <c r="H386" s="337" t="s">
        <v>148</v>
      </c>
      <c r="I386" s="321"/>
      <c r="J386" s="322"/>
      <c r="K386" s="206"/>
      <c r="L386" s="304"/>
    </row>
    <row r="387" spans="1:12" s="121" customFormat="1" ht="18">
      <c r="A387" s="195">
        <v>1911050659</v>
      </c>
      <c r="B387" s="196" t="s">
        <v>334</v>
      </c>
      <c r="C387" s="196" t="s">
        <v>1876</v>
      </c>
      <c r="D387" s="196" t="s">
        <v>1877</v>
      </c>
      <c r="E387" s="335" t="s">
        <v>190</v>
      </c>
      <c r="F387" s="338">
        <v>29250</v>
      </c>
      <c r="G387" s="337" t="s">
        <v>1886</v>
      </c>
      <c r="H387" s="337" t="s">
        <v>148</v>
      </c>
      <c r="I387" s="321"/>
      <c r="J387" s="322"/>
      <c r="K387" s="206"/>
      <c r="L387" s="304"/>
    </row>
    <row r="388" spans="1:12" s="121" customFormat="1" ht="18">
      <c r="A388" s="195">
        <v>1911070923</v>
      </c>
      <c r="B388" s="196" t="s">
        <v>1878</v>
      </c>
      <c r="C388" s="196" t="s">
        <v>1879</v>
      </c>
      <c r="D388" s="196" t="s">
        <v>1880</v>
      </c>
      <c r="E388" s="335" t="s">
        <v>190</v>
      </c>
      <c r="F388" s="338">
        <v>9750</v>
      </c>
      <c r="G388" s="337" t="s">
        <v>1886</v>
      </c>
      <c r="H388" s="337" t="s">
        <v>148</v>
      </c>
      <c r="I388" s="321"/>
      <c r="J388" s="322"/>
      <c r="K388" s="206"/>
      <c r="L388" s="304"/>
    </row>
    <row r="389" spans="1:12" s="121" customFormat="1" ht="18">
      <c r="A389" s="195">
        <v>1911071426</v>
      </c>
      <c r="B389" s="196" t="s">
        <v>334</v>
      </c>
      <c r="C389" s="196" t="s">
        <v>1881</v>
      </c>
      <c r="D389" s="196" t="s">
        <v>1882</v>
      </c>
      <c r="E389" s="335" t="s">
        <v>190</v>
      </c>
      <c r="F389" s="338">
        <v>29250</v>
      </c>
      <c r="G389" s="337" t="s">
        <v>1886</v>
      </c>
      <c r="H389" s="337" t="s">
        <v>148</v>
      </c>
      <c r="I389" s="321"/>
      <c r="J389" s="322"/>
      <c r="K389" s="206"/>
      <c r="L389" s="304"/>
    </row>
    <row r="390" spans="1:12" s="121" customFormat="1" ht="18">
      <c r="A390" s="195" t="s">
        <v>30</v>
      </c>
      <c r="B390" s="196" t="s">
        <v>192</v>
      </c>
      <c r="C390" s="196" t="s">
        <v>193</v>
      </c>
      <c r="D390" s="196" t="s">
        <v>193</v>
      </c>
      <c r="E390" s="335" t="s">
        <v>190</v>
      </c>
      <c r="F390" s="338">
        <v>320494.11</v>
      </c>
      <c r="G390" s="337" t="s">
        <v>1886</v>
      </c>
      <c r="H390" s="337" t="s">
        <v>148</v>
      </c>
      <c r="I390" s="321"/>
      <c r="J390" s="322"/>
      <c r="K390" s="206"/>
      <c r="L390" s="304"/>
    </row>
    <row r="391" spans="1:12" s="121" customFormat="1" ht="18">
      <c r="A391" s="195" t="s">
        <v>1896</v>
      </c>
      <c r="B391" s="196" t="s">
        <v>1897</v>
      </c>
      <c r="C391" s="196" t="s">
        <v>1898</v>
      </c>
      <c r="D391" s="196" t="s">
        <v>1899</v>
      </c>
      <c r="E391" s="335" t="s">
        <v>190</v>
      </c>
      <c r="F391" s="338">
        <v>2500</v>
      </c>
      <c r="G391" s="337" t="s">
        <v>1925</v>
      </c>
      <c r="H391" s="337" t="s">
        <v>148</v>
      </c>
      <c r="I391" s="321"/>
      <c r="J391" s="322"/>
      <c r="K391" s="206"/>
      <c r="L391" s="304"/>
    </row>
    <row r="392" spans="1:12" s="121" customFormat="1" ht="18">
      <c r="A392" s="195">
        <v>1911080601</v>
      </c>
      <c r="B392" s="196" t="s">
        <v>334</v>
      </c>
      <c r="C392" s="196" t="s">
        <v>1610</v>
      </c>
      <c r="D392" s="196" t="s">
        <v>1900</v>
      </c>
      <c r="E392" s="335" t="s">
        <v>190</v>
      </c>
      <c r="F392" s="338">
        <v>29250</v>
      </c>
      <c r="G392" s="337" t="s">
        <v>1925</v>
      </c>
      <c r="H392" s="337" t="s">
        <v>148</v>
      </c>
      <c r="I392" s="321"/>
      <c r="J392" s="322"/>
      <c r="K392" s="206"/>
      <c r="L392" s="304"/>
    </row>
    <row r="393" spans="1:12" s="121" customFormat="1" ht="18">
      <c r="A393" s="195">
        <v>1911151510</v>
      </c>
      <c r="B393" s="196" t="s">
        <v>334</v>
      </c>
      <c r="C393" s="196" t="s">
        <v>1875</v>
      </c>
      <c r="D393" s="196" t="s">
        <v>1901</v>
      </c>
      <c r="E393" s="335" t="s">
        <v>190</v>
      </c>
      <c r="F393" s="338">
        <v>29250</v>
      </c>
      <c r="G393" s="337" t="s">
        <v>1925</v>
      </c>
      <c r="H393" s="337" t="s">
        <v>148</v>
      </c>
      <c r="I393" s="321"/>
      <c r="J393" s="322"/>
      <c r="K393" s="206"/>
      <c r="L393" s="304"/>
    </row>
    <row r="394" spans="1:12" s="121" customFormat="1" ht="18">
      <c r="A394" s="195">
        <v>1911150613</v>
      </c>
      <c r="B394" s="196" t="s">
        <v>334</v>
      </c>
      <c r="C394" s="196" t="s">
        <v>1902</v>
      </c>
      <c r="D394" s="196" t="s">
        <v>1903</v>
      </c>
      <c r="E394" s="335" t="s">
        <v>190</v>
      </c>
      <c r="F394" s="338">
        <v>29250</v>
      </c>
      <c r="G394" s="337" t="s">
        <v>1925</v>
      </c>
      <c r="H394" s="337" t="s">
        <v>148</v>
      </c>
      <c r="I394" s="321"/>
      <c r="J394" s="322"/>
      <c r="K394" s="206"/>
      <c r="L394" s="304"/>
    </row>
    <row r="395" spans="1:12" s="121" customFormat="1" ht="18">
      <c r="A395" s="195">
        <v>1911151516</v>
      </c>
      <c r="B395" s="196" t="s">
        <v>334</v>
      </c>
      <c r="C395" s="196" t="s">
        <v>1904</v>
      </c>
      <c r="D395" s="196" t="s">
        <v>1905</v>
      </c>
      <c r="E395" s="335" t="s">
        <v>190</v>
      </c>
      <c r="F395" s="338">
        <v>29250</v>
      </c>
      <c r="G395" s="337" t="s">
        <v>1925</v>
      </c>
      <c r="H395" s="337" t="s">
        <v>148</v>
      </c>
      <c r="I395" s="321"/>
      <c r="J395" s="322"/>
      <c r="K395" s="206"/>
      <c r="L395" s="304"/>
    </row>
    <row r="396" spans="1:12" s="121" customFormat="1" ht="18">
      <c r="A396" s="195">
        <v>1911151520</v>
      </c>
      <c r="B396" s="196" t="s">
        <v>334</v>
      </c>
      <c r="C396" s="196" t="s">
        <v>1906</v>
      </c>
      <c r="D396" s="196" t="s">
        <v>1907</v>
      </c>
      <c r="E396" s="335" t="s">
        <v>190</v>
      </c>
      <c r="F396" s="338">
        <v>29250</v>
      </c>
      <c r="G396" s="337" t="s">
        <v>1925</v>
      </c>
      <c r="H396" s="337" t="s">
        <v>148</v>
      </c>
      <c r="I396" s="321"/>
      <c r="J396" s="322"/>
      <c r="K396" s="206"/>
      <c r="L396" s="304"/>
    </row>
    <row r="397" spans="1:12" s="121" customFormat="1" ht="18">
      <c r="A397" s="195">
        <v>1911151523</v>
      </c>
      <c r="B397" s="196" t="s">
        <v>334</v>
      </c>
      <c r="C397" s="196" t="s">
        <v>1908</v>
      </c>
      <c r="D397" s="196" t="s">
        <v>1909</v>
      </c>
      <c r="E397" s="335" t="s">
        <v>190</v>
      </c>
      <c r="F397" s="338">
        <v>29250</v>
      </c>
      <c r="G397" s="337" t="s">
        <v>1925</v>
      </c>
      <c r="H397" s="337" t="s">
        <v>148</v>
      </c>
      <c r="I397" s="321"/>
      <c r="J397" s="322"/>
      <c r="K397" s="206"/>
      <c r="L397" s="304"/>
    </row>
    <row r="398" spans="1:12" s="121" customFormat="1" ht="18">
      <c r="A398" s="195">
        <v>1911151513</v>
      </c>
      <c r="B398" s="196" t="s">
        <v>334</v>
      </c>
      <c r="C398" s="196" t="s">
        <v>1906</v>
      </c>
      <c r="D398" s="196" t="s">
        <v>1910</v>
      </c>
      <c r="E398" s="335" t="s">
        <v>190</v>
      </c>
      <c r="F398" s="338">
        <v>29250</v>
      </c>
      <c r="G398" s="337" t="s">
        <v>1925</v>
      </c>
      <c r="H398" s="337" t="s">
        <v>148</v>
      </c>
      <c r="I398" s="321"/>
      <c r="J398" s="322"/>
      <c r="K398" s="206"/>
      <c r="L398" s="304"/>
    </row>
    <row r="399" spans="1:12" s="121" customFormat="1" ht="18">
      <c r="A399" s="195">
        <v>1911181014</v>
      </c>
      <c r="B399" s="196" t="s">
        <v>334</v>
      </c>
      <c r="C399" s="196" t="s">
        <v>1875</v>
      </c>
      <c r="D399" s="196" t="s">
        <v>1876</v>
      </c>
      <c r="E399" s="335" t="s">
        <v>190</v>
      </c>
      <c r="F399" s="338">
        <v>29250</v>
      </c>
      <c r="G399" s="337" t="s">
        <v>1925</v>
      </c>
      <c r="H399" s="337" t="s">
        <v>148</v>
      </c>
      <c r="I399" s="321"/>
      <c r="J399" s="322"/>
      <c r="K399" s="206"/>
      <c r="L399" s="304"/>
    </row>
    <row r="400" spans="1:12" s="121" customFormat="1" ht="18">
      <c r="A400" s="195">
        <v>1911181020</v>
      </c>
      <c r="B400" s="196" t="s">
        <v>334</v>
      </c>
      <c r="C400" s="196" t="s">
        <v>1876</v>
      </c>
      <c r="D400" s="196" t="s">
        <v>1877</v>
      </c>
      <c r="E400" s="335" t="s">
        <v>190</v>
      </c>
      <c r="F400" s="338">
        <v>29250</v>
      </c>
      <c r="G400" s="337" t="s">
        <v>1925</v>
      </c>
      <c r="H400" s="337" t="s">
        <v>148</v>
      </c>
      <c r="I400" s="321"/>
      <c r="J400" s="322"/>
      <c r="K400" s="206"/>
      <c r="L400" s="304"/>
    </row>
    <row r="401" spans="1:12" s="121" customFormat="1" ht="18">
      <c r="A401" s="195">
        <v>1911121354</v>
      </c>
      <c r="B401" s="196" t="s">
        <v>1911</v>
      </c>
      <c r="C401" s="196" t="s">
        <v>1912</v>
      </c>
      <c r="D401" s="196" t="s">
        <v>982</v>
      </c>
      <c r="E401" s="335" t="s">
        <v>190</v>
      </c>
      <c r="F401" s="338">
        <v>18750</v>
      </c>
      <c r="G401" s="337" t="s">
        <v>1925</v>
      </c>
      <c r="H401" s="337" t="s">
        <v>148</v>
      </c>
      <c r="I401" s="321"/>
      <c r="J401" s="322"/>
      <c r="K401" s="206"/>
      <c r="L401" s="304"/>
    </row>
    <row r="402" spans="1:12" s="121" customFormat="1" ht="18">
      <c r="A402" s="195">
        <v>1911181313</v>
      </c>
      <c r="B402" s="196" t="s">
        <v>1913</v>
      </c>
      <c r="C402" s="196" t="s">
        <v>1610</v>
      </c>
      <c r="D402" s="196" t="s">
        <v>1900</v>
      </c>
      <c r="E402" s="335" t="s">
        <v>182</v>
      </c>
      <c r="F402" s="338">
        <v>5000</v>
      </c>
      <c r="G402" s="337" t="s">
        <v>1925</v>
      </c>
      <c r="H402" s="337" t="s">
        <v>148</v>
      </c>
      <c r="I402" s="321"/>
      <c r="J402" s="322"/>
      <c r="K402" s="206"/>
      <c r="L402" s="304"/>
    </row>
    <row r="403" spans="1:12" s="121" customFormat="1" ht="18">
      <c r="A403" s="195">
        <v>1911011432</v>
      </c>
      <c r="B403" s="196" t="s">
        <v>1914</v>
      </c>
      <c r="C403" s="196" t="s">
        <v>1872</v>
      </c>
      <c r="D403" s="196" t="s">
        <v>357</v>
      </c>
      <c r="E403" s="335" t="s">
        <v>190</v>
      </c>
      <c r="F403" s="338">
        <v>12000</v>
      </c>
      <c r="G403" s="337" t="s">
        <v>1925</v>
      </c>
      <c r="H403" s="337" t="s">
        <v>148</v>
      </c>
      <c r="I403" s="321"/>
      <c r="J403" s="322"/>
      <c r="K403" s="206"/>
      <c r="L403" s="304"/>
    </row>
    <row r="404" spans="1:12" s="121" customFormat="1" ht="18">
      <c r="A404" s="195" t="s">
        <v>30</v>
      </c>
      <c r="B404" s="196" t="s">
        <v>192</v>
      </c>
      <c r="C404" s="196" t="s">
        <v>193</v>
      </c>
      <c r="D404" s="196" t="s">
        <v>193</v>
      </c>
      <c r="E404" s="335" t="s">
        <v>190</v>
      </c>
      <c r="F404" s="338">
        <v>99152.76</v>
      </c>
      <c r="G404" s="337" t="s">
        <v>1925</v>
      </c>
      <c r="H404" s="337" t="s">
        <v>148</v>
      </c>
      <c r="I404" s="321"/>
      <c r="J404" s="322"/>
      <c r="K404" s="206"/>
      <c r="L404" s="304"/>
    </row>
    <row r="405" spans="1:12" s="121" customFormat="1" ht="18">
      <c r="A405" s="195">
        <v>1911291305</v>
      </c>
      <c r="B405" s="196" t="s">
        <v>1931</v>
      </c>
      <c r="C405" s="196" t="s">
        <v>1932</v>
      </c>
      <c r="D405" s="196" t="s">
        <v>1933</v>
      </c>
      <c r="E405" s="335" t="s">
        <v>190</v>
      </c>
      <c r="F405" s="338">
        <v>60000</v>
      </c>
      <c r="G405" s="337" t="s">
        <v>1957</v>
      </c>
      <c r="H405" s="337" t="s">
        <v>148</v>
      </c>
      <c r="I405" s="321"/>
      <c r="J405" s="322"/>
      <c r="K405" s="206"/>
      <c r="L405" s="304"/>
    </row>
    <row r="406" spans="1:12" s="121" customFormat="1" ht="18">
      <c r="A406" s="195">
        <v>1911291305</v>
      </c>
      <c r="B406" s="196" t="s">
        <v>1934</v>
      </c>
      <c r="C406" s="196" t="s">
        <v>1935</v>
      </c>
      <c r="D406" s="196" t="s">
        <v>1936</v>
      </c>
      <c r="E406" s="335" t="s">
        <v>190</v>
      </c>
      <c r="F406" s="338">
        <v>67500</v>
      </c>
      <c r="G406" s="337" t="s">
        <v>1957</v>
      </c>
      <c r="H406" s="337" t="s">
        <v>148</v>
      </c>
      <c r="I406" s="321"/>
      <c r="J406" s="322"/>
      <c r="K406" s="206"/>
      <c r="L406" s="304"/>
    </row>
    <row r="407" spans="1:12" s="121" customFormat="1" ht="18">
      <c r="A407" s="195">
        <v>1911291306</v>
      </c>
      <c r="B407" s="196" t="s">
        <v>1931</v>
      </c>
      <c r="C407" s="196" t="s">
        <v>1937</v>
      </c>
      <c r="D407" s="196" t="s">
        <v>1938</v>
      </c>
      <c r="E407" s="335" t="s">
        <v>190</v>
      </c>
      <c r="F407" s="338">
        <v>60000</v>
      </c>
      <c r="G407" s="337" t="s">
        <v>1957</v>
      </c>
      <c r="H407" s="337" t="s">
        <v>148</v>
      </c>
      <c r="I407" s="321"/>
      <c r="J407" s="322"/>
      <c r="K407" s="206"/>
      <c r="L407" s="304"/>
    </row>
    <row r="408" spans="1:12" s="121" customFormat="1" ht="18">
      <c r="A408" s="195">
        <v>1911201458</v>
      </c>
      <c r="B408" s="196" t="s">
        <v>1939</v>
      </c>
      <c r="C408" s="196" t="s">
        <v>1940</v>
      </c>
      <c r="D408" s="196" t="s">
        <v>604</v>
      </c>
      <c r="E408" s="335" t="s">
        <v>190</v>
      </c>
      <c r="F408" s="338">
        <v>45000</v>
      </c>
      <c r="G408" s="337" t="s">
        <v>1957</v>
      </c>
      <c r="H408" s="337" t="s">
        <v>148</v>
      </c>
      <c r="I408" s="321"/>
      <c r="J408" s="322"/>
      <c r="K408" s="206"/>
      <c r="L408" s="304"/>
    </row>
    <row r="409" spans="1:12" s="121" customFormat="1" ht="18">
      <c r="A409" s="195">
        <v>1911210811</v>
      </c>
      <c r="B409" s="196" t="s">
        <v>1941</v>
      </c>
      <c r="C409" s="196" t="s">
        <v>1942</v>
      </c>
      <c r="D409" s="196" t="s">
        <v>1943</v>
      </c>
      <c r="E409" s="335" t="s">
        <v>190</v>
      </c>
      <c r="F409" s="338">
        <v>2500</v>
      </c>
      <c r="G409" s="337" t="s">
        <v>1957</v>
      </c>
      <c r="H409" s="337" t="s">
        <v>148</v>
      </c>
      <c r="I409" s="321"/>
      <c r="J409" s="322"/>
      <c r="K409" s="206"/>
      <c r="L409" s="304"/>
    </row>
    <row r="410" spans="1:12" s="121" customFormat="1" ht="18">
      <c r="A410" s="195">
        <v>1911211347</v>
      </c>
      <c r="B410" s="196" t="s">
        <v>1944</v>
      </c>
      <c r="C410" s="196" t="s">
        <v>1945</v>
      </c>
      <c r="D410" s="196" t="s">
        <v>1946</v>
      </c>
      <c r="E410" s="335" t="s">
        <v>190</v>
      </c>
      <c r="F410" s="338">
        <v>7500</v>
      </c>
      <c r="G410" s="337" t="s">
        <v>1957</v>
      </c>
      <c r="H410" s="337" t="s">
        <v>148</v>
      </c>
      <c r="I410" s="321"/>
      <c r="J410" s="322"/>
      <c r="K410" s="206"/>
      <c r="L410" s="304"/>
    </row>
    <row r="411" spans="1:12" s="121" customFormat="1" ht="18">
      <c r="A411" s="195">
        <v>1911220939</v>
      </c>
      <c r="B411" s="196" t="s">
        <v>1947</v>
      </c>
      <c r="C411" s="196" t="s">
        <v>1948</v>
      </c>
      <c r="D411" s="196" t="s">
        <v>473</v>
      </c>
      <c r="E411" s="335" t="s">
        <v>190</v>
      </c>
      <c r="F411" s="338">
        <v>30000</v>
      </c>
      <c r="G411" s="337" t="s">
        <v>1957</v>
      </c>
      <c r="H411" s="337" t="s">
        <v>148</v>
      </c>
      <c r="I411" s="321"/>
      <c r="J411" s="322"/>
      <c r="K411" s="206"/>
      <c r="L411" s="304"/>
    </row>
    <row r="412" spans="1:12" s="121" customFormat="1" ht="18">
      <c r="A412" s="195">
        <v>1911220939</v>
      </c>
      <c r="B412" s="196" t="s">
        <v>1949</v>
      </c>
      <c r="C412" s="196" t="s">
        <v>1948</v>
      </c>
      <c r="D412" s="196" t="s">
        <v>473</v>
      </c>
      <c r="E412" s="335" t="s">
        <v>190</v>
      </c>
      <c r="F412" s="338">
        <v>30000</v>
      </c>
      <c r="G412" s="337" t="s">
        <v>1957</v>
      </c>
      <c r="H412" s="337" t="s">
        <v>148</v>
      </c>
      <c r="I412" s="321"/>
      <c r="J412" s="322"/>
      <c r="K412" s="206"/>
      <c r="L412" s="304"/>
    </row>
    <row r="413" spans="1:12" s="121" customFormat="1" ht="18">
      <c r="A413" s="195">
        <v>1911220939</v>
      </c>
      <c r="B413" s="196" t="s">
        <v>1950</v>
      </c>
      <c r="C413" s="196" t="s">
        <v>1948</v>
      </c>
      <c r="D413" s="196" t="s">
        <v>473</v>
      </c>
      <c r="E413" s="335" t="s">
        <v>190</v>
      </c>
      <c r="F413" s="338">
        <v>30000</v>
      </c>
      <c r="G413" s="337" t="s">
        <v>1957</v>
      </c>
      <c r="H413" s="337" t="s">
        <v>148</v>
      </c>
      <c r="I413" s="321"/>
      <c r="J413" s="322"/>
      <c r="K413" s="206"/>
      <c r="L413" s="304"/>
    </row>
    <row r="414" spans="1:12" s="121" customFormat="1" ht="18">
      <c r="A414" s="195">
        <v>1911220940</v>
      </c>
      <c r="B414" s="196" t="s">
        <v>1951</v>
      </c>
      <c r="C414" s="196" t="s">
        <v>1948</v>
      </c>
      <c r="D414" s="196" t="s">
        <v>473</v>
      </c>
      <c r="E414" s="335" t="s">
        <v>190</v>
      </c>
      <c r="F414" s="338">
        <v>30000</v>
      </c>
      <c r="G414" s="337" t="s">
        <v>1957</v>
      </c>
      <c r="H414" s="337" t="s">
        <v>148</v>
      </c>
      <c r="I414" s="321"/>
      <c r="J414" s="322"/>
      <c r="K414" s="206"/>
      <c r="L414" s="304"/>
    </row>
    <row r="415" spans="1:12" s="121" customFormat="1" ht="18">
      <c r="A415" s="195">
        <v>1911220940</v>
      </c>
      <c r="B415" s="196" t="s">
        <v>1952</v>
      </c>
      <c r="C415" s="196" t="s">
        <v>1948</v>
      </c>
      <c r="D415" s="196" t="s">
        <v>473</v>
      </c>
      <c r="E415" s="335" t="s">
        <v>190</v>
      </c>
      <c r="F415" s="338">
        <v>1000</v>
      </c>
      <c r="G415" s="337" t="s">
        <v>1957</v>
      </c>
      <c r="H415" s="337" t="s">
        <v>148</v>
      </c>
      <c r="I415" s="321"/>
      <c r="J415" s="322"/>
      <c r="K415" s="206"/>
      <c r="L415" s="304"/>
    </row>
    <row r="416" spans="1:12" s="121" customFormat="1" ht="18">
      <c r="A416" s="195">
        <v>1911220940</v>
      </c>
      <c r="B416" s="196" t="s">
        <v>1953</v>
      </c>
      <c r="C416" s="196" t="s">
        <v>1948</v>
      </c>
      <c r="D416" s="196" t="s">
        <v>473</v>
      </c>
      <c r="E416" s="335" t="s">
        <v>190</v>
      </c>
      <c r="F416" s="338">
        <v>1000</v>
      </c>
      <c r="G416" s="337" t="s">
        <v>1957</v>
      </c>
      <c r="H416" s="337" t="s">
        <v>148</v>
      </c>
      <c r="I416" s="321"/>
      <c r="J416" s="322"/>
      <c r="K416" s="206"/>
      <c r="L416" s="304"/>
    </row>
    <row r="417" spans="1:12" s="121" customFormat="1" ht="18">
      <c r="A417" s="195" t="s">
        <v>30</v>
      </c>
      <c r="B417" s="196" t="s">
        <v>192</v>
      </c>
      <c r="C417" s="196" t="s">
        <v>193</v>
      </c>
      <c r="D417" s="196" t="s">
        <v>193</v>
      </c>
      <c r="E417" s="335" t="s">
        <v>190</v>
      </c>
      <c r="F417" s="338">
        <v>621829.79</v>
      </c>
      <c r="G417" s="337" t="s">
        <v>1983</v>
      </c>
      <c r="H417" s="337" t="s">
        <v>149</v>
      </c>
      <c r="I417" s="321"/>
      <c r="J417" s="322"/>
      <c r="K417" s="206"/>
      <c r="L417" s="304"/>
    </row>
    <row r="418" spans="1:12" s="121" customFormat="1" ht="18">
      <c r="A418" s="195" t="s">
        <v>1995</v>
      </c>
      <c r="B418" s="196" t="s">
        <v>1996</v>
      </c>
      <c r="C418" s="196" t="s">
        <v>1997</v>
      </c>
      <c r="D418" s="196" t="s">
        <v>183</v>
      </c>
      <c r="E418" s="335" t="s">
        <v>190</v>
      </c>
      <c r="F418" s="372">
        <v>72000</v>
      </c>
      <c r="G418" s="337" t="s">
        <v>2021</v>
      </c>
      <c r="H418" s="337" t="s">
        <v>149</v>
      </c>
      <c r="I418" s="321"/>
      <c r="J418" s="322"/>
      <c r="K418" s="206"/>
      <c r="L418" s="304"/>
    </row>
    <row r="419" spans="1:12" s="121" customFormat="1" ht="18">
      <c r="A419" s="195" t="s">
        <v>30</v>
      </c>
      <c r="B419" s="196" t="s">
        <v>1998</v>
      </c>
      <c r="C419" s="196" t="s">
        <v>329</v>
      </c>
      <c r="D419" s="196" t="s">
        <v>1999</v>
      </c>
      <c r="E419" s="335" t="s">
        <v>182</v>
      </c>
      <c r="F419" s="338">
        <v>398448.82</v>
      </c>
      <c r="G419" s="337" t="s">
        <v>2021</v>
      </c>
      <c r="H419" s="337" t="s">
        <v>149</v>
      </c>
      <c r="I419" s="321"/>
      <c r="J419" s="322"/>
      <c r="K419" s="206"/>
      <c r="L419" s="304"/>
    </row>
    <row r="420" spans="1:12" s="121" customFormat="1" ht="18">
      <c r="A420" s="195" t="s">
        <v>30</v>
      </c>
      <c r="B420" s="196" t="s">
        <v>2000</v>
      </c>
      <c r="C420" s="196" t="s">
        <v>329</v>
      </c>
      <c r="D420" s="196" t="s">
        <v>1999</v>
      </c>
      <c r="E420" s="335" t="s">
        <v>182</v>
      </c>
      <c r="F420" s="338">
        <v>505438.43</v>
      </c>
      <c r="G420" s="337" t="s">
        <v>2021</v>
      </c>
      <c r="H420" s="337" t="s">
        <v>149</v>
      </c>
      <c r="I420" s="321"/>
      <c r="J420" s="322"/>
      <c r="K420" s="206"/>
      <c r="L420" s="304"/>
    </row>
    <row r="421" spans="1:12" s="121" customFormat="1" ht="18">
      <c r="A421" s="195" t="s">
        <v>30</v>
      </c>
      <c r="B421" s="196" t="s">
        <v>2001</v>
      </c>
      <c r="C421" s="196" t="s">
        <v>329</v>
      </c>
      <c r="D421" s="196" t="s">
        <v>2002</v>
      </c>
      <c r="E421" s="335" t="s">
        <v>182</v>
      </c>
      <c r="F421" s="338">
        <v>737.21</v>
      </c>
      <c r="G421" s="337" t="s">
        <v>2021</v>
      </c>
      <c r="H421" s="337" t="s">
        <v>149</v>
      </c>
      <c r="I421" s="321"/>
      <c r="J421" s="322"/>
      <c r="K421" s="206"/>
      <c r="L421" s="304"/>
    </row>
    <row r="422" spans="1:12" s="121" customFormat="1" ht="18">
      <c r="A422" s="195" t="s">
        <v>30</v>
      </c>
      <c r="B422" s="196" t="s">
        <v>192</v>
      </c>
      <c r="C422" s="196" t="s">
        <v>193</v>
      </c>
      <c r="D422" s="196" t="s">
        <v>193</v>
      </c>
      <c r="E422" s="335" t="s">
        <v>190</v>
      </c>
      <c r="F422" s="338">
        <v>351302.49974749994</v>
      </c>
      <c r="G422" s="337" t="s">
        <v>2021</v>
      </c>
      <c r="H422" s="337" t="s">
        <v>149</v>
      </c>
      <c r="I422" s="321"/>
      <c r="J422" s="322"/>
      <c r="K422" s="206"/>
      <c r="L422" s="304"/>
    </row>
    <row r="423" spans="1:12" s="121" customFormat="1" ht="18">
      <c r="A423" s="349"/>
      <c r="B423" s="205"/>
      <c r="C423" s="205"/>
      <c r="D423" s="205"/>
      <c r="E423" s="303"/>
      <c r="F423" s="350"/>
      <c r="G423" s="351"/>
      <c r="H423" s="351"/>
      <c r="I423" s="321"/>
      <c r="J423" s="322"/>
      <c r="K423" s="206"/>
      <c r="L423" s="304"/>
    </row>
    <row r="424" spans="1:12" s="121" customFormat="1" ht="18">
      <c r="A424" s="349"/>
      <c r="B424" s="205"/>
      <c r="C424" s="205"/>
      <c r="D424" s="205"/>
      <c r="E424" s="303"/>
      <c r="F424" s="350"/>
      <c r="G424" s="351"/>
      <c r="H424" s="351"/>
      <c r="I424" s="321"/>
      <c r="J424" s="322"/>
      <c r="K424" s="206"/>
      <c r="L424" s="304"/>
    </row>
    <row r="425" spans="1:12" s="121" customFormat="1" ht="25.5" customHeight="1">
      <c r="A425" s="112"/>
      <c r="B425" s="122"/>
      <c r="C425" s="408" t="s">
        <v>191</v>
      </c>
      <c r="D425" s="408"/>
      <c r="E425" s="408"/>
      <c r="F425" s="305">
        <f>SUM(F5:F424)</f>
        <v>39739264.103741489</v>
      </c>
      <c r="G425" s="204"/>
      <c r="H425" s="202"/>
      <c r="I425" s="202"/>
      <c r="J425" s="202"/>
      <c r="K425" s="107"/>
      <c r="L425" s="107"/>
    </row>
    <row r="426" spans="1:12" s="121" customFormat="1">
      <c r="A426" s="112"/>
      <c r="B426" s="122"/>
      <c r="C426" s="112"/>
      <c r="D426" s="112"/>
      <c r="E426" s="123"/>
      <c r="F426" s="201"/>
      <c r="G426" s="204"/>
      <c r="H426" s="202"/>
      <c r="I426" s="202"/>
      <c r="J426" s="202"/>
      <c r="K426" s="107"/>
      <c r="L426" s="107"/>
    </row>
    <row r="427" spans="1:12" s="121" customFormat="1">
      <c r="A427" s="112"/>
      <c r="B427" s="122"/>
      <c r="C427" s="112"/>
      <c r="D427" s="112"/>
      <c r="E427" s="123"/>
      <c r="F427" s="201"/>
      <c r="G427" s="204"/>
      <c r="H427" s="202"/>
      <c r="I427" s="202"/>
      <c r="J427" s="202"/>
      <c r="K427" s="107"/>
      <c r="L427" s="107"/>
    </row>
    <row r="428" spans="1:12" s="121" customFormat="1">
      <c r="A428" s="112"/>
      <c r="B428" s="122"/>
      <c r="C428" s="112"/>
      <c r="D428" s="112"/>
      <c r="E428" s="123"/>
      <c r="F428" s="201"/>
      <c r="G428" s="204"/>
      <c r="H428" s="202"/>
      <c r="I428" s="202"/>
      <c r="J428" s="202"/>
      <c r="K428" s="107"/>
      <c r="L428" s="107"/>
    </row>
    <row r="429" spans="1:12" s="121" customFormat="1">
      <c r="A429" s="112"/>
      <c r="B429" s="122"/>
      <c r="C429" s="112"/>
      <c r="D429" s="112"/>
      <c r="E429" s="123"/>
      <c r="F429" s="201"/>
      <c r="G429" s="204"/>
      <c r="H429" s="202"/>
      <c r="I429" s="202"/>
      <c r="J429" s="202"/>
      <c r="K429" s="107"/>
      <c r="L429" s="107"/>
    </row>
    <row r="430" spans="1:12" s="121" customFormat="1">
      <c r="A430" s="112"/>
      <c r="B430" s="122"/>
      <c r="C430" s="112"/>
      <c r="D430" s="112"/>
      <c r="E430" s="123"/>
      <c r="F430" s="201"/>
      <c r="G430" s="204"/>
      <c r="H430" s="202"/>
      <c r="I430" s="202"/>
      <c r="J430" s="202"/>
      <c r="K430" s="107"/>
      <c r="L430" s="107"/>
    </row>
    <row r="431" spans="1:12" s="121" customFormat="1">
      <c r="A431" s="112"/>
      <c r="B431" s="122"/>
      <c r="C431" s="112"/>
      <c r="D431" s="112"/>
      <c r="E431" s="123"/>
      <c r="F431" s="201"/>
      <c r="G431" s="204"/>
      <c r="H431" s="202"/>
      <c r="I431" s="202"/>
      <c r="J431" s="202"/>
      <c r="K431" s="107"/>
      <c r="L431" s="107"/>
    </row>
    <row r="432" spans="1:12" s="121" customFormat="1">
      <c r="A432" s="112"/>
      <c r="B432" s="122"/>
      <c r="C432" s="112"/>
      <c r="D432" s="112"/>
      <c r="E432" s="123"/>
      <c r="F432" s="201"/>
      <c r="G432" s="204"/>
      <c r="H432" s="202"/>
      <c r="I432" s="202"/>
      <c r="J432" s="202"/>
      <c r="K432" s="107"/>
      <c r="L432" s="107"/>
    </row>
    <row r="433" spans="1:12" s="121" customFormat="1">
      <c r="A433" s="112"/>
      <c r="B433" s="122"/>
      <c r="C433" s="112"/>
      <c r="D433" s="112"/>
      <c r="E433" s="123"/>
      <c r="F433" s="201"/>
      <c r="G433" s="204"/>
      <c r="H433" s="202"/>
      <c r="I433" s="202"/>
      <c r="J433" s="202"/>
      <c r="K433" s="107"/>
      <c r="L433" s="107"/>
    </row>
    <row r="434" spans="1:12" s="121" customFormat="1">
      <c r="A434" s="112"/>
      <c r="B434" s="122"/>
      <c r="C434" s="112"/>
      <c r="D434" s="112"/>
      <c r="E434" s="123"/>
      <c r="F434" s="201"/>
      <c r="G434" s="204"/>
      <c r="H434" s="202"/>
      <c r="I434" s="202"/>
      <c r="J434" s="202"/>
      <c r="K434" s="107"/>
      <c r="L434" s="107"/>
    </row>
    <row r="435" spans="1:12" s="121" customFormat="1">
      <c r="A435" s="112"/>
      <c r="B435" s="122"/>
      <c r="C435" s="112"/>
      <c r="D435" s="112"/>
      <c r="E435" s="123"/>
      <c r="F435" s="201"/>
      <c r="G435" s="204"/>
      <c r="H435" s="202"/>
      <c r="I435" s="202"/>
      <c r="J435" s="202"/>
      <c r="K435" s="107"/>
      <c r="L435" s="107"/>
    </row>
    <row r="436" spans="1:12" s="121" customFormat="1">
      <c r="A436" s="112"/>
      <c r="B436" s="122"/>
      <c r="C436" s="112"/>
      <c r="D436" s="112"/>
      <c r="E436" s="123"/>
      <c r="F436" s="201"/>
      <c r="G436" s="204"/>
      <c r="H436" s="202"/>
      <c r="I436" s="202"/>
      <c r="J436" s="202"/>
      <c r="K436" s="107"/>
      <c r="L436" s="107"/>
    </row>
    <row r="437" spans="1:12" s="121" customFormat="1">
      <c r="A437" s="112"/>
      <c r="B437" s="122"/>
      <c r="C437" s="112"/>
      <c r="D437" s="112"/>
      <c r="E437" s="123"/>
      <c r="F437" s="201"/>
      <c r="G437" s="204"/>
      <c r="H437" s="202"/>
      <c r="I437" s="202"/>
      <c r="J437" s="202"/>
      <c r="K437" s="107"/>
      <c r="L437" s="107"/>
    </row>
    <row r="438" spans="1:12" s="121" customFormat="1">
      <c r="A438" s="112"/>
      <c r="B438" s="122"/>
      <c r="C438" s="112"/>
      <c r="D438" s="112"/>
      <c r="E438" s="123"/>
      <c r="F438" s="201"/>
      <c r="G438" s="204"/>
      <c r="H438" s="202"/>
      <c r="I438" s="202"/>
      <c r="J438" s="202"/>
      <c r="K438" s="107"/>
      <c r="L438" s="107"/>
    </row>
    <row r="439" spans="1:12" s="121" customFormat="1">
      <c r="A439" s="112"/>
      <c r="B439" s="122"/>
      <c r="C439" s="112"/>
      <c r="D439" s="112"/>
      <c r="E439" s="123"/>
      <c r="F439" s="201"/>
      <c r="G439" s="204"/>
      <c r="H439" s="202"/>
      <c r="I439" s="202"/>
      <c r="J439" s="202"/>
      <c r="K439" s="107"/>
      <c r="L439" s="107"/>
    </row>
    <row r="440" spans="1:12" s="121" customFormat="1">
      <c r="A440" s="112"/>
      <c r="B440" s="122"/>
      <c r="C440" s="112"/>
      <c r="D440" s="112"/>
      <c r="E440" s="123"/>
      <c r="F440" s="201"/>
      <c r="G440" s="204"/>
      <c r="H440" s="202"/>
      <c r="I440" s="202"/>
      <c r="J440" s="202"/>
      <c r="K440" s="107"/>
      <c r="L440" s="107"/>
    </row>
    <row r="441" spans="1:12" s="121" customFormat="1">
      <c r="A441" s="112"/>
      <c r="B441" s="122"/>
      <c r="C441" s="112"/>
      <c r="D441" s="112"/>
      <c r="E441" s="123"/>
      <c r="F441" s="201"/>
      <c r="G441" s="204"/>
      <c r="H441" s="202"/>
      <c r="I441" s="202"/>
      <c r="J441" s="202"/>
      <c r="K441" s="107"/>
      <c r="L441" s="107"/>
    </row>
    <row r="442" spans="1:12" s="121" customFormat="1">
      <c r="A442" s="112"/>
      <c r="B442" s="122"/>
      <c r="C442" s="112"/>
      <c r="D442" s="112"/>
      <c r="E442" s="123"/>
      <c r="F442" s="201"/>
      <c r="G442" s="204"/>
      <c r="H442" s="202"/>
      <c r="I442" s="202"/>
      <c r="J442" s="202"/>
      <c r="K442" s="107"/>
      <c r="L442" s="107"/>
    </row>
    <row r="443" spans="1:12" s="121" customFormat="1">
      <c r="A443" s="112"/>
      <c r="B443" s="122"/>
      <c r="C443" s="112"/>
      <c r="D443" s="112"/>
      <c r="E443" s="123"/>
      <c r="F443" s="201"/>
      <c r="G443" s="204"/>
      <c r="H443" s="202"/>
      <c r="I443" s="202"/>
      <c r="J443" s="202"/>
      <c r="K443" s="107"/>
      <c r="L443" s="107"/>
    </row>
    <row r="444" spans="1:12" s="121" customFormat="1">
      <c r="A444" s="112"/>
      <c r="B444" s="122"/>
      <c r="C444" s="112"/>
      <c r="D444" s="112"/>
      <c r="E444" s="123"/>
      <c r="F444" s="201"/>
      <c r="G444" s="204"/>
      <c r="H444" s="202"/>
      <c r="I444" s="202"/>
      <c r="J444" s="202"/>
      <c r="K444" s="107"/>
      <c r="L444" s="107"/>
    </row>
    <row r="445" spans="1:12" s="121" customFormat="1">
      <c r="A445" s="112"/>
      <c r="B445" s="122"/>
      <c r="C445" s="112"/>
      <c r="D445" s="112"/>
      <c r="E445" s="123"/>
      <c r="F445" s="201"/>
      <c r="G445" s="204"/>
      <c r="H445" s="202"/>
      <c r="I445" s="202"/>
      <c r="J445" s="202"/>
      <c r="K445" s="107"/>
      <c r="L445" s="107"/>
    </row>
    <row r="446" spans="1:12" s="121" customFormat="1">
      <c r="A446" s="112"/>
      <c r="B446" s="122"/>
      <c r="C446" s="112"/>
      <c r="D446" s="112"/>
      <c r="E446" s="123"/>
      <c r="F446" s="201"/>
      <c r="G446" s="204"/>
      <c r="H446" s="202"/>
      <c r="I446" s="202"/>
      <c r="J446" s="202"/>
      <c r="K446" s="107"/>
      <c r="L446" s="107"/>
    </row>
    <row r="447" spans="1:12" s="121" customFormat="1">
      <c r="A447" s="112"/>
      <c r="B447" s="122"/>
      <c r="C447" s="112"/>
      <c r="D447" s="112"/>
      <c r="E447" s="123"/>
      <c r="F447" s="201"/>
      <c r="G447" s="204"/>
      <c r="H447" s="202"/>
      <c r="I447" s="202"/>
      <c r="J447" s="202"/>
      <c r="K447" s="107"/>
      <c r="L447" s="107"/>
    </row>
    <row r="448" spans="1:12" s="121" customFormat="1">
      <c r="A448" s="112"/>
      <c r="B448" s="122"/>
      <c r="C448" s="112"/>
      <c r="D448" s="112"/>
      <c r="E448" s="123"/>
      <c r="F448" s="201"/>
      <c r="G448" s="204"/>
      <c r="H448" s="202"/>
      <c r="I448" s="202"/>
      <c r="J448" s="202"/>
      <c r="K448" s="107"/>
      <c r="L448" s="107"/>
    </row>
    <row r="449" spans="1:12" s="121" customFormat="1">
      <c r="A449" s="112"/>
      <c r="B449" s="122"/>
      <c r="C449" s="112"/>
      <c r="D449" s="112"/>
      <c r="E449" s="123"/>
      <c r="F449" s="201"/>
      <c r="G449" s="204"/>
      <c r="H449" s="202"/>
      <c r="I449" s="202"/>
      <c r="J449" s="202"/>
      <c r="K449" s="107"/>
      <c r="L449" s="107"/>
    </row>
    <row r="450" spans="1:12" s="121" customFormat="1">
      <c r="A450" s="112"/>
      <c r="B450" s="122"/>
      <c r="C450" s="112"/>
      <c r="D450" s="112"/>
      <c r="E450" s="123"/>
      <c r="F450" s="201"/>
      <c r="G450" s="204"/>
      <c r="H450" s="202"/>
      <c r="I450" s="202"/>
      <c r="J450" s="202"/>
      <c r="K450" s="107"/>
      <c r="L450" s="107"/>
    </row>
    <row r="451" spans="1:12" s="121" customFormat="1">
      <c r="A451" s="112"/>
      <c r="B451" s="122"/>
      <c r="C451" s="112"/>
      <c r="D451" s="112"/>
      <c r="E451" s="123"/>
      <c r="F451" s="201"/>
      <c r="G451" s="204"/>
      <c r="H451" s="202"/>
      <c r="I451" s="202"/>
      <c r="J451" s="202"/>
      <c r="K451" s="107"/>
      <c r="L451" s="107"/>
    </row>
    <row r="452" spans="1:12" s="121" customFormat="1">
      <c r="A452" s="112"/>
      <c r="B452" s="122"/>
      <c r="C452" s="112"/>
      <c r="D452" s="112"/>
      <c r="E452" s="123"/>
      <c r="F452" s="201"/>
      <c r="G452" s="204"/>
      <c r="H452" s="202"/>
      <c r="I452" s="202"/>
      <c r="J452" s="202"/>
      <c r="K452" s="107"/>
      <c r="L452" s="107"/>
    </row>
    <row r="453" spans="1:12" s="121" customFormat="1">
      <c r="A453" s="112"/>
      <c r="B453" s="122"/>
      <c r="C453" s="112"/>
      <c r="D453" s="112"/>
      <c r="E453" s="123"/>
      <c r="F453" s="201"/>
      <c r="G453" s="204"/>
      <c r="H453" s="202"/>
      <c r="I453" s="202"/>
      <c r="J453" s="202"/>
      <c r="K453" s="107"/>
      <c r="L453" s="107"/>
    </row>
    <row r="454" spans="1:12" s="121" customFormat="1">
      <c r="A454" s="112"/>
      <c r="B454" s="122"/>
      <c r="C454" s="112"/>
      <c r="D454" s="112"/>
      <c r="E454" s="123"/>
      <c r="F454" s="201"/>
      <c r="G454" s="204"/>
      <c r="H454" s="202"/>
      <c r="I454" s="202"/>
      <c r="J454" s="202"/>
      <c r="K454" s="107"/>
      <c r="L454" s="107"/>
    </row>
    <row r="455" spans="1:12" s="121" customFormat="1">
      <c r="A455" s="112"/>
      <c r="B455" s="122"/>
      <c r="C455" s="112"/>
      <c r="D455" s="112"/>
      <c r="E455" s="123"/>
      <c r="F455" s="201"/>
      <c r="G455" s="204"/>
      <c r="H455" s="202"/>
      <c r="I455" s="202"/>
      <c r="J455" s="202"/>
      <c r="K455" s="107"/>
      <c r="L455" s="107"/>
    </row>
    <row r="456" spans="1:12" s="121" customFormat="1">
      <c r="A456" s="112"/>
      <c r="B456" s="122"/>
      <c r="C456" s="112"/>
      <c r="D456" s="112"/>
      <c r="E456" s="123"/>
      <c r="F456" s="201"/>
      <c r="G456" s="204"/>
      <c r="H456" s="202"/>
      <c r="I456" s="202"/>
      <c r="J456" s="202"/>
      <c r="K456" s="107"/>
      <c r="L456" s="107"/>
    </row>
    <row r="457" spans="1:12" s="121" customFormat="1">
      <c r="A457" s="112"/>
      <c r="B457" s="122"/>
      <c r="C457" s="112"/>
      <c r="D457" s="112"/>
      <c r="E457" s="123"/>
      <c r="F457" s="201"/>
      <c r="G457" s="204"/>
      <c r="H457" s="202"/>
      <c r="I457" s="202"/>
      <c r="J457" s="202"/>
      <c r="K457" s="107"/>
      <c r="L457" s="107"/>
    </row>
    <row r="458" spans="1:12" s="121" customFormat="1">
      <c r="A458" s="112"/>
      <c r="B458" s="122"/>
      <c r="C458" s="112"/>
      <c r="D458" s="112"/>
      <c r="E458" s="123"/>
      <c r="F458" s="201"/>
      <c r="G458" s="204"/>
      <c r="H458" s="202"/>
      <c r="I458" s="202"/>
      <c r="J458" s="202"/>
      <c r="K458" s="107"/>
      <c r="L458" s="107"/>
    </row>
    <row r="459" spans="1:12" s="121" customFormat="1">
      <c r="A459" s="112"/>
      <c r="B459" s="122"/>
      <c r="C459" s="112"/>
      <c r="D459" s="112"/>
      <c r="E459" s="123"/>
      <c r="F459" s="201"/>
      <c r="G459" s="204"/>
      <c r="H459" s="202"/>
      <c r="I459" s="202"/>
      <c r="J459" s="202"/>
      <c r="K459" s="107"/>
      <c r="L459" s="107"/>
    </row>
    <row r="460" spans="1:12" s="121" customFormat="1">
      <c r="A460" s="112"/>
      <c r="B460" s="122"/>
      <c r="C460" s="112"/>
      <c r="D460" s="112"/>
      <c r="E460" s="123"/>
      <c r="F460" s="201"/>
      <c r="G460" s="204"/>
      <c r="H460" s="202"/>
      <c r="I460" s="202"/>
      <c r="J460" s="202"/>
      <c r="K460" s="107"/>
      <c r="L460" s="107"/>
    </row>
    <row r="461" spans="1:12" s="121" customFormat="1">
      <c r="A461" s="112"/>
      <c r="B461" s="122"/>
      <c r="C461" s="112"/>
      <c r="D461" s="112"/>
      <c r="E461" s="123"/>
      <c r="F461" s="201"/>
      <c r="G461" s="204"/>
      <c r="H461" s="202"/>
      <c r="I461" s="202"/>
      <c r="J461" s="202"/>
      <c r="K461" s="107"/>
      <c r="L461" s="107"/>
    </row>
    <row r="462" spans="1:12" s="121" customFormat="1">
      <c r="A462" s="112"/>
      <c r="B462" s="122"/>
      <c r="C462" s="112"/>
      <c r="D462" s="112"/>
      <c r="E462" s="123"/>
      <c r="F462" s="201"/>
      <c r="G462" s="204"/>
      <c r="H462" s="202"/>
      <c r="I462" s="202"/>
      <c r="J462" s="202"/>
      <c r="K462" s="107"/>
      <c r="L462" s="107"/>
    </row>
    <row r="463" spans="1:12" s="121" customFormat="1">
      <c r="A463" s="112"/>
      <c r="B463" s="122"/>
      <c r="C463" s="112"/>
      <c r="D463" s="112"/>
      <c r="E463" s="123"/>
      <c r="F463" s="201"/>
      <c r="G463" s="204"/>
      <c r="H463" s="202"/>
      <c r="I463" s="202"/>
      <c r="J463" s="202"/>
      <c r="K463" s="107"/>
      <c r="L463" s="107"/>
    </row>
    <row r="464" spans="1:12" s="121" customFormat="1">
      <c r="A464" s="112"/>
      <c r="B464" s="122"/>
      <c r="C464" s="112"/>
      <c r="D464" s="112"/>
      <c r="E464" s="123"/>
      <c r="F464" s="201"/>
      <c r="G464" s="204"/>
      <c r="H464" s="202"/>
      <c r="I464" s="202"/>
      <c r="J464" s="202"/>
      <c r="K464" s="107"/>
      <c r="L464" s="107"/>
    </row>
    <row r="465" spans="1:12" s="121" customFormat="1">
      <c r="A465" s="112"/>
      <c r="B465" s="122"/>
      <c r="C465" s="112"/>
      <c r="D465" s="112"/>
      <c r="E465" s="123"/>
      <c r="F465" s="201"/>
      <c r="G465" s="204"/>
      <c r="H465" s="202"/>
      <c r="I465" s="202"/>
      <c r="J465" s="202"/>
      <c r="K465" s="107"/>
      <c r="L465" s="107"/>
    </row>
    <row r="466" spans="1:12" s="121" customFormat="1">
      <c r="A466" s="112"/>
      <c r="B466" s="122"/>
      <c r="C466" s="112"/>
      <c r="D466" s="112"/>
      <c r="E466" s="123"/>
      <c r="F466" s="201"/>
      <c r="G466" s="204"/>
      <c r="H466" s="202"/>
      <c r="I466" s="202"/>
      <c r="J466" s="202"/>
      <c r="K466" s="107"/>
      <c r="L466" s="107"/>
    </row>
    <row r="467" spans="1:12" s="121" customFormat="1">
      <c r="A467" s="112"/>
      <c r="B467" s="122"/>
      <c r="C467" s="112"/>
      <c r="D467" s="112"/>
      <c r="E467" s="123"/>
      <c r="F467" s="201"/>
      <c r="G467" s="204"/>
      <c r="H467" s="202"/>
      <c r="I467" s="202"/>
      <c r="J467" s="202"/>
      <c r="K467" s="107"/>
      <c r="L467" s="107"/>
    </row>
    <row r="468" spans="1:12" s="121" customFormat="1">
      <c r="A468" s="112"/>
      <c r="B468" s="122"/>
      <c r="C468" s="112"/>
      <c r="D468" s="112"/>
      <c r="E468" s="123"/>
      <c r="F468" s="201"/>
      <c r="G468" s="204"/>
      <c r="H468" s="202"/>
      <c r="I468" s="202"/>
      <c r="J468" s="202"/>
      <c r="K468" s="107"/>
      <c r="L468" s="107"/>
    </row>
    <row r="469" spans="1:12" s="121" customFormat="1">
      <c r="A469" s="112"/>
      <c r="B469" s="122"/>
      <c r="C469" s="112"/>
      <c r="D469" s="112"/>
      <c r="E469" s="123"/>
      <c r="F469" s="201"/>
      <c r="G469" s="204"/>
      <c r="H469" s="202"/>
      <c r="I469" s="202"/>
      <c r="J469" s="202"/>
      <c r="K469" s="107"/>
      <c r="L469" s="107"/>
    </row>
    <row r="470" spans="1:12" s="121" customFormat="1">
      <c r="A470" s="112"/>
      <c r="B470" s="122"/>
      <c r="C470" s="112"/>
      <c r="D470" s="112"/>
      <c r="E470" s="123"/>
      <c r="F470" s="201"/>
      <c r="G470" s="204"/>
      <c r="H470" s="202"/>
      <c r="I470" s="202"/>
      <c r="J470" s="202"/>
      <c r="K470" s="107"/>
      <c r="L470" s="107"/>
    </row>
    <row r="471" spans="1:12" s="121" customFormat="1">
      <c r="A471" s="112"/>
      <c r="B471" s="122"/>
      <c r="C471" s="112"/>
      <c r="D471" s="112"/>
      <c r="E471" s="123"/>
      <c r="F471" s="201"/>
      <c r="G471" s="204"/>
      <c r="H471" s="202"/>
      <c r="I471" s="202"/>
      <c r="J471" s="202"/>
      <c r="K471" s="107"/>
      <c r="L471" s="107"/>
    </row>
    <row r="472" spans="1:12" s="121" customFormat="1">
      <c r="A472" s="112"/>
      <c r="B472" s="122"/>
      <c r="C472" s="112"/>
      <c r="D472" s="112"/>
      <c r="E472" s="123"/>
      <c r="F472" s="201"/>
      <c r="G472" s="204"/>
      <c r="H472" s="202"/>
      <c r="I472" s="202"/>
      <c r="J472" s="202"/>
      <c r="K472" s="107"/>
      <c r="L472" s="107"/>
    </row>
    <row r="473" spans="1:12" s="121" customFormat="1">
      <c r="A473" s="112"/>
      <c r="B473" s="122"/>
      <c r="C473" s="112"/>
      <c r="D473" s="112"/>
      <c r="E473" s="123"/>
      <c r="F473" s="201"/>
      <c r="G473" s="204"/>
      <c r="H473" s="202"/>
      <c r="I473" s="202"/>
      <c r="J473" s="202"/>
      <c r="K473" s="107"/>
      <c r="L473" s="107"/>
    </row>
    <row r="474" spans="1:12" s="121" customFormat="1">
      <c r="A474" s="112"/>
      <c r="B474" s="122"/>
      <c r="C474" s="112"/>
      <c r="D474" s="112"/>
      <c r="E474" s="123"/>
      <c r="F474" s="201"/>
      <c r="G474" s="204"/>
      <c r="H474" s="202"/>
      <c r="I474" s="202"/>
      <c r="J474" s="202"/>
      <c r="K474" s="107"/>
      <c r="L474" s="107"/>
    </row>
    <row r="475" spans="1:12" s="121" customFormat="1">
      <c r="A475" s="112"/>
      <c r="B475" s="122"/>
      <c r="C475" s="112"/>
      <c r="D475" s="112"/>
      <c r="E475" s="123"/>
      <c r="F475" s="201"/>
      <c r="G475" s="204"/>
      <c r="H475" s="202"/>
      <c r="I475" s="202"/>
      <c r="J475" s="202"/>
      <c r="K475" s="107"/>
      <c r="L475" s="107"/>
    </row>
    <row r="476" spans="1:12" s="121" customFormat="1">
      <c r="A476" s="112"/>
      <c r="B476" s="122"/>
      <c r="C476" s="112"/>
      <c r="D476" s="112"/>
      <c r="E476" s="123"/>
      <c r="F476" s="201"/>
      <c r="G476" s="204"/>
      <c r="H476" s="202"/>
      <c r="I476" s="202"/>
      <c r="J476" s="202"/>
      <c r="K476" s="107"/>
      <c r="L476" s="107"/>
    </row>
    <row r="477" spans="1:12" s="121" customFormat="1">
      <c r="A477" s="112"/>
      <c r="B477" s="122"/>
      <c r="C477" s="112"/>
      <c r="D477" s="112"/>
      <c r="E477" s="123"/>
      <c r="F477" s="201"/>
      <c r="G477" s="204"/>
      <c r="H477" s="202"/>
      <c r="I477" s="202"/>
      <c r="J477" s="202"/>
      <c r="K477" s="107"/>
      <c r="L477" s="107"/>
    </row>
    <row r="478" spans="1:12" s="121" customFormat="1">
      <c r="A478" s="112"/>
      <c r="B478" s="122"/>
      <c r="C478" s="112"/>
      <c r="D478" s="112"/>
      <c r="E478" s="123"/>
      <c r="F478" s="201"/>
      <c r="G478" s="204"/>
      <c r="H478" s="202"/>
      <c r="I478" s="202"/>
      <c r="J478" s="202"/>
      <c r="K478" s="107"/>
      <c r="L478" s="107"/>
    </row>
    <row r="479" spans="1:12" s="121" customFormat="1">
      <c r="A479" s="112"/>
      <c r="B479" s="122"/>
      <c r="C479" s="112"/>
      <c r="D479" s="112"/>
      <c r="E479" s="123"/>
      <c r="F479" s="201"/>
      <c r="G479" s="204"/>
      <c r="H479" s="202"/>
      <c r="I479" s="202"/>
      <c r="J479" s="202"/>
      <c r="K479" s="107"/>
      <c r="L479" s="107"/>
    </row>
    <row r="480" spans="1:12" s="121" customFormat="1">
      <c r="A480" s="112"/>
      <c r="B480" s="122"/>
      <c r="C480" s="112"/>
      <c r="D480" s="112"/>
      <c r="E480" s="123"/>
      <c r="F480" s="201"/>
      <c r="G480" s="204"/>
      <c r="H480" s="202"/>
      <c r="I480" s="202"/>
      <c r="J480" s="202"/>
      <c r="K480" s="107"/>
      <c r="L480" s="107"/>
    </row>
    <row r="481" spans="1:12" s="121" customFormat="1">
      <c r="A481" s="112"/>
      <c r="B481" s="122"/>
      <c r="C481" s="112"/>
      <c r="D481" s="112"/>
      <c r="E481" s="123"/>
      <c r="F481" s="201"/>
      <c r="G481" s="204"/>
      <c r="H481" s="202"/>
      <c r="I481" s="202"/>
      <c r="J481" s="202"/>
      <c r="K481" s="107"/>
      <c r="L481" s="107"/>
    </row>
    <row r="482" spans="1:12" s="121" customFormat="1">
      <c r="A482" s="112"/>
      <c r="B482" s="122"/>
      <c r="C482" s="112"/>
      <c r="D482" s="112"/>
      <c r="E482" s="123"/>
      <c r="F482" s="201"/>
      <c r="G482" s="204"/>
      <c r="H482" s="202"/>
      <c r="I482" s="202"/>
      <c r="J482" s="202"/>
      <c r="K482" s="107"/>
      <c r="L482" s="107"/>
    </row>
    <row r="483" spans="1:12" s="121" customFormat="1">
      <c r="A483" s="112"/>
      <c r="B483" s="122"/>
      <c r="C483" s="112"/>
      <c r="D483" s="112"/>
      <c r="E483" s="123"/>
      <c r="F483" s="201"/>
      <c r="G483" s="204"/>
      <c r="H483" s="202"/>
      <c r="I483" s="202"/>
      <c r="J483" s="202"/>
      <c r="K483" s="107"/>
      <c r="L483" s="107"/>
    </row>
    <row r="484" spans="1:12" s="121" customFormat="1">
      <c r="A484" s="112"/>
      <c r="B484" s="122"/>
      <c r="C484" s="112"/>
      <c r="D484" s="112"/>
      <c r="E484" s="123"/>
      <c r="F484" s="201"/>
      <c r="G484" s="204"/>
      <c r="H484" s="202"/>
      <c r="I484" s="202"/>
      <c r="J484" s="202"/>
      <c r="K484" s="107"/>
      <c r="L484" s="107"/>
    </row>
    <row r="485" spans="1:12" s="121" customFormat="1">
      <c r="A485" s="112"/>
      <c r="B485" s="122"/>
      <c r="C485" s="112"/>
      <c r="D485" s="112"/>
      <c r="E485" s="123"/>
      <c r="F485" s="201"/>
      <c r="G485" s="204"/>
      <c r="H485" s="202"/>
      <c r="I485" s="202"/>
      <c r="J485" s="202"/>
      <c r="K485" s="107"/>
      <c r="L485" s="107"/>
    </row>
    <row r="486" spans="1:12" s="121" customFormat="1">
      <c r="A486" s="112"/>
      <c r="B486" s="122"/>
      <c r="C486" s="112"/>
      <c r="D486" s="112"/>
      <c r="E486" s="123"/>
      <c r="F486" s="201"/>
      <c r="G486" s="204"/>
      <c r="H486" s="202"/>
      <c r="I486" s="202"/>
      <c r="J486" s="202"/>
      <c r="K486" s="107"/>
      <c r="L486" s="107"/>
    </row>
    <row r="487" spans="1:12" s="121" customFormat="1">
      <c r="A487" s="112"/>
      <c r="B487" s="122"/>
      <c r="C487" s="112"/>
      <c r="D487" s="112"/>
      <c r="E487" s="123"/>
      <c r="F487" s="201"/>
      <c r="G487" s="204"/>
      <c r="H487" s="202"/>
      <c r="I487" s="202"/>
      <c r="J487" s="202"/>
      <c r="K487" s="107"/>
      <c r="L487" s="107"/>
    </row>
    <row r="488" spans="1:12" s="121" customFormat="1">
      <c r="A488" s="112"/>
      <c r="B488" s="122"/>
      <c r="C488" s="112"/>
      <c r="D488" s="112"/>
      <c r="E488" s="123"/>
      <c r="F488" s="201"/>
      <c r="G488" s="204"/>
      <c r="H488" s="202"/>
      <c r="I488" s="202"/>
      <c r="J488" s="202"/>
      <c r="K488" s="107"/>
      <c r="L488" s="107"/>
    </row>
    <row r="489" spans="1:12" s="121" customFormat="1">
      <c r="A489" s="112"/>
      <c r="B489" s="122"/>
      <c r="C489" s="112"/>
      <c r="D489" s="112"/>
      <c r="E489" s="123"/>
      <c r="F489" s="201"/>
      <c r="G489" s="204"/>
      <c r="H489" s="202"/>
      <c r="I489" s="202"/>
      <c r="J489" s="202"/>
      <c r="K489" s="107"/>
      <c r="L489" s="107"/>
    </row>
    <row r="490" spans="1:12" s="121" customFormat="1">
      <c r="A490" s="112"/>
      <c r="B490" s="122"/>
      <c r="C490" s="112"/>
      <c r="D490" s="112"/>
      <c r="E490" s="123"/>
      <c r="F490" s="201"/>
      <c r="G490" s="204"/>
      <c r="H490" s="202"/>
      <c r="I490" s="202"/>
      <c r="J490" s="202"/>
      <c r="K490" s="107"/>
      <c r="L490" s="107"/>
    </row>
    <row r="491" spans="1:12" s="121" customFormat="1">
      <c r="A491" s="112"/>
      <c r="B491" s="122"/>
      <c r="C491" s="112"/>
      <c r="D491" s="112"/>
      <c r="E491" s="123"/>
      <c r="F491" s="201"/>
      <c r="G491" s="204"/>
      <c r="H491" s="202"/>
      <c r="I491" s="202"/>
      <c r="J491" s="202"/>
      <c r="K491" s="107"/>
      <c r="L491" s="107"/>
    </row>
    <row r="492" spans="1:12" s="121" customFormat="1">
      <c r="A492" s="112"/>
      <c r="B492" s="122"/>
      <c r="C492" s="112"/>
      <c r="D492" s="112"/>
      <c r="E492" s="123"/>
      <c r="F492" s="201"/>
      <c r="G492" s="204"/>
      <c r="H492" s="202"/>
      <c r="I492" s="202"/>
      <c r="J492" s="202"/>
      <c r="K492" s="107"/>
      <c r="L492" s="107"/>
    </row>
    <row r="493" spans="1:12" s="121" customFormat="1">
      <c r="A493" s="112"/>
      <c r="B493" s="122"/>
      <c r="C493" s="112"/>
      <c r="D493" s="112"/>
      <c r="E493" s="123"/>
      <c r="F493" s="201"/>
      <c r="G493" s="204"/>
      <c r="H493" s="202"/>
      <c r="I493" s="202"/>
      <c r="J493" s="202"/>
      <c r="K493" s="107"/>
      <c r="L493" s="107"/>
    </row>
    <row r="494" spans="1:12" s="121" customFormat="1">
      <c r="A494" s="112"/>
      <c r="B494" s="122"/>
      <c r="C494" s="112"/>
      <c r="D494" s="112"/>
      <c r="E494" s="123"/>
      <c r="F494" s="201"/>
      <c r="G494" s="204"/>
      <c r="H494" s="202"/>
      <c r="I494" s="202"/>
      <c r="J494" s="202"/>
      <c r="K494" s="107"/>
      <c r="L494" s="107"/>
    </row>
    <row r="495" spans="1:12" s="121" customFormat="1">
      <c r="A495" s="112"/>
      <c r="B495" s="122"/>
      <c r="C495" s="112"/>
      <c r="D495" s="112"/>
      <c r="E495" s="123"/>
      <c r="F495" s="201"/>
      <c r="G495" s="204"/>
      <c r="H495" s="202"/>
      <c r="I495" s="202"/>
      <c r="J495" s="202"/>
      <c r="K495" s="107"/>
      <c r="L495" s="107"/>
    </row>
    <row r="496" spans="1:12" s="121" customFormat="1">
      <c r="A496" s="112"/>
      <c r="B496" s="122"/>
      <c r="C496" s="112"/>
      <c r="D496" s="112"/>
      <c r="E496" s="123"/>
      <c r="F496" s="201"/>
      <c r="G496" s="204"/>
      <c r="H496" s="202"/>
      <c r="I496" s="202"/>
      <c r="J496" s="202"/>
      <c r="K496" s="107"/>
      <c r="L496" s="107"/>
    </row>
    <row r="497" spans="1:12" s="121" customFormat="1">
      <c r="A497" s="112"/>
      <c r="B497" s="122"/>
      <c r="C497" s="112"/>
      <c r="D497" s="112"/>
      <c r="E497" s="123"/>
      <c r="F497" s="201"/>
      <c r="G497" s="204"/>
      <c r="H497" s="202"/>
      <c r="I497" s="202"/>
      <c r="J497" s="202"/>
      <c r="K497" s="107"/>
      <c r="L497" s="107"/>
    </row>
    <row r="498" spans="1:12" s="121" customFormat="1">
      <c r="A498" s="112"/>
      <c r="B498" s="122"/>
      <c r="C498" s="112"/>
      <c r="D498" s="112"/>
      <c r="E498" s="123"/>
      <c r="F498" s="201"/>
      <c r="G498" s="204"/>
      <c r="H498" s="202"/>
      <c r="I498" s="202"/>
      <c r="J498" s="202"/>
      <c r="K498" s="107"/>
      <c r="L498" s="107"/>
    </row>
    <row r="499" spans="1:12" s="121" customFormat="1">
      <c r="A499" s="112"/>
      <c r="B499" s="122"/>
      <c r="C499" s="112"/>
      <c r="D499" s="112"/>
      <c r="E499" s="123"/>
      <c r="F499" s="201"/>
      <c r="G499" s="204"/>
      <c r="H499" s="202"/>
      <c r="I499" s="202"/>
      <c r="J499" s="202"/>
      <c r="K499" s="107"/>
      <c r="L499" s="107"/>
    </row>
    <row r="500" spans="1:12" s="121" customFormat="1">
      <c r="A500" s="112"/>
      <c r="B500" s="122"/>
      <c r="C500" s="112"/>
      <c r="D500" s="112"/>
      <c r="E500" s="123"/>
      <c r="F500" s="201"/>
      <c r="G500" s="204"/>
      <c r="H500" s="202"/>
      <c r="I500" s="202"/>
      <c r="J500" s="202"/>
      <c r="K500" s="107"/>
      <c r="L500" s="107"/>
    </row>
    <row r="501" spans="1:12" s="121" customFormat="1">
      <c r="A501" s="112"/>
      <c r="B501" s="122"/>
      <c r="C501" s="112"/>
      <c r="D501" s="112"/>
      <c r="E501" s="123"/>
      <c r="F501" s="201"/>
      <c r="G501" s="204"/>
      <c r="H501" s="202"/>
      <c r="I501" s="202"/>
      <c r="J501" s="202"/>
      <c r="K501" s="107"/>
      <c r="L501" s="107"/>
    </row>
    <row r="502" spans="1:12" s="121" customFormat="1">
      <c r="A502" s="112"/>
      <c r="B502" s="122"/>
      <c r="C502" s="112"/>
      <c r="D502" s="112"/>
      <c r="E502" s="123"/>
      <c r="F502" s="201"/>
      <c r="G502" s="204"/>
      <c r="H502" s="202"/>
      <c r="I502" s="202"/>
      <c r="J502" s="202"/>
      <c r="K502" s="107"/>
      <c r="L502" s="107"/>
    </row>
    <row r="503" spans="1:12" s="121" customFormat="1">
      <c r="A503" s="112"/>
      <c r="B503" s="122"/>
      <c r="C503" s="112"/>
      <c r="D503" s="112"/>
      <c r="E503" s="123"/>
      <c r="F503" s="201"/>
      <c r="G503" s="204"/>
      <c r="H503" s="202"/>
      <c r="I503" s="202"/>
      <c r="J503" s="202"/>
      <c r="K503" s="107"/>
      <c r="L503" s="107"/>
    </row>
    <row r="504" spans="1:12" s="121" customFormat="1">
      <c r="A504" s="112"/>
      <c r="B504" s="122"/>
      <c r="C504" s="112"/>
      <c r="D504" s="112"/>
      <c r="E504" s="123"/>
      <c r="F504" s="201"/>
      <c r="G504" s="204"/>
      <c r="H504" s="202"/>
      <c r="I504" s="202"/>
      <c r="J504" s="202"/>
      <c r="K504" s="107"/>
      <c r="L504" s="107"/>
    </row>
    <row r="505" spans="1:12" s="121" customFormat="1">
      <c r="A505" s="112"/>
      <c r="B505" s="122"/>
      <c r="C505" s="112"/>
      <c r="D505" s="112"/>
      <c r="E505" s="123"/>
      <c r="F505" s="201"/>
      <c r="G505" s="204"/>
      <c r="H505" s="202"/>
      <c r="I505" s="202"/>
      <c r="J505" s="202"/>
      <c r="K505" s="107"/>
      <c r="L505" s="107"/>
    </row>
    <row r="506" spans="1:12" s="121" customFormat="1">
      <c r="A506" s="112"/>
      <c r="B506" s="122"/>
      <c r="C506" s="112"/>
      <c r="D506" s="112"/>
      <c r="E506" s="123"/>
      <c r="F506" s="201"/>
      <c r="G506" s="204"/>
      <c r="H506" s="202"/>
      <c r="I506" s="202"/>
      <c r="J506" s="202"/>
      <c r="K506" s="107"/>
      <c r="L506" s="107"/>
    </row>
    <row r="507" spans="1:12" s="121" customFormat="1">
      <c r="A507" s="112"/>
      <c r="B507" s="122"/>
      <c r="C507" s="112"/>
      <c r="D507" s="112"/>
      <c r="E507" s="123"/>
      <c r="F507" s="201"/>
      <c r="G507" s="204"/>
      <c r="H507" s="202"/>
      <c r="I507" s="202"/>
      <c r="J507" s="202"/>
      <c r="K507" s="107"/>
      <c r="L507" s="107"/>
    </row>
    <row r="508" spans="1:12" s="121" customFormat="1">
      <c r="A508" s="112"/>
      <c r="B508" s="122"/>
      <c r="C508" s="112"/>
      <c r="D508" s="112"/>
      <c r="E508" s="123"/>
      <c r="F508" s="201"/>
      <c r="G508" s="204"/>
      <c r="H508" s="202"/>
      <c r="I508" s="202"/>
      <c r="J508" s="202"/>
      <c r="K508" s="107"/>
      <c r="L508" s="107"/>
    </row>
    <row r="509" spans="1:12" s="121" customFormat="1">
      <c r="A509" s="112"/>
      <c r="B509" s="122"/>
      <c r="C509" s="112"/>
      <c r="D509" s="112"/>
      <c r="E509" s="123"/>
      <c r="F509" s="201"/>
      <c r="G509" s="204"/>
      <c r="H509" s="202"/>
      <c r="I509" s="202"/>
      <c r="J509" s="202"/>
      <c r="K509" s="107"/>
      <c r="L509" s="107"/>
    </row>
    <row r="510" spans="1:12" s="121" customFormat="1">
      <c r="A510" s="112"/>
      <c r="B510" s="122"/>
      <c r="C510" s="112"/>
      <c r="D510" s="112"/>
      <c r="E510" s="123"/>
      <c r="F510" s="201"/>
      <c r="G510" s="204"/>
      <c r="H510" s="202"/>
      <c r="I510" s="202"/>
      <c r="J510" s="202"/>
      <c r="K510" s="107"/>
      <c r="L510" s="107"/>
    </row>
    <row r="511" spans="1:12" s="121" customFormat="1">
      <c r="A511" s="112"/>
      <c r="B511" s="122"/>
      <c r="C511" s="112"/>
      <c r="D511" s="112"/>
      <c r="E511" s="123"/>
      <c r="F511" s="201"/>
      <c r="G511" s="204"/>
      <c r="H511" s="202"/>
      <c r="I511" s="202"/>
      <c r="J511" s="202"/>
      <c r="K511" s="107"/>
      <c r="L511" s="107"/>
    </row>
    <row r="512" spans="1:12" s="121" customFormat="1">
      <c r="A512" s="112"/>
      <c r="B512" s="122"/>
      <c r="C512" s="112"/>
      <c r="D512" s="112"/>
      <c r="E512" s="123"/>
      <c r="F512" s="201"/>
      <c r="G512" s="204"/>
      <c r="H512" s="202"/>
      <c r="I512" s="202"/>
      <c r="J512" s="202"/>
      <c r="K512" s="107"/>
      <c r="L512" s="107"/>
    </row>
    <row r="513" spans="1:12" s="121" customFormat="1">
      <c r="A513" s="112"/>
      <c r="B513" s="122"/>
      <c r="C513" s="112"/>
      <c r="D513" s="112"/>
      <c r="E513" s="123"/>
      <c r="F513" s="201"/>
      <c r="G513" s="204"/>
      <c r="H513" s="202"/>
      <c r="I513" s="202"/>
      <c r="J513" s="202"/>
      <c r="K513" s="107"/>
      <c r="L513" s="107"/>
    </row>
    <row r="514" spans="1:12" s="121" customFormat="1">
      <c r="A514" s="112"/>
      <c r="B514" s="122"/>
      <c r="C514" s="112"/>
      <c r="D514" s="112"/>
      <c r="E514" s="123"/>
      <c r="F514" s="201"/>
      <c r="G514" s="204"/>
      <c r="H514" s="202"/>
      <c r="I514" s="202"/>
      <c r="J514" s="202"/>
      <c r="K514" s="107"/>
      <c r="L514" s="107"/>
    </row>
    <row r="515" spans="1:12" s="121" customFormat="1">
      <c r="A515" s="112"/>
      <c r="B515" s="122"/>
      <c r="C515" s="112"/>
      <c r="D515" s="112"/>
      <c r="E515" s="123"/>
      <c r="F515" s="201"/>
      <c r="G515" s="204"/>
      <c r="H515" s="202"/>
      <c r="I515" s="202"/>
      <c r="J515" s="202"/>
      <c r="K515" s="107"/>
      <c r="L515" s="107"/>
    </row>
    <row r="516" spans="1:12" s="121" customFormat="1">
      <c r="A516" s="112"/>
      <c r="B516" s="122"/>
      <c r="C516" s="112"/>
      <c r="D516" s="112"/>
      <c r="E516" s="123"/>
      <c r="F516" s="201"/>
      <c r="G516" s="204"/>
      <c r="H516" s="202"/>
      <c r="I516" s="202"/>
      <c r="J516" s="202"/>
      <c r="K516" s="107"/>
      <c r="L516" s="107"/>
    </row>
    <row r="517" spans="1:12" s="121" customFormat="1">
      <c r="A517" s="112"/>
      <c r="B517" s="122"/>
      <c r="C517" s="112"/>
      <c r="D517" s="112"/>
      <c r="E517" s="123"/>
      <c r="F517" s="201"/>
      <c r="G517" s="204"/>
      <c r="H517" s="202"/>
      <c r="I517" s="202"/>
      <c r="J517" s="202"/>
      <c r="K517" s="107"/>
      <c r="L517" s="107"/>
    </row>
    <row r="518" spans="1:12" s="121" customFormat="1">
      <c r="A518" s="112"/>
      <c r="B518" s="122"/>
      <c r="C518" s="112"/>
      <c r="D518" s="112"/>
      <c r="E518" s="123"/>
      <c r="F518" s="201"/>
      <c r="G518" s="204"/>
      <c r="H518" s="202"/>
      <c r="I518" s="202"/>
      <c r="J518" s="202"/>
      <c r="K518" s="107"/>
      <c r="L518" s="107"/>
    </row>
    <row r="519" spans="1:12" s="121" customFormat="1">
      <c r="A519" s="112"/>
      <c r="B519" s="122"/>
      <c r="C519" s="112"/>
      <c r="D519" s="112"/>
      <c r="E519" s="123"/>
      <c r="F519" s="201"/>
      <c r="G519" s="204"/>
      <c r="H519" s="202"/>
      <c r="I519" s="202"/>
      <c r="J519" s="202"/>
      <c r="K519" s="107"/>
      <c r="L519" s="107"/>
    </row>
    <row r="520" spans="1:12" s="121" customFormat="1">
      <c r="A520" s="112"/>
      <c r="B520" s="122"/>
      <c r="C520" s="112"/>
      <c r="D520" s="112"/>
      <c r="E520" s="123"/>
      <c r="F520" s="201"/>
      <c r="G520" s="204"/>
      <c r="H520" s="202"/>
      <c r="I520" s="202"/>
      <c r="J520" s="202"/>
      <c r="K520" s="107"/>
      <c r="L520" s="107"/>
    </row>
    <row r="521" spans="1:12" s="121" customFormat="1">
      <c r="A521" s="112"/>
      <c r="B521" s="122"/>
      <c r="C521" s="112"/>
      <c r="D521" s="112"/>
      <c r="E521" s="123"/>
      <c r="F521" s="201"/>
      <c r="G521" s="204"/>
      <c r="H521" s="202"/>
      <c r="I521" s="202"/>
      <c r="J521" s="202"/>
      <c r="K521" s="107"/>
      <c r="L521" s="107"/>
    </row>
    <row r="522" spans="1:12" s="121" customFormat="1">
      <c r="A522" s="112"/>
      <c r="B522" s="122"/>
      <c r="C522" s="112"/>
      <c r="D522" s="112"/>
      <c r="E522" s="123"/>
      <c r="F522" s="201"/>
      <c r="G522" s="204"/>
      <c r="H522" s="202"/>
      <c r="I522" s="202"/>
      <c r="J522" s="202"/>
      <c r="K522" s="107"/>
      <c r="L522" s="107"/>
    </row>
    <row r="523" spans="1:12" s="121" customFormat="1">
      <c r="A523" s="112"/>
      <c r="B523" s="122"/>
      <c r="C523" s="112"/>
      <c r="D523" s="112"/>
      <c r="E523" s="123"/>
      <c r="F523" s="201"/>
      <c r="G523" s="204"/>
      <c r="H523" s="202"/>
      <c r="I523" s="202"/>
      <c r="J523" s="202"/>
      <c r="K523" s="107"/>
      <c r="L523" s="107"/>
    </row>
    <row r="524" spans="1:12" s="121" customFormat="1">
      <c r="A524" s="112"/>
      <c r="B524" s="122"/>
      <c r="C524" s="112"/>
      <c r="D524" s="112"/>
      <c r="E524" s="123"/>
      <c r="F524" s="201"/>
      <c r="G524" s="204"/>
      <c r="H524" s="202"/>
      <c r="I524" s="202"/>
      <c r="J524" s="202"/>
      <c r="K524" s="107"/>
      <c r="L524" s="107"/>
    </row>
    <row r="525" spans="1:12" s="121" customFormat="1">
      <c r="A525" s="112"/>
      <c r="B525" s="122"/>
      <c r="C525" s="112"/>
      <c r="D525" s="112"/>
      <c r="E525" s="123"/>
      <c r="F525" s="201"/>
      <c r="G525" s="204"/>
      <c r="H525" s="202"/>
      <c r="I525" s="202"/>
      <c r="J525" s="202"/>
      <c r="K525" s="107"/>
      <c r="L525" s="107"/>
    </row>
    <row r="526" spans="1:12" s="121" customFormat="1">
      <c r="A526" s="112"/>
      <c r="B526" s="122"/>
      <c r="C526" s="112"/>
      <c r="D526" s="112"/>
      <c r="E526" s="123"/>
      <c r="F526" s="201"/>
      <c r="G526" s="204"/>
      <c r="H526" s="202"/>
      <c r="I526" s="202"/>
      <c r="J526" s="202"/>
      <c r="K526" s="107"/>
      <c r="L526" s="107"/>
    </row>
    <row r="527" spans="1:12" s="121" customFormat="1">
      <c r="A527" s="112"/>
      <c r="B527" s="122"/>
      <c r="C527" s="112"/>
      <c r="D527" s="112"/>
      <c r="E527" s="123"/>
      <c r="F527" s="201"/>
      <c r="G527" s="204"/>
      <c r="H527" s="202"/>
      <c r="I527" s="202"/>
      <c r="J527" s="202"/>
      <c r="K527" s="107"/>
      <c r="L527" s="107"/>
    </row>
    <row r="528" spans="1:12" s="121" customFormat="1">
      <c r="A528" s="112"/>
      <c r="B528" s="122"/>
      <c r="C528" s="112"/>
      <c r="D528" s="112"/>
      <c r="E528" s="123"/>
      <c r="F528" s="201"/>
      <c r="G528" s="204"/>
      <c r="H528" s="202"/>
      <c r="I528" s="202"/>
      <c r="J528" s="202"/>
      <c r="K528" s="107"/>
      <c r="L528" s="107"/>
    </row>
    <row r="529" spans="1:12" s="121" customFormat="1">
      <c r="A529" s="112"/>
      <c r="B529" s="122"/>
      <c r="C529" s="112"/>
      <c r="D529" s="112"/>
      <c r="E529" s="123"/>
      <c r="F529" s="201"/>
      <c r="G529" s="204"/>
      <c r="H529" s="202"/>
      <c r="I529" s="202"/>
      <c r="J529" s="202"/>
      <c r="K529" s="107"/>
      <c r="L529" s="107"/>
    </row>
    <row r="530" spans="1:12" s="121" customFormat="1">
      <c r="A530" s="112"/>
      <c r="B530" s="122"/>
      <c r="C530" s="112"/>
      <c r="D530" s="112"/>
      <c r="E530" s="123"/>
      <c r="F530" s="201"/>
      <c r="G530" s="204"/>
      <c r="H530" s="202"/>
      <c r="I530" s="202"/>
      <c r="J530" s="202"/>
      <c r="K530" s="107"/>
      <c r="L530" s="107"/>
    </row>
    <row r="531" spans="1:12" s="121" customFormat="1">
      <c r="A531" s="112"/>
      <c r="B531" s="122"/>
      <c r="C531" s="112"/>
      <c r="D531" s="112"/>
      <c r="E531" s="123"/>
      <c r="F531" s="201"/>
      <c r="G531" s="204"/>
      <c r="H531" s="202"/>
      <c r="I531" s="202"/>
      <c r="J531" s="202"/>
      <c r="K531" s="107"/>
      <c r="L531" s="107"/>
    </row>
    <row r="532" spans="1:12" s="121" customFormat="1">
      <c r="A532" s="112"/>
      <c r="B532" s="122"/>
      <c r="C532" s="112"/>
      <c r="D532" s="112"/>
      <c r="E532" s="123"/>
      <c r="F532" s="201"/>
      <c r="G532" s="204"/>
      <c r="H532" s="202"/>
      <c r="I532" s="202"/>
      <c r="J532" s="202"/>
      <c r="K532" s="107"/>
      <c r="L532" s="107"/>
    </row>
    <row r="533" spans="1:12" s="121" customFormat="1">
      <c r="A533" s="112"/>
      <c r="B533" s="122"/>
      <c r="C533" s="112"/>
      <c r="D533" s="112"/>
      <c r="E533" s="123"/>
      <c r="F533" s="201"/>
      <c r="G533" s="204"/>
      <c r="H533" s="202"/>
      <c r="I533" s="202"/>
      <c r="J533" s="202"/>
      <c r="K533" s="107"/>
      <c r="L533" s="107"/>
    </row>
    <row r="534" spans="1:12" s="121" customFormat="1">
      <c r="A534" s="112"/>
      <c r="B534" s="122"/>
      <c r="C534" s="112"/>
      <c r="D534" s="112"/>
      <c r="E534" s="123"/>
      <c r="F534" s="201"/>
      <c r="G534" s="204"/>
      <c r="H534" s="202"/>
      <c r="I534" s="202"/>
      <c r="J534" s="202"/>
      <c r="K534" s="107"/>
      <c r="L534" s="107"/>
    </row>
    <row r="535" spans="1:12" s="121" customFormat="1">
      <c r="A535" s="112"/>
      <c r="B535" s="122"/>
      <c r="C535" s="112"/>
      <c r="D535" s="112"/>
      <c r="E535" s="123"/>
      <c r="F535" s="201"/>
      <c r="G535" s="204"/>
      <c r="H535" s="202"/>
      <c r="I535" s="202"/>
      <c r="J535" s="202"/>
      <c r="K535" s="107"/>
      <c r="L535" s="107"/>
    </row>
    <row r="536" spans="1:12" s="121" customFormat="1">
      <c r="A536" s="112"/>
      <c r="B536" s="122"/>
      <c r="C536" s="112"/>
      <c r="D536" s="112"/>
      <c r="E536" s="123"/>
      <c r="F536" s="201"/>
      <c r="G536" s="204"/>
      <c r="H536" s="202"/>
      <c r="I536" s="202"/>
      <c r="J536" s="202"/>
      <c r="K536" s="107"/>
      <c r="L536" s="107"/>
    </row>
    <row r="537" spans="1:12" s="121" customFormat="1">
      <c r="A537" s="112"/>
      <c r="B537" s="122"/>
      <c r="C537" s="112"/>
      <c r="D537" s="112"/>
      <c r="E537" s="123"/>
      <c r="F537" s="201"/>
      <c r="G537" s="204"/>
      <c r="H537" s="202"/>
      <c r="I537" s="202"/>
      <c r="J537" s="202"/>
      <c r="K537" s="107"/>
      <c r="L537" s="107"/>
    </row>
    <row r="538" spans="1:12" s="121" customFormat="1">
      <c r="A538" s="112"/>
      <c r="B538" s="122"/>
      <c r="C538" s="112"/>
      <c r="D538" s="112"/>
      <c r="E538" s="123"/>
      <c r="F538" s="201"/>
      <c r="G538" s="204"/>
      <c r="H538" s="202"/>
      <c r="I538" s="202"/>
      <c r="J538" s="202"/>
      <c r="K538" s="107"/>
      <c r="L538" s="107"/>
    </row>
    <row r="539" spans="1:12" s="121" customFormat="1">
      <c r="A539" s="112"/>
      <c r="B539" s="122"/>
      <c r="C539" s="112"/>
      <c r="D539" s="112"/>
      <c r="E539" s="123"/>
      <c r="F539" s="201"/>
      <c r="G539" s="204"/>
      <c r="H539" s="202"/>
      <c r="I539" s="202"/>
      <c r="J539" s="202"/>
      <c r="K539" s="107"/>
      <c r="L539" s="107"/>
    </row>
    <row r="540" spans="1:12" s="121" customFormat="1">
      <c r="A540" s="112"/>
      <c r="B540" s="122"/>
      <c r="C540" s="112"/>
      <c r="D540" s="112"/>
      <c r="E540" s="123"/>
      <c r="F540" s="201"/>
      <c r="G540" s="204"/>
      <c r="H540" s="202"/>
      <c r="I540" s="202"/>
      <c r="J540" s="202"/>
      <c r="K540" s="107"/>
      <c r="L540" s="107"/>
    </row>
    <row r="541" spans="1:12" s="121" customFormat="1">
      <c r="A541" s="112"/>
      <c r="B541" s="122"/>
      <c r="C541" s="112"/>
      <c r="D541" s="112"/>
      <c r="E541" s="123"/>
      <c r="F541" s="201"/>
      <c r="G541" s="204"/>
      <c r="H541" s="202"/>
      <c r="I541" s="202"/>
      <c r="J541" s="202"/>
      <c r="K541" s="107"/>
      <c r="L541" s="107"/>
    </row>
    <row r="542" spans="1:12" s="121" customFormat="1">
      <c r="A542" s="112"/>
      <c r="B542" s="122"/>
      <c r="C542" s="112"/>
      <c r="D542" s="112"/>
      <c r="E542" s="123"/>
      <c r="F542" s="201"/>
      <c r="G542" s="204"/>
      <c r="H542" s="202"/>
      <c r="I542" s="202"/>
      <c r="J542" s="202"/>
      <c r="K542" s="107"/>
      <c r="L542" s="107"/>
    </row>
    <row r="543" spans="1:12" s="121" customFormat="1">
      <c r="A543" s="112"/>
      <c r="B543" s="122"/>
      <c r="C543" s="112"/>
      <c r="D543" s="112"/>
      <c r="E543" s="123"/>
      <c r="F543" s="201"/>
      <c r="G543" s="204"/>
      <c r="H543" s="202"/>
      <c r="I543" s="202"/>
      <c r="J543" s="202"/>
      <c r="K543" s="107"/>
      <c r="L543" s="107"/>
    </row>
    <row r="544" spans="1:12" s="121" customFormat="1">
      <c r="A544" s="112"/>
      <c r="B544" s="122"/>
      <c r="C544" s="112"/>
      <c r="D544" s="112"/>
      <c r="E544" s="123"/>
      <c r="F544" s="201"/>
      <c r="G544" s="204"/>
      <c r="H544" s="202"/>
      <c r="I544" s="202"/>
      <c r="J544" s="202"/>
      <c r="K544" s="107"/>
      <c r="L544" s="107"/>
    </row>
    <row r="545" spans="1:12" s="121" customFormat="1">
      <c r="A545" s="112"/>
      <c r="B545" s="122"/>
      <c r="C545" s="112"/>
      <c r="D545" s="112"/>
      <c r="E545" s="123"/>
      <c r="F545" s="201"/>
      <c r="G545" s="204"/>
      <c r="H545" s="202"/>
      <c r="I545" s="202"/>
      <c r="J545" s="202"/>
      <c r="K545" s="107"/>
      <c r="L545" s="107"/>
    </row>
    <row r="546" spans="1:12" s="121" customFormat="1">
      <c r="A546" s="112"/>
      <c r="B546" s="122"/>
      <c r="C546" s="112"/>
      <c r="D546" s="112"/>
      <c r="E546" s="123"/>
      <c r="F546" s="201"/>
      <c r="G546" s="204"/>
      <c r="H546" s="202"/>
      <c r="I546" s="202"/>
      <c r="J546" s="202"/>
      <c r="K546" s="107"/>
      <c r="L546" s="107"/>
    </row>
    <row r="547" spans="1:12" s="121" customFormat="1">
      <c r="A547" s="112"/>
      <c r="B547" s="122"/>
      <c r="C547" s="112"/>
      <c r="D547" s="112"/>
      <c r="E547" s="123"/>
      <c r="F547" s="201"/>
      <c r="G547" s="204"/>
      <c r="H547" s="202"/>
      <c r="I547" s="202"/>
      <c r="J547" s="202"/>
      <c r="K547" s="107"/>
      <c r="L547" s="107"/>
    </row>
    <row r="548" spans="1:12" s="121" customFormat="1">
      <c r="A548" s="112"/>
      <c r="B548" s="122"/>
      <c r="C548" s="112"/>
      <c r="D548" s="112"/>
      <c r="E548" s="123"/>
      <c r="F548" s="201"/>
      <c r="G548" s="204"/>
      <c r="H548" s="202"/>
      <c r="I548" s="202"/>
      <c r="J548" s="202"/>
      <c r="K548" s="107"/>
      <c r="L548" s="107"/>
    </row>
    <row r="549" spans="1:12" s="121" customFormat="1">
      <c r="A549" s="112"/>
      <c r="B549" s="122"/>
      <c r="C549" s="112"/>
      <c r="D549" s="112"/>
      <c r="E549" s="123"/>
      <c r="F549" s="201"/>
      <c r="G549" s="204"/>
      <c r="H549" s="202"/>
      <c r="I549" s="202"/>
      <c r="J549" s="202"/>
      <c r="K549" s="107"/>
      <c r="L549" s="107"/>
    </row>
    <row r="550" spans="1:12" s="121" customFormat="1">
      <c r="A550" s="112"/>
      <c r="B550" s="122"/>
      <c r="C550" s="112"/>
      <c r="D550" s="112"/>
      <c r="E550" s="123"/>
      <c r="F550" s="201"/>
      <c r="G550" s="204"/>
      <c r="H550" s="202"/>
      <c r="I550" s="202"/>
      <c r="J550" s="202"/>
      <c r="K550" s="107"/>
      <c r="L550" s="107"/>
    </row>
    <row r="551" spans="1:12" s="121" customFormat="1">
      <c r="A551" s="112"/>
      <c r="B551" s="122"/>
      <c r="C551" s="112"/>
      <c r="D551" s="112"/>
      <c r="E551" s="123"/>
      <c r="F551" s="201"/>
      <c r="G551" s="204"/>
      <c r="H551" s="202"/>
      <c r="I551" s="202"/>
      <c r="J551" s="202"/>
      <c r="K551" s="107"/>
      <c r="L551" s="107"/>
    </row>
    <row r="552" spans="1:12" s="121" customFormat="1">
      <c r="A552" s="112"/>
      <c r="B552" s="122"/>
      <c r="C552" s="112"/>
      <c r="D552" s="112"/>
      <c r="E552" s="123"/>
      <c r="F552" s="201"/>
      <c r="G552" s="204"/>
      <c r="H552" s="202"/>
      <c r="I552" s="202"/>
      <c r="J552" s="202"/>
      <c r="K552" s="107"/>
      <c r="L552" s="107"/>
    </row>
    <row r="553" spans="1:12" s="121" customFormat="1">
      <c r="A553" s="112"/>
      <c r="B553" s="122"/>
      <c r="C553" s="112"/>
      <c r="D553" s="112"/>
      <c r="E553" s="123"/>
      <c r="F553" s="201"/>
      <c r="G553" s="204"/>
      <c r="H553" s="202"/>
      <c r="I553" s="202"/>
      <c r="J553" s="202"/>
      <c r="K553" s="107"/>
      <c r="L553" s="107"/>
    </row>
    <row r="554" spans="1:12" s="121" customFormat="1">
      <c r="A554" s="112"/>
      <c r="B554" s="122"/>
      <c r="C554" s="112"/>
      <c r="D554" s="112"/>
      <c r="E554" s="123"/>
      <c r="F554" s="201"/>
      <c r="G554" s="204"/>
      <c r="H554" s="202"/>
      <c r="I554" s="202"/>
      <c r="J554" s="202"/>
      <c r="K554" s="107"/>
      <c r="L554" s="107"/>
    </row>
    <row r="555" spans="1:12" s="121" customFormat="1">
      <c r="A555" s="112"/>
      <c r="B555" s="122"/>
      <c r="C555" s="112"/>
      <c r="D555" s="112"/>
      <c r="E555" s="123"/>
      <c r="F555" s="201"/>
      <c r="G555" s="204"/>
      <c r="H555" s="202"/>
      <c r="I555" s="202"/>
      <c r="J555" s="202"/>
      <c r="K555" s="107"/>
      <c r="L555" s="107"/>
    </row>
    <row r="556" spans="1:12" s="121" customFormat="1">
      <c r="A556" s="112"/>
      <c r="B556" s="122"/>
      <c r="C556" s="112"/>
      <c r="D556" s="112"/>
      <c r="E556" s="123"/>
      <c r="F556" s="201"/>
      <c r="G556" s="204"/>
      <c r="H556" s="202"/>
      <c r="I556" s="202"/>
      <c r="J556" s="202"/>
      <c r="K556" s="107"/>
      <c r="L556" s="107"/>
    </row>
    <row r="557" spans="1:12" s="121" customFormat="1">
      <c r="A557" s="112"/>
      <c r="B557" s="122"/>
      <c r="C557" s="112"/>
      <c r="D557" s="112"/>
      <c r="E557" s="123"/>
      <c r="F557" s="201"/>
      <c r="G557" s="204"/>
      <c r="H557" s="202"/>
      <c r="I557" s="202"/>
      <c r="J557" s="202"/>
      <c r="K557" s="107"/>
      <c r="L557" s="107"/>
    </row>
    <row r="558" spans="1:12" s="121" customFormat="1">
      <c r="A558" s="112"/>
      <c r="B558" s="122"/>
      <c r="C558" s="112"/>
      <c r="D558" s="112"/>
      <c r="E558" s="123"/>
      <c r="F558" s="201"/>
      <c r="G558" s="204"/>
      <c r="H558" s="202"/>
      <c r="I558" s="202"/>
      <c r="J558" s="202"/>
      <c r="K558" s="107"/>
      <c r="L558" s="107"/>
    </row>
    <row r="559" spans="1:12" s="121" customFormat="1">
      <c r="A559" s="112"/>
      <c r="B559" s="122"/>
      <c r="C559" s="112"/>
      <c r="D559" s="112"/>
      <c r="E559" s="123"/>
      <c r="F559" s="201"/>
      <c r="G559" s="204"/>
      <c r="H559" s="202"/>
      <c r="I559" s="202"/>
      <c r="J559" s="202"/>
      <c r="K559" s="107"/>
      <c r="L559" s="107"/>
    </row>
    <row r="560" spans="1:12" s="121" customFormat="1">
      <c r="A560" s="112"/>
      <c r="B560" s="122"/>
      <c r="C560" s="112"/>
      <c r="D560" s="112"/>
      <c r="E560" s="123"/>
      <c r="F560" s="201"/>
      <c r="G560" s="204"/>
      <c r="H560" s="202"/>
      <c r="I560" s="202"/>
      <c r="J560" s="202"/>
      <c r="K560" s="107"/>
      <c r="L560" s="107"/>
    </row>
    <row r="561" spans="1:12" s="121" customFormat="1">
      <c r="A561" s="112"/>
      <c r="B561" s="122"/>
      <c r="C561" s="112"/>
      <c r="D561" s="112"/>
      <c r="E561" s="123"/>
      <c r="F561" s="201"/>
      <c r="G561" s="204"/>
      <c r="H561" s="202"/>
      <c r="I561" s="202"/>
      <c r="J561" s="202"/>
      <c r="K561" s="107"/>
      <c r="L561" s="107"/>
    </row>
    <row r="562" spans="1:12" s="121" customFormat="1">
      <c r="A562" s="112"/>
      <c r="B562" s="122"/>
      <c r="C562" s="112"/>
      <c r="D562" s="112"/>
      <c r="E562" s="123"/>
      <c r="F562" s="201"/>
      <c r="G562" s="204"/>
      <c r="H562" s="202"/>
      <c r="I562" s="202"/>
      <c r="J562" s="202"/>
      <c r="K562" s="107"/>
      <c r="L562" s="107"/>
    </row>
    <row r="563" spans="1:12" s="121" customFormat="1">
      <c r="A563" s="112"/>
      <c r="B563" s="122"/>
      <c r="C563" s="112"/>
      <c r="D563" s="112"/>
      <c r="E563" s="123"/>
      <c r="F563" s="201"/>
      <c r="G563" s="204"/>
      <c r="H563" s="202"/>
      <c r="I563" s="202"/>
      <c r="J563" s="202"/>
      <c r="K563" s="107"/>
      <c r="L563" s="107"/>
    </row>
    <row r="564" spans="1:12" s="121" customFormat="1">
      <c r="A564" s="112"/>
      <c r="B564" s="122"/>
      <c r="C564" s="112"/>
      <c r="D564" s="112"/>
      <c r="E564" s="123"/>
      <c r="F564" s="201"/>
      <c r="G564" s="204"/>
      <c r="H564" s="202"/>
      <c r="I564" s="202"/>
      <c r="J564" s="202"/>
      <c r="K564" s="107"/>
      <c r="L564" s="107"/>
    </row>
    <row r="565" spans="1:12" s="121" customFormat="1">
      <c r="A565" s="112"/>
      <c r="B565" s="122"/>
      <c r="C565" s="112"/>
      <c r="D565" s="112"/>
      <c r="E565" s="123"/>
      <c r="F565" s="201"/>
      <c r="G565" s="204"/>
      <c r="H565" s="202"/>
      <c r="I565" s="202"/>
      <c r="J565" s="202"/>
      <c r="K565" s="107"/>
      <c r="L565" s="107"/>
    </row>
    <row r="566" spans="1:12" s="121" customFormat="1">
      <c r="A566" s="112"/>
      <c r="B566" s="122"/>
      <c r="C566" s="112"/>
      <c r="D566" s="112"/>
      <c r="E566" s="123"/>
      <c r="F566" s="201"/>
      <c r="G566" s="204"/>
      <c r="H566" s="202"/>
      <c r="I566" s="202"/>
      <c r="J566" s="202"/>
      <c r="K566" s="107"/>
      <c r="L566" s="107"/>
    </row>
    <row r="567" spans="1:12" s="121" customFormat="1">
      <c r="A567" s="112"/>
      <c r="B567" s="122"/>
      <c r="C567" s="112"/>
      <c r="D567" s="112"/>
      <c r="E567" s="123"/>
      <c r="F567" s="201"/>
      <c r="G567" s="204"/>
      <c r="H567" s="202"/>
      <c r="I567" s="202"/>
      <c r="J567" s="202"/>
      <c r="K567" s="107"/>
      <c r="L567" s="107"/>
    </row>
    <row r="568" spans="1:12" s="121" customFormat="1">
      <c r="A568" s="112"/>
      <c r="B568" s="122"/>
      <c r="C568" s="112"/>
      <c r="D568" s="112"/>
      <c r="E568" s="123"/>
      <c r="F568" s="201"/>
      <c r="G568" s="204"/>
      <c r="H568" s="202"/>
      <c r="I568" s="202"/>
      <c r="J568" s="202"/>
      <c r="K568" s="107"/>
      <c r="L568" s="107"/>
    </row>
    <row r="569" spans="1:12" s="121" customFormat="1">
      <c r="A569" s="112"/>
      <c r="B569" s="122"/>
      <c r="C569" s="112"/>
      <c r="D569" s="112"/>
      <c r="E569" s="123"/>
      <c r="F569" s="201"/>
      <c r="G569" s="204"/>
      <c r="H569" s="202"/>
      <c r="I569" s="202"/>
      <c r="J569" s="202"/>
      <c r="K569" s="107"/>
      <c r="L569" s="107"/>
    </row>
    <row r="570" spans="1:12" s="121" customFormat="1">
      <c r="A570" s="112"/>
      <c r="B570" s="122"/>
      <c r="C570" s="112"/>
      <c r="D570" s="112"/>
      <c r="E570" s="123"/>
      <c r="F570" s="201"/>
      <c r="G570" s="204"/>
      <c r="H570" s="202"/>
      <c r="I570" s="202"/>
      <c r="J570" s="202"/>
      <c r="K570" s="107"/>
      <c r="L570" s="107"/>
    </row>
    <row r="571" spans="1:12" s="121" customFormat="1">
      <c r="A571" s="112"/>
      <c r="B571" s="122"/>
      <c r="C571" s="112"/>
      <c r="D571" s="112"/>
      <c r="E571" s="123"/>
      <c r="F571" s="201"/>
      <c r="G571" s="204"/>
      <c r="H571" s="202"/>
      <c r="I571" s="202"/>
      <c r="J571" s="202"/>
      <c r="K571" s="107"/>
      <c r="L571" s="107"/>
    </row>
    <row r="572" spans="1:12" s="121" customFormat="1">
      <c r="A572" s="112"/>
      <c r="B572" s="122"/>
      <c r="C572" s="112"/>
      <c r="D572" s="112"/>
      <c r="E572" s="123"/>
      <c r="F572" s="201"/>
      <c r="G572" s="204"/>
      <c r="H572" s="202"/>
      <c r="I572" s="202"/>
      <c r="J572" s="202"/>
      <c r="K572" s="107"/>
      <c r="L572" s="107"/>
    </row>
    <row r="573" spans="1:12" s="121" customFormat="1">
      <c r="A573" s="112"/>
      <c r="B573" s="122"/>
      <c r="C573" s="112"/>
      <c r="D573" s="112"/>
      <c r="E573" s="123"/>
      <c r="F573" s="201"/>
      <c r="G573" s="204"/>
      <c r="H573" s="202"/>
      <c r="I573" s="202"/>
      <c r="J573" s="202"/>
      <c r="K573" s="107"/>
      <c r="L573" s="107"/>
    </row>
    <row r="574" spans="1:12" s="121" customFormat="1">
      <c r="A574" s="112"/>
      <c r="B574" s="122"/>
      <c r="C574" s="112"/>
      <c r="D574" s="112"/>
      <c r="E574" s="123"/>
      <c r="F574" s="201"/>
      <c r="G574" s="204"/>
      <c r="H574" s="202"/>
      <c r="I574" s="202"/>
      <c r="J574" s="202"/>
      <c r="K574" s="107"/>
      <c r="L574" s="107"/>
    </row>
    <row r="575" spans="1:12" s="121" customFormat="1">
      <c r="A575" s="112"/>
      <c r="B575" s="122"/>
      <c r="C575" s="112"/>
      <c r="D575" s="112"/>
      <c r="E575" s="123"/>
      <c r="F575" s="201"/>
      <c r="G575" s="204"/>
      <c r="H575" s="202"/>
      <c r="I575" s="202"/>
      <c r="J575" s="202"/>
      <c r="K575" s="107"/>
      <c r="L575" s="107"/>
    </row>
    <row r="576" spans="1:12" s="121" customFormat="1">
      <c r="A576" s="112"/>
      <c r="B576" s="122"/>
      <c r="C576" s="112"/>
      <c r="D576" s="112"/>
      <c r="E576" s="123"/>
      <c r="F576" s="201"/>
      <c r="G576" s="204"/>
      <c r="H576" s="202"/>
      <c r="I576" s="202"/>
      <c r="J576" s="202"/>
      <c r="K576" s="107"/>
      <c r="L576" s="107"/>
    </row>
    <row r="577" spans="1:12" s="121" customFormat="1">
      <c r="A577" s="112"/>
      <c r="B577" s="122"/>
      <c r="C577" s="112"/>
      <c r="D577" s="112"/>
      <c r="E577" s="123"/>
      <c r="F577" s="201"/>
      <c r="G577" s="204"/>
      <c r="H577" s="202"/>
      <c r="I577" s="202"/>
      <c r="J577" s="202"/>
      <c r="K577" s="107"/>
      <c r="L577" s="107"/>
    </row>
    <row r="578" spans="1:12" s="121" customFormat="1">
      <c r="A578" s="112"/>
      <c r="B578" s="122"/>
      <c r="C578" s="112"/>
      <c r="D578" s="112"/>
      <c r="E578" s="123"/>
      <c r="F578" s="201"/>
      <c r="G578" s="204"/>
      <c r="H578" s="202"/>
      <c r="I578" s="202"/>
      <c r="J578" s="202"/>
      <c r="K578" s="107"/>
      <c r="L578" s="107"/>
    </row>
    <row r="579" spans="1:12" s="121" customFormat="1">
      <c r="A579" s="112"/>
      <c r="B579" s="122"/>
      <c r="C579" s="112"/>
      <c r="D579" s="112"/>
      <c r="E579" s="123"/>
      <c r="F579" s="201"/>
      <c r="G579" s="204"/>
      <c r="H579" s="202"/>
      <c r="I579" s="202"/>
      <c r="J579" s="202"/>
      <c r="K579" s="107"/>
      <c r="L579" s="107"/>
    </row>
    <row r="580" spans="1:12" s="121" customFormat="1">
      <c r="A580" s="112"/>
      <c r="B580" s="122"/>
      <c r="C580" s="112"/>
      <c r="D580" s="112"/>
      <c r="E580" s="123"/>
      <c r="F580" s="201"/>
      <c r="G580" s="204"/>
      <c r="H580" s="202"/>
      <c r="I580" s="202"/>
      <c r="J580" s="202"/>
      <c r="K580" s="107"/>
      <c r="L580" s="107"/>
    </row>
    <row r="581" spans="1:12" s="121" customFormat="1">
      <c r="A581" s="112"/>
      <c r="B581" s="122"/>
      <c r="C581" s="112"/>
      <c r="D581" s="112"/>
      <c r="E581" s="123"/>
      <c r="F581" s="201"/>
      <c r="G581" s="204"/>
      <c r="H581" s="202"/>
      <c r="I581" s="202"/>
      <c r="J581" s="202"/>
      <c r="K581" s="107"/>
      <c r="L581" s="107"/>
    </row>
    <row r="582" spans="1:12" s="121" customFormat="1">
      <c r="A582" s="112"/>
      <c r="B582" s="122"/>
      <c r="C582" s="112"/>
      <c r="D582" s="112"/>
      <c r="E582" s="123"/>
      <c r="F582" s="201"/>
      <c r="G582" s="204"/>
      <c r="H582" s="202"/>
      <c r="I582" s="202"/>
      <c r="J582" s="202"/>
      <c r="K582" s="107"/>
      <c r="L582" s="107"/>
    </row>
    <row r="583" spans="1:12" s="121" customFormat="1">
      <c r="A583" s="112"/>
      <c r="B583" s="122"/>
      <c r="C583" s="112"/>
      <c r="D583" s="112"/>
      <c r="E583" s="123"/>
      <c r="F583" s="201"/>
      <c r="G583" s="204"/>
      <c r="H583" s="202"/>
      <c r="I583" s="202"/>
      <c r="J583" s="202"/>
      <c r="K583" s="107"/>
      <c r="L583" s="107"/>
    </row>
    <row r="584" spans="1:12" s="121" customFormat="1">
      <c r="A584" s="112"/>
      <c r="B584" s="122"/>
      <c r="C584" s="112"/>
      <c r="D584" s="112"/>
      <c r="E584" s="123"/>
      <c r="F584" s="201"/>
      <c r="G584" s="204"/>
      <c r="H584" s="202"/>
      <c r="I584" s="202"/>
      <c r="J584" s="202"/>
      <c r="K584" s="107"/>
      <c r="L584" s="107"/>
    </row>
    <row r="585" spans="1:12" s="121" customFormat="1">
      <c r="A585" s="112"/>
      <c r="B585" s="122"/>
      <c r="C585" s="112"/>
      <c r="D585" s="112"/>
      <c r="E585" s="123"/>
      <c r="F585" s="201"/>
      <c r="G585" s="204"/>
      <c r="H585" s="202"/>
      <c r="I585" s="202"/>
      <c r="J585" s="202"/>
      <c r="K585" s="107"/>
      <c r="L585" s="107"/>
    </row>
    <row r="586" spans="1:12" s="121" customFormat="1">
      <c r="A586" s="112"/>
      <c r="B586" s="122"/>
      <c r="C586" s="112"/>
      <c r="D586" s="112"/>
      <c r="E586" s="123"/>
      <c r="F586" s="201"/>
      <c r="G586" s="204"/>
      <c r="H586" s="202"/>
      <c r="I586" s="202"/>
      <c r="J586" s="202"/>
      <c r="K586" s="107"/>
      <c r="L586" s="107"/>
    </row>
    <row r="587" spans="1:12" s="121" customFormat="1">
      <c r="A587" s="112"/>
      <c r="B587" s="122"/>
      <c r="C587" s="112"/>
      <c r="D587" s="112"/>
      <c r="E587" s="123"/>
      <c r="F587" s="201"/>
      <c r="G587" s="204"/>
      <c r="H587" s="202"/>
      <c r="I587" s="202"/>
      <c r="J587" s="202"/>
      <c r="K587" s="107"/>
      <c r="L587" s="107"/>
    </row>
    <row r="588" spans="1:12" s="121" customFormat="1">
      <c r="A588" s="112"/>
      <c r="B588" s="122"/>
      <c r="C588" s="112"/>
      <c r="D588" s="112"/>
      <c r="E588" s="123"/>
      <c r="F588" s="201"/>
      <c r="G588" s="204"/>
      <c r="H588" s="202"/>
      <c r="I588" s="202"/>
      <c r="J588" s="202"/>
      <c r="K588" s="107"/>
      <c r="L588" s="107"/>
    </row>
    <row r="589" spans="1:12" s="121" customFormat="1">
      <c r="A589" s="112"/>
      <c r="B589" s="122"/>
      <c r="C589" s="112"/>
      <c r="D589" s="112"/>
      <c r="E589" s="123"/>
      <c r="F589" s="201"/>
      <c r="G589" s="204"/>
      <c r="H589" s="202"/>
      <c r="I589" s="202"/>
      <c r="J589" s="202"/>
      <c r="K589" s="107"/>
      <c r="L589" s="107"/>
    </row>
    <row r="590" spans="1:12" s="121" customFormat="1">
      <c r="A590" s="112"/>
      <c r="B590" s="122"/>
      <c r="C590" s="112"/>
      <c r="D590" s="112"/>
      <c r="E590" s="123"/>
      <c r="F590" s="201"/>
      <c r="G590" s="204"/>
      <c r="H590" s="202"/>
      <c r="I590" s="202"/>
      <c r="J590" s="202"/>
      <c r="K590" s="107"/>
      <c r="L590" s="107"/>
    </row>
    <row r="591" spans="1:12" s="121" customFormat="1">
      <c r="A591" s="112"/>
      <c r="B591" s="122"/>
      <c r="C591" s="112"/>
      <c r="D591" s="112"/>
      <c r="E591" s="123"/>
      <c r="F591" s="201"/>
      <c r="G591" s="204"/>
      <c r="H591" s="202"/>
      <c r="I591" s="202"/>
      <c r="J591" s="202"/>
      <c r="K591" s="107"/>
      <c r="L591" s="107"/>
    </row>
    <row r="592" spans="1:12" s="121" customFormat="1">
      <c r="A592" s="112"/>
      <c r="B592" s="122"/>
      <c r="C592" s="112"/>
      <c r="D592" s="112"/>
      <c r="E592" s="123"/>
      <c r="F592" s="201"/>
      <c r="G592" s="204"/>
      <c r="H592" s="202"/>
      <c r="I592" s="202"/>
      <c r="J592" s="202"/>
      <c r="K592" s="107"/>
      <c r="L592" s="107"/>
    </row>
    <row r="593" spans="1:12" s="121" customFormat="1">
      <c r="A593" s="112"/>
      <c r="B593" s="122"/>
      <c r="C593" s="112"/>
      <c r="D593" s="112"/>
      <c r="E593" s="123"/>
      <c r="F593" s="201"/>
      <c r="G593" s="204"/>
      <c r="H593" s="202"/>
      <c r="I593" s="202"/>
      <c r="J593" s="202"/>
      <c r="K593" s="107"/>
      <c r="L593" s="107"/>
    </row>
    <row r="594" spans="1:12" s="121" customFormat="1">
      <c r="A594" s="112"/>
      <c r="B594" s="122"/>
      <c r="C594" s="112"/>
      <c r="D594" s="112"/>
      <c r="E594" s="123"/>
      <c r="F594" s="201"/>
      <c r="G594" s="204"/>
      <c r="H594" s="202"/>
      <c r="I594" s="202"/>
      <c r="J594" s="202"/>
      <c r="K594" s="107"/>
      <c r="L594" s="107"/>
    </row>
    <row r="595" spans="1:12" s="121" customFormat="1">
      <c r="A595" s="112"/>
      <c r="B595" s="122"/>
      <c r="C595" s="112"/>
      <c r="D595" s="112"/>
      <c r="E595" s="123"/>
      <c r="F595" s="201"/>
      <c r="G595" s="204"/>
      <c r="H595" s="202"/>
      <c r="I595" s="202"/>
      <c r="J595" s="202"/>
      <c r="K595" s="107"/>
      <c r="L595" s="107"/>
    </row>
    <row r="596" spans="1:12" s="121" customFormat="1">
      <c r="A596" s="112"/>
      <c r="B596" s="122"/>
      <c r="C596" s="112"/>
      <c r="D596" s="112"/>
      <c r="E596" s="123"/>
      <c r="F596" s="201"/>
      <c r="G596" s="204"/>
      <c r="H596" s="202"/>
      <c r="I596" s="202"/>
      <c r="J596" s="202"/>
      <c r="K596" s="107"/>
      <c r="L596" s="107"/>
    </row>
    <row r="597" spans="1:12" s="121" customFormat="1">
      <c r="A597" s="112"/>
      <c r="B597" s="122"/>
      <c r="C597" s="112"/>
      <c r="D597" s="112"/>
      <c r="E597" s="123"/>
      <c r="F597" s="201"/>
      <c r="G597" s="204"/>
      <c r="H597" s="202"/>
      <c r="I597" s="202"/>
      <c r="J597" s="202"/>
      <c r="K597" s="107"/>
      <c r="L597" s="107"/>
    </row>
    <row r="598" spans="1:12" s="121" customFormat="1">
      <c r="A598" s="112"/>
      <c r="B598" s="122"/>
      <c r="C598" s="112"/>
      <c r="D598" s="112"/>
      <c r="E598" s="123"/>
      <c r="F598" s="201"/>
      <c r="G598" s="204"/>
      <c r="H598" s="202"/>
      <c r="I598" s="202"/>
      <c r="J598" s="202"/>
      <c r="K598" s="107"/>
      <c r="L598" s="107"/>
    </row>
    <row r="599" spans="1:12" s="121" customFormat="1">
      <c r="A599" s="112"/>
      <c r="B599" s="122"/>
      <c r="C599" s="112"/>
      <c r="D599" s="112"/>
      <c r="E599" s="123"/>
      <c r="F599" s="201"/>
      <c r="G599" s="204"/>
      <c r="H599" s="202"/>
      <c r="I599" s="202"/>
      <c r="J599" s="202"/>
      <c r="K599" s="107"/>
      <c r="L599" s="107"/>
    </row>
    <row r="600" spans="1:12" s="121" customFormat="1">
      <c r="A600" s="112"/>
      <c r="B600" s="122"/>
      <c r="C600" s="112"/>
      <c r="D600" s="112"/>
      <c r="E600" s="123"/>
      <c r="F600" s="201"/>
      <c r="G600" s="204"/>
      <c r="H600" s="202"/>
      <c r="I600" s="202"/>
      <c r="J600" s="202"/>
      <c r="K600" s="107"/>
      <c r="L600" s="107"/>
    </row>
    <row r="601" spans="1:12" s="121" customFormat="1">
      <c r="A601" s="112"/>
      <c r="B601" s="122"/>
      <c r="C601" s="112"/>
      <c r="D601" s="112"/>
      <c r="E601" s="123"/>
      <c r="F601" s="201"/>
      <c r="G601" s="204"/>
      <c r="H601" s="202"/>
      <c r="I601" s="202"/>
      <c r="J601" s="202"/>
      <c r="K601" s="107"/>
      <c r="L601" s="107"/>
    </row>
    <row r="602" spans="1:12" s="121" customFormat="1">
      <c r="A602" s="112"/>
      <c r="B602" s="122"/>
      <c r="C602" s="112"/>
      <c r="D602" s="112"/>
      <c r="E602" s="123"/>
      <c r="F602" s="201"/>
      <c r="G602" s="204"/>
      <c r="H602" s="202"/>
      <c r="I602" s="202"/>
      <c r="J602" s="202"/>
      <c r="K602" s="107"/>
      <c r="L602" s="107"/>
    </row>
    <row r="603" spans="1:12" s="121" customFormat="1">
      <c r="A603" s="112"/>
      <c r="B603" s="122"/>
      <c r="C603" s="112"/>
      <c r="D603" s="112"/>
      <c r="E603" s="123"/>
      <c r="F603" s="201"/>
      <c r="G603" s="204"/>
      <c r="H603" s="202"/>
      <c r="I603" s="202"/>
      <c r="J603" s="202"/>
      <c r="K603" s="107"/>
      <c r="L603" s="107"/>
    </row>
    <row r="604" spans="1:12" s="121" customFormat="1">
      <c r="A604" s="112"/>
      <c r="B604" s="122"/>
      <c r="C604" s="112"/>
      <c r="D604" s="112"/>
      <c r="E604" s="123"/>
      <c r="F604" s="201"/>
      <c r="G604" s="204"/>
      <c r="H604" s="202"/>
      <c r="I604" s="202"/>
      <c r="J604" s="202"/>
      <c r="K604" s="107"/>
      <c r="L604" s="107"/>
    </row>
    <row r="605" spans="1:12" s="121" customFormat="1">
      <c r="A605" s="112"/>
      <c r="B605" s="122"/>
      <c r="C605" s="112"/>
      <c r="D605" s="112"/>
      <c r="E605" s="123"/>
      <c r="F605" s="201"/>
      <c r="G605" s="204"/>
      <c r="H605" s="202"/>
      <c r="I605" s="202"/>
      <c r="J605" s="202"/>
      <c r="K605" s="107"/>
      <c r="L605" s="107"/>
    </row>
    <row r="606" spans="1:12" s="121" customFormat="1">
      <c r="A606" s="112"/>
      <c r="B606" s="122"/>
      <c r="C606" s="112"/>
      <c r="D606" s="112"/>
      <c r="E606" s="123"/>
      <c r="F606" s="201"/>
      <c r="G606" s="204"/>
      <c r="H606" s="202"/>
      <c r="I606" s="202"/>
      <c r="J606" s="202"/>
      <c r="K606" s="107"/>
      <c r="L606" s="107"/>
    </row>
    <row r="607" spans="1:12" s="121" customFormat="1">
      <c r="A607" s="112"/>
      <c r="B607" s="122"/>
      <c r="C607" s="112"/>
      <c r="D607" s="112"/>
      <c r="E607" s="123"/>
      <c r="F607" s="201"/>
      <c r="G607" s="204"/>
      <c r="H607" s="202"/>
      <c r="I607" s="202"/>
      <c r="J607" s="202"/>
      <c r="K607" s="107"/>
      <c r="L607" s="107"/>
    </row>
    <row r="608" spans="1:12" s="121" customFormat="1">
      <c r="A608" s="112"/>
      <c r="B608" s="122"/>
      <c r="C608" s="112"/>
      <c r="D608" s="112"/>
      <c r="E608" s="123"/>
      <c r="F608" s="201"/>
      <c r="G608" s="204"/>
      <c r="H608" s="202"/>
      <c r="I608" s="202"/>
      <c r="J608" s="202"/>
      <c r="K608" s="107"/>
      <c r="L608" s="107"/>
    </row>
    <row r="609" spans="1:12" s="121" customFormat="1">
      <c r="A609" s="112"/>
      <c r="B609" s="122"/>
      <c r="C609" s="112"/>
      <c r="D609" s="112"/>
      <c r="E609" s="123"/>
      <c r="F609" s="201"/>
      <c r="G609" s="204"/>
      <c r="H609" s="202"/>
      <c r="I609" s="202"/>
      <c r="J609" s="202"/>
      <c r="K609" s="107"/>
      <c r="L609" s="107"/>
    </row>
    <row r="610" spans="1:12" s="121" customFormat="1">
      <c r="A610" s="112"/>
      <c r="B610" s="122"/>
      <c r="C610" s="112"/>
      <c r="D610" s="112"/>
      <c r="E610" s="123"/>
      <c r="F610" s="201"/>
      <c r="G610" s="204"/>
      <c r="H610" s="202"/>
      <c r="I610" s="202"/>
      <c r="J610" s="202"/>
      <c r="K610" s="107"/>
      <c r="L610" s="107"/>
    </row>
    <row r="611" spans="1:12" s="121" customFormat="1">
      <c r="A611" s="112"/>
      <c r="B611" s="122"/>
      <c r="C611" s="112"/>
      <c r="D611" s="112"/>
      <c r="E611" s="123"/>
      <c r="F611" s="201"/>
      <c r="G611" s="204"/>
      <c r="H611" s="202"/>
      <c r="I611" s="202"/>
      <c r="J611" s="202"/>
      <c r="K611" s="107"/>
      <c r="L611" s="107"/>
    </row>
    <row r="612" spans="1:12" s="121" customFormat="1">
      <c r="A612" s="112"/>
      <c r="B612" s="122"/>
      <c r="C612" s="112"/>
      <c r="D612" s="112"/>
      <c r="E612" s="123"/>
      <c r="F612" s="201"/>
      <c r="G612" s="204"/>
      <c r="H612" s="202"/>
      <c r="I612" s="202"/>
      <c r="J612" s="202"/>
      <c r="K612" s="107"/>
      <c r="L612" s="107"/>
    </row>
    <row r="613" spans="1:12" s="121" customFormat="1">
      <c r="A613" s="112"/>
      <c r="B613" s="122"/>
      <c r="C613" s="112"/>
      <c r="D613" s="112"/>
      <c r="E613" s="123"/>
      <c r="F613" s="201"/>
      <c r="G613" s="204"/>
      <c r="H613" s="202"/>
      <c r="I613" s="202"/>
      <c r="J613" s="202"/>
      <c r="K613" s="107"/>
      <c r="L613" s="107"/>
    </row>
    <row r="614" spans="1:12" s="121" customFormat="1">
      <c r="A614" s="112"/>
      <c r="B614" s="122"/>
      <c r="C614" s="112"/>
      <c r="D614" s="112"/>
      <c r="E614" s="123"/>
      <c r="F614" s="201"/>
      <c r="G614" s="204"/>
      <c r="H614" s="202"/>
      <c r="I614" s="202"/>
      <c r="J614" s="202"/>
      <c r="K614" s="107"/>
      <c r="L614" s="107"/>
    </row>
    <row r="615" spans="1:12" s="121" customFormat="1">
      <c r="A615" s="112"/>
      <c r="B615" s="122"/>
      <c r="C615" s="112"/>
      <c r="D615" s="112"/>
      <c r="E615" s="123"/>
      <c r="F615" s="201"/>
      <c r="G615" s="204"/>
      <c r="H615" s="202"/>
      <c r="I615" s="202"/>
      <c r="J615" s="202"/>
      <c r="K615" s="107"/>
      <c r="L615" s="107"/>
    </row>
    <row r="616" spans="1:12" s="121" customFormat="1">
      <c r="A616" s="112"/>
      <c r="B616" s="122"/>
      <c r="C616" s="112"/>
      <c r="D616" s="112"/>
      <c r="E616" s="123"/>
      <c r="F616" s="201"/>
      <c r="G616" s="204"/>
      <c r="H616" s="202"/>
      <c r="I616" s="202"/>
      <c r="J616" s="202"/>
      <c r="K616" s="107"/>
      <c r="L616" s="107"/>
    </row>
    <row r="617" spans="1:12" s="121" customFormat="1">
      <c r="A617" s="112"/>
      <c r="B617" s="122"/>
      <c r="C617" s="112"/>
      <c r="D617" s="112"/>
      <c r="E617" s="123"/>
      <c r="F617" s="201"/>
      <c r="G617" s="204"/>
      <c r="H617" s="202"/>
      <c r="I617" s="202"/>
      <c r="J617" s="202"/>
      <c r="K617" s="107"/>
      <c r="L617" s="107"/>
    </row>
    <row r="618" spans="1:12" s="121" customFormat="1">
      <c r="A618" s="112"/>
      <c r="B618" s="122"/>
      <c r="C618" s="112"/>
      <c r="D618" s="112"/>
      <c r="E618" s="123"/>
      <c r="F618" s="201"/>
      <c r="G618" s="204"/>
      <c r="H618" s="202"/>
      <c r="I618" s="202"/>
      <c r="J618" s="202"/>
      <c r="K618" s="107"/>
      <c r="L618" s="107"/>
    </row>
    <row r="619" spans="1:12" s="121" customFormat="1">
      <c r="A619" s="112"/>
      <c r="B619" s="122"/>
      <c r="C619" s="112"/>
      <c r="D619" s="112"/>
      <c r="E619" s="123"/>
      <c r="F619" s="201"/>
      <c r="G619" s="204"/>
      <c r="H619" s="202"/>
      <c r="I619" s="202"/>
      <c r="J619" s="202"/>
      <c r="K619" s="107"/>
      <c r="L619" s="107"/>
    </row>
    <row r="620" spans="1:12" s="121" customFormat="1">
      <c r="A620" s="112"/>
      <c r="B620" s="122"/>
      <c r="C620" s="112"/>
      <c r="D620" s="112"/>
      <c r="E620" s="123"/>
      <c r="F620" s="201"/>
      <c r="G620" s="204"/>
      <c r="H620" s="202"/>
      <c r="I620" s="202"/>
      <c r="J620" s="202"/>
      <c r="K620" s="107"/>
      <c r="L620" s="107"/>
    </row>
    <row r="621" spans="1:12" s="121" customFormat="1">
      <c r="A621" s="112"/>
      <c r="B621" s="122"/>
      <c r="C621" s="112"/>
      <c r="D621" s="112"/>
      <c r="E621" s="123"/>
      <c r="F621" s="201"/>
      <c r="G621" s="204"/>
      <c r="H621" s="202"/>
      <c r="I621" s="202"/>
      <c r="J621" s="202"/>
      <c r="K621" s="107"/>
      <c r="L621" s="107"/>
    </row>
    <row r="622" spans="1:12" s="121" customFormat="1">
      <c r="A622" s="112"/>
      <c r="B622" s="122"/>
      <c r="C622" s="112"/>
      <c r="D622" s="112"/>
      <c r="E622" s="123"/>
      <c r="F622" s="201"/>
      <c r="G622" s="204"/>
      <c r="H622" s="202"/>
      <c r="I622" s="202"/>
      <c r="J622" s="202"/>
      <c r="K622" s="107"/>
      <c r="L622" s="107"/>
    </row>
    <row r="623" spans="1:12" s="121" customFormat="1">
      <c r="A623" s="112"/>
      <c r="B623" s="122"/>
      <c r="C623" s="112"/>
      <c r="D623" s="112"/>
      <c r="E623" s="123"/>
      <c r="F623" s="201"/>
      <c r="G623" s="204"/>
      <c r="H623" s="202"/>
      <c r="I623" s="202"/>
      <c r="J623" s="202"/>
      <c r="K623" s="107"/>
      <c r="L623" s="107"/>
    </row>
    <row r="624" spans="1:12" s="121" customFormat="1">
      <c r="A624" s="112"/>
      <c r="B624" s="122"/>
      <c r="C624" s="112"/>
      <c r="D624" s="112"/>
      <c r="E624" s="123"/>
      <c r="F624" s="201"/>
      <c r="G624" s="204"/>
      <c r="H624" s="202"/>
      <c r="I624" s="202"/>
      <c r="J624" s="202"/>
      <c r="K624" s="107"/>
      <c r="L624" s="107"/>
    </row>
    <row r="625" spans="1:12" s="121" customFormat="1">
      <c r="A625" s="112"/>
      <c r="B625" s="122"/>
      <c r="C625" s="112"/>
      <c r="D625" s="112"/>
      <c r="E625" s="123"/>
      <c r="F625" s="201"/>
      <c r="G625" s="204"/>
      <c r="H625" s="202"/>
      <c r="I625" s="202"/>
      <c r="J625" s="202"/>
      <c r="K625" s="107"/>
      <c r="L625" s="107"/>
    </row>
    <row r="626" spans="1:12" s="121" customFormat="1">
      <c r="A626" s="112"/>
      <c r="B626" s="122"/>
      <c r="C626" s="112"/>
      <c r="D626" s="112"/>
      <c r="E626" s="123"/>
      <c r="F626" s="201"/>
      <c r="G626" s="204"/>
      <c r="H626" s="202"/>
      <c r="I626" s="202"/>
      <c r="J626" s="202"/>
      <c r="K626" s="107"/>
      <c r="L626" s="107"/>
    </row>
    <row r="627" spans="1:12" s="121" customFormat="1">
      <c r="A627" s="112"/>
      <c r="B627" s="122"/>
      <c r="C627" s="112"/>
      <c r="D627" s="112"/>
      <c r="E627" s="123"/>
      <c r="F627" s="201"/>
      <c r="G627" s="204"/>
      <c r="H627" s="202"/>
      <c r="I627" s="202"/>
      <c r="J627" s="202"/>
      <c r="K627" s="107"/>
      <c r="L627" s="107"/>
    </row>
    <row r="628" spans="1:12" s="121" customFormat="1">
      <c r="A628" s="112"/>
      <c r="B628" s="122"/>
      <c r="C628" s="112"/>
      <c r="D628" s="112"/>
      <c r="E628" s="123"/>
      <c r="F628" s="201"/>
      <c r="G628" s="204"/>
      <c r="H628" s="202"/>
      <c r="I628" s="202"/>
      <c r="J628" s="202"/>
      <c r="K628" s="107"/>
      <c r="L628" s="107"/>
    </row>
    <row r="629" spans="1:12" s="121" customFormat="1">
      <c r="A629" s="112"/>
      <c r="B629" s="122"/>
      <c r="C629" s="112"/>
      <c r="D629" s="112"/>
      <c r="E629" s="123"/>
      <c r="F629" s="201"/>
      <c r="G629" s="204"/>
      <c r="H629" s="202"/>
      <c r="I629" s="202"/>
      <c r="J629" s="202"/>
      <c r="K629" s="107"/>
      <c r="L629" s="107"/>
    </row>
    <row r="630" spans="1:12" s="121" customFormat="1">
      <c r="A630" s="112"/>
      <c r="B630" s="122"/>
      <c r="C630" s="112"/>
      <c r="D630" s="112"/>
      <c r="E630" s="123"/>
      <c r="F630" s="201"/>
      <c r="G630" s="204"/>
      <c r="H630" s="202"/>
      <c r="I630" s="202"/>
      <c r="J630" s="202"/>
      <c r="K630" s="107"/>
      <c r="L630" s="107"/>
    </row>
    <row r="631" spans="1:12" s="121" customFormat="1">
      <c r="A631" s="112"/>
      <c r="B631" s="122"/>
      <c r="C631" s="112"/>
      <c r="D631" s="112"/>
      <c r="E631" s="123"/>
      <c r="F631" s="201"/>
      <c r="G631" s="204"/>
      <c r="H631" s="202"/>
      <c r="I631" s="202"/>
      <c r="J631" s="202"/>
      <c r="K631" s="107"/>
      <c r="L631" s="107"/>
    </row>
    <row r="632" spans="1:12" s="121" customFormat="1">
      <c r="A632" s="112"/>
      <c r="B632" s="122"/>
      <c r="C632" s="112"/>
      <c r="D632" s="112"/>
      <c r="E632" s="123"/>
      <c r="F632" s="201"/>
      <c r="G632" s="204"/>
      <c r="H632" s="202"/>
      <c r="I632" s="202"/>
      <c r="J632" s="202"/>
      <c r="K632" s="107"/>
      <c r="L632" s="107"/>
    </row>
    <row r="633" spans="1:12" s="121" customFormat="1">
      <c r="A633" s="112"/>
      <c r="B633" s="122"/>
      <c r="C633" s="112"/>
      <c r="D633" s="112"/>
      <c r="E633" s="123"/>
      <c r="F633" s="201"/>
      <c r="G633" s="204"/>
      <c r="H633" s="202"/>
      <c r="I633" s="202"/>
      <c r="J633" s="202"/>
      <c r="K633" s="107"/>
      <c r="L633" s="107"/>
    </row>
    <row r="634" spans="1:12" s="121" customFormat="1">
      <c r="A634" s="112"/>
      <c r="B634" s="122"/>
      <c r="C634" s="112"/>
      <c r="D634" s="112"/>
      <c r="E634" s="123"/>
      <c r="F634" s="201"/>
      <c r="G634" s="204"/>
      <c r="H634" s="202"/>
      <c r="I634" s="202"/>
      <c r="J634" s="202"/>
      <c r="K634" s="107"/>
      <c r="L634" s="107"/>
    </row>
    <row r="635" spans="1:12" s="121" customFormat="1">
      <c r="A635" s="112"/>
      <c r="B635" s="122"/>
      <c r="C635" s="112"/>
      <c r="D635" s="112"/>
      <c r="E635" s="123"/>
      <c r="F635" s="201"/>
      <c r="G635" s="204"/>
      <c r="H635" s="202"/>
      <c r="I635" s="202"/>
      <c r="J635" s="202"/>
      <c r="K635" s="107"/>
      <c r="L635" s="107"/>
    </row>
    <row r="636" spans="1:12" s="121" customFormat="1">
      <c r="A636" s="112"/>
      <c r="B636" s="122"/>
      <c r="C636" s="112"/>
      <c r="D636" s="112"/>
      <c r="E636" s="123"/>
      <c r="F636" s="201"/>
      <c r="G636" s="204"/>
      <c r="H636" s="202"/>
      <c r="I636" s="202"/>
      <c r="J636" s="202"/>
      <c r="K636" s="107"/>
      <c r="L636" s="107"/>
    </row>
    <row r="637" spans="1:12" s="121" customFormat="1">
      <c r="A637" s="112"/>
      <c r="B637" s="122"/>
      <c r="C637" s="112"/>
      <c r="D637" s="112"/>
      <c r="E637" s="123"/>
      <c r="F637" s="201"/>
      <c r="G637" s="204"/>
      <c r="H637" s="202"/>
      <c r="I637" s="202"/>
      <c r="J637" s="202"/>
      <c r="K637" s="107"/>
      <c r="L637" s="107"/>
    </row>
    <row r="638" spans="1:12" s="121" customFormat="1">
      <c r="A638" s="112"/>
      <c r="B638" s="122"/>
      <c r="C638" s="112"/>
      <c r="D638" s="112"/>
      <c r="E638" s="123"/>
      <c r="F638" s="201"/>
      <c r="G638" s="204"/>
      <c r="H638" s="202"/>
      <c r="I638" s="202"/>
      <c r="J638" s="202"/>
      <c r="K638" s="107"/>
      <c r="L638" s="107"/>
    </row>
    <row r="639" spans="1:12" s="121" customFormat="1">
      <c r="A639" s="112"/>
      <c r="B639" s="122"/>
      <c r="C639" s="112"/>
      <c r="D639" s="112"/>
      <c r="E639" s="123"/>
      <c r="F639" s="201"/>
      <c r="G639" s="204"/>
      <c r="H639" s="202"/>
      <c r="I639" s="202"/>
      <c r="J639" s="202"/>
      <c r="K639" s="107"/>
      <c r="L639" s="107"/>
    </row>
    <row r="640" spans="1:12" s="121" customFormat="1">
      <c r="A640" s="112"/>
      <c r="B640" s="122"/>
      <c r="C640" s="112"/>
      <c r="D640" s="112"/>
      <c r="E640" s="123"/>
      <c r="F640" s="201"/>
      <c r="G640" s="204"/>
      <c r="H640" s="202"/>
      <c r="I640" s="202"/>
      <c r="J640" s="202"/>
      <c r="K640" s="107"/>
      <c r="L640" s="107"/>
    </row>
    <row r="641" spans="1:12" s="121" customFormat="1">
      <c r="A641" s="112"/>
      <c r="B641" s="122"/>
      <c r="C641" s="112"/>
      <c r="D641" s="112"/>
      <c r="E641" s="123"/>
      <c r="F641" s="201"/>
      <c r="G641" s="204"/>
      <c r="H641" s="202"/>
      <c r="I641" s="202"/>
      <c r="J641" s="202"/>
      <c r="K641" s="107"/>
      <c r="L641" s="107"/>
    </row>
    <row r="642" spans="1:12" s="121" customFormat="1">
      <c r="A642" s="112"/>
      <c r="B642" s="122"/>
      <c r="C642" s="112"/>
      <c r="D642" s="112"/>
      <c r="E642" s="123"/>
      <c r="F642" s="201"/>
      <c r="G642" s="204"/>
      <c r="H642" s="202"/>
      <c r="I642" s="202"/>
      <c r="J642" s="202"/>
      <c r="K642" s="107"/>
      <c r="L642" s="107"/>
    </row>
    <row r="643" spans="1:12" s="121" customFormat="1">
      <c r="A643" s="112"/>
      <c r="B643" s="122"/>
      <c r="C643" s="112"/>
      <c r="D643" s="112"/>
      <c r="E643" s="123"/>
      <c r="F643" s="201"/>
      <c r="G643" s="204"/>
      <c r="H643" s="202"/>
      <c r="I643" s="202"/>
      <c r="J643" s="202"/>
      <c r="K643" s="107"/>
      <c r="L643" s="107"/>
    </row>
    <row r="644" spans="1:12" s="121" customFormat="1">
      <c r="A644" s="112"/>
      <c r="B644" s="122"/>
      <c r="C644" s="112"/>
      <c r="D644" s="112"/>
      <c r="E644" s="123"/>
      <c r="F644" s="201"/>
      <c r="G644" s="204"/>
      <c r="H644" s="202"/>
      <c r="I644" s="202"/>
      <c r="J644" s="202"/>
      <c r="K644" s="107"/>
      <c r="L644" s="107"/>
    </row>
    <row r="645" spans="1:12" s="121" customFormat="1">
      <c r="A645" s="112"/>
      <c r="B645" s="122"/>
      <c r="C645" s="112"/>
      <c r="D645" s="112"/>
      <c r="E645" s="123"/>
      <c r="F645" s="201"/>
      <c r="G645" s="204"/>
      <c r="H645" s="202"/>
      <c r="I645" s="202"/>
      <c r="J645" s="202"/>
      <c r="K645" s="107"/>
      <c r="L645" s="107"/>
    </row>
    <row r="646" spans="1:12" s="121" customFormat="1">
      <c r="A646" s="112"/>
      <c r="B646" s="122"/>
      <c r="C646" s="112"/>
      <c r="D646" s="112"/>
      <c r="E646" s="123"/>
      <c r="F646" s="201"/>
      <c r="G646" s="204"/>
      <c r="H646" s="202"/>
      <c r="I646" s="202"/>
      <c r="J646" s="202"/>
      <c r="K646" s="107"/>
      <c r="L646" s="107"/>
    </row>
    <row r="647" spans="1:12" s="121" customFormat="1">
      <c r="A647" s="112"/>
      <c r="B647" s="122"/>
      <c r="C647" s="112"/>
      <c r="D647" s="112"/>
      <c r="E647" s="123"/>
      <c r="F647" s="201"/>
      <c r="G647" s="204"/>
      <c r="H647" s="202"/>
      <c r="I647" s="202"/>
      <c r="J647" s="202"/>
      <c r="K647" s="107"/>
      <c r="L647" s="107"/>
    </row>
    <row r="648" spans="1:12" s="121" customFormat="1">
      <c r="A648" s="112"/>
      <c r="B648" s="122"/>
      <c r="C648" s="112"/>
      <c r="D648" s="112"/>
      <c r="E648" s="123"/>
      <c r="F648" s="201"/>
      <c r="G648" s="204"/>
      <c r="H648" s="202"/>
      <c r="I648" s="202"/>
      <c r="J648" s="202"/>
      <c r="K648" s="107"/>
      <c r="L648" s="107"/>
    </row>
    <row r="649" spans="1:12" s="121" customFormat="1">
      <c r="A649" s="112"/>
      <c r="B649" s="122"/>
      <c r="C649" s="112"/>
      <c r="D649" s="112"/>
      <c r="E649" s="123"/>
      <c r="F649" s="201"/>
      <c r="G649" s="204"/>
      <c r="H649" s="202"/>
      <c r="I649" s="202"/>
      <c r="J649" s="202"/>
      <c r="K649" s="107"/>
      <c r="L649" s="107"/>
    </row>
    <row r="650" spans="1:12" s="121" customFormat="1">
      <c r="A650" s="112"/>
      <c r="B650" s="122"/>
      <c r="C650" s="112"/>
      <c r="D650" s="112"/>
      <c r="E650" s="123"/>
      <c r="F650" s="201"/>
      <c r="G650" s="204"/>
      <c r="H650" s="202"/>
      <c r="I650" s="202"/>
      <c r="J650" s="202"/>
      <c r="K650" s="107"/>
      <c r="L650" s="107"/>
    </row>
    <row r="651" spans="1:12" s="121" customFormat="1">
      <c r="A651" s="112"/>
      <c r="B651" s="122"/>
      <c r="C651" s="112"/>
      <c r="D651" s="112"/>
      <c r="E651" s="123"/>
      <c r="F651" s="201"/>
      <c r="G651" s="204"/>
      <c r="H651" s="202"/>
      <c r="I651" s="202"/>
      <c r="J651" s="202"/>
      <c r="K651" s="107"/>
      <c r="L651" s="107"/>
    </row>
    <row r="652" spans="1:12" s="121" customFormat="1">
      <c r="A652" s="112"/>
      <c r="B652" s="122"/>
      <c r="C652" s="112"/>
      <c r="D652" s="112"/>
      <c r="E652" s="123"/>
      <c r="F652" s="201"/>
      <c r="G652" s="204"/>
      <c r="H652" s="202"/>
      <c r="I652" s="202"/>
      <c r="J652" s="202"/>
      <c r="K652" s="107"/>
      <c r="L652" s="107"/>
    </row>
    <row r="653" spans="1:12" s="121" customFormat="1">
      <c r="A653" s="112"/>
      <c r="B653" s="122"/>
      <c r="C653" s="112"/>
      <c r="D653" s="112"/>
      <c r="E653" s="123"/>
      <c r="F653" s="201"/>
      <c r="G653" s="204"/>
      <c r="H653" s="202"/>
      <c r="I653" s="202"/>
      <c r="J653" s="202"/>
      <c r="K653" s="107"/>
      <c r="L653" s="107"/>
    </row>
    <row r="654" spans="1:12" s="121" customFormat="1">
      <c r="A654" s="112"/>
      <c r="B654" s="122"/>
      <c r="C654" s="112"/>
      <c r="D654" s="112"/>
      <c r="E654" s="123"/>
      <c r="F654" s="201"/>
      <c r="G654" s="204"/>
      <c r="H654" s="202"/>
      <c r="I654" s="202"/>
      <c r="J654" s="202"/>
      <c r="K654" s="107"/>
      <c r="L654" s="107"/>
    </row>
    <row r="655" spans="1:12" s="121" customFormat="1">
      <c r="A655" s="112"/>
      <c r="B655" s="122"/>
      <c r="C655" s="112"/>
      <c r="D655" s="112"/>
      <c r="E655" s="123"/>
      <c r="F655" s="201"/>
      <c r="G655" s="204"/>
      <c r="H655" s="202"/>
      <c r="I655" s="202"/>
      <c r="J655" s="202"/>
      <c r="K655" s="107"/>
      <c r="L655" s="107"/>
    </row>
    <row r="656" spans="1:12" s="121" customFormat="1">
      <c r="A656" s="112"/>
      <c r="B656" s="122"/>
      <c r="C656" s="112"/>
      <c r="D656" s="112"/>
      <c r="E656" s="123"/>
      <c r="F656" s="201"/>
      <c r="G656" s="204"/>
      <c r="H656" s="202"/>
      <c r="I656" s="202"/>
      <c r="J656" s="202"/>
      <c r="K656" s="107"/>
      <c r="L656" s="107"/>
    </row>
    <row r="657" spans="1:12" s="121" customFormat="1">
      <c r="A657" s="112"/>
      <c r="B657" s="122"/>
      <c r="C657" s="112"/>
      <c r="D657" s="112"/>
      <c r="E657" s="123"/>
      <c r="F657" s="201"/>
      <c r="G657" s="204"/>
      <c r="H657" s="202"/>
      <c r="I657" s="202"/>
      <c r="J657" s="202"/>
      <c r="K657" s="107"/>
      <c r="L657" s="107"/>
    </row>
    <row r="658" spans="1:12" s="121" customFormat="1">
      <c r="A658" s="112"/>
      <c r="B658" s="122"/>
      <c r="C658" s="112"/>
      <c r="D658" s="112"/>
      <c r="E658" s="123"/>
      <c r="F658" s="201"/>
      <c r="G658" s="204"/>
      <c r="H658" s="202"/>
      <c r="I658" s="202"/>
      <c r="J658" s="202"/>
      <c r="K658" s="107"/>
      <c r="L658" s="107"/>
    </row>
    <row r="659" spans="1:12" s="121" customFormat="1">
      <c r="A659" s="112"/>
      <c r="B659" s="122"/>
      <c r="C659" s="112"/>
      <c r="D659" s="112"/>
      <c r="E659" s="123"/>
      <c r="F659" s="201"/>
      <c r="G659" s="204"/>
      <c r="H659" s="202"/>
      <c r="I659" s="202"/>
      <c r="J659" s="202"/>
      <c r="K659" s="107"/>
      <c r="L659" s="107"/>
    </row>
    <row r="660" spans="1:12" s="121" customFormat="1">
      <c r="A660" s="112"/>
      <c r="B660" s="122"/>
      <c r="C660" s="112"/>
      <c r="D660" s="112"/>
      <c r="E660" s="123"/>
      <c r="F660" s="201"/>
      <c r="G660" s="204"/>
      <c r="H660" s="202"/>
      <c r="I660" s="202"/>
      <c r="J660" s="202"/>
      <c r="K660" s="107"/>
      <c r="L660" s="107"/>
    </row>
    <row r="661" spans="1:12" s="121" customFormat="1">
      <c r="A661" s="112"/>
      <c r="B661" s="122"/>
      <c r="C661" s="112"/>
      <c r="D661" s="112"/>
      <c r="E661" s="123"/>
      <c r="F661" s="201"/>
      <c r="G661" s="204"/>
      <c r="H661" s="202"/>
      <c r="I661" s="202"/>
      <c r="J661" s="202"/>
      <c r="K661" s="107"/>
      <c r="L661" s="107"/>
    </row>
    <row r="662" spans="1:12" s="121" customFormat="1">
      <c r="A662" s="112"/>
      <c r="B662" s="122"/>
      <c r="C662" s="112"/>
      <c r="D662" s="112"/>
      <c r="E662" s="123"/>
      <c r="F662" s="201"/>
      <c r="G662" s="204"/>
      <c r="H662" s="202"/>
      <c r="I662" s="202"/>
      <c r="J662" s="202"/>
      <c r="K662" s="107"/>
      <c r="L662" s="107"/>
    </row>
    <row r="663" spans="1:12" s="121" customFormat="1">
      <c r="A663" s="112"/>
      <c r="B663" s="122"/>
      <c r="C663" s="112"/>
      <c r="D663" s="112"/>
      <c r="E663" s="123"/>
      <c r="F663" s="201"/>
      <c r="G663" s="204"/>
      <c r="H663" s="202"/>
      <c r="I663" s="202"/>
      <c r="J663" s="202"/>
      <c r="K663" s="107"/>
      <c r="L663" s="107"/>
    </row>
    <row r="664" spans="1:12" s="121" customFormat="1">
      <c r="A664" s="112"/>
      <c r="B664" s="122"/>
      <c r="C664" s="112"/>
      <c r="D664" s="112"/>
      <c r="E664" s="123"/>
      <c r="F664" s="201"/>
      <c r="G664" s="204"/>
      <c r="H664" s="202"/>
      <c r="I664" s="202"/>
      <c r="J664" s="202"/>
      <c r="K664" s="107"/>
      <c r="L664" s="107"/>
    </row>
    <row r="665" spans="1:12" s="121" customFormat="1">
      <c r="A665" s="112"/>
      <c r="B665" s="122"/>
      <c r="C665" s="112"/>
      <c r="D665" s="112"/>
      <c r="E665" s="123"/>
      <c r="F665" s="201"/>
      <c r="G665" s="204"/>
      <c r="H665" s="202"/>
      <c r="I665" s="202"/>
      <c r="J665" s="202"/>
      <c r="K665" s="107"/>
      <c r="L665" s="107"/>
    </row>
    <row r="666" spans="1:12" s="121" customFormat="1">
      <c r="A666" s="112"/>
      <c r="B666" s="122"/>
      <c r="C666" s="112"/>
      <c r="D666" s="112"/>
      <c r="E666" s="123"/>
      <c r="F666" s="201"/>
      <c r="G666" s="204"/>
      <c r="H666" s="202"/>
      <c r="I666" s="202"/>
      <c r="J666" s="202"/>
      <c r="K666" s="107"/>
      <c r="L666" s="107"/>
    </row>
    <row r="667" spans="1:12" s="121" customFormat="1">
      <c r="A667" s="112"/>
      <c r="B667" s="122"/>
      <c r="C667" s="112"/>
      <c r="D667" s="112"/>
      <c r="E667" s="123"/>
      <c r="F667" s="201"/>
      <c r="G667" s="204"/>
      <c r="H667" s="202"/>
      <c r="I667" s="202"/>
      <c r="J667" s="202"/>
      <c r="K667" s="107"/>
      <c r="L667" s="107"/>
    </row>
    <row r="668" spans="1:12" s="121" customFormat="1">
      <c r="A668" s="112"/>
      <c r="B668" s="122"/>
      <c r="C668" s="112"/>
      <c r="D668" s="112"/>
      <c r="E668" s="123"/>
      <c r="F668" s="201"/>
      <c r="G668" s="204"/>
      <c r="H668" s="202"/>
      <c r="I668" s="202"/>
      <c r="J668" s="202"/>
      <c r="K668" s="107"/>
      <c r="L668" s="107"/>
    </row>
    <row r="669" spans="1:12" s="121" customFormat="1">
      <c r="A669" s="112"/>
      <c r="B669" s="122"/>
      <c r="C669" s="112"/>
      <c r="D669" s="112"/>
      <c r="E669" s="123"/>
      <c r="F669" s="201"/>
      <c r="G669" s="204"/>
      <c r="H669" s="202"/>
      <c r="I669" s="202"/>
      <c r="J669" s="202"/>
      <c r="K669" s="107"/>
      <c r="L669" s="107"/>
    </row>
    <row r="670" spans="1:12" s="121" customFormat="1">
      <c r="A670" s="112"/>
      <c r="B670" s="122"/>
      <c r="C670" s="112"/>
      <c r="D670" s="112"/>
      <c r="E670" s="123"/>
      <c r="F670" s="201"/>
      <c r="G670" s="204"/>
      <c r="H670" s="202"/>
      <c r="I670" s="202"/>
      <c r="J670" s="202"/>
      <c r="K670" s="107"/>
      <c r="L670" s="107"/>
    </row>
    <row r="671" spans="1:12" s="121" customFormat="1">
      <c r="A671" s="112"/>
      <c r="B671" s="122"/>
      <c r="C671" s="112"/>
      <c r="D671" s="112"/>
      <c r="E671" s="123"/>
      <c r="F671" s="201"/>
      <c r="G671" s="204"/>
      <c r="H671" s="202"/>
      <c r="I671" s="202"/>
      <c r="J671" s="202"/>
      <c r="K671" s="107"/>
      <c r="L671" s="107"/>
    </row>
    <row r="672" spans="1:12" s="121" customFormat="1">
      <c r="A672" s="112"/>
      <c r="B672" s="122"/>
      <c r="C672" s="112"/>
      <c r="D672" s="112"/>
      <c r="E672" s="123"/>
      <c r="F672" s="201"/>
      <c r="G672" s="204"/>
      <c r="H672" s="202"/>
      <c r="I672" s="202"/>
      <c r="J672" s="202"/>
      <c r="K672" s="107"/>
      <c r="L672" s="107"/>
    </row>
    <row r="673" spans="1:12" s="121" customFormat="1">
      <c r="A673" s="112"/>
      <c r="B673" s="122"/>
      <c r="C673" s="112"/>
      <c r="D673" s="112"/>
      <c r="E673" s="123"/>
      <c r="F673" s="201"/>
      <c r="G673" s="204"/>
      <c r="H673" s="202"/>
      <c r="I673" s="202"/>
      <c r="J673" s="202"/>
      <c r="K673" s="107"/>
      <c r="L673" s="107"/>
    </row>
    <row r="674" spans="1:12" s="121" customFormat="1">
      <c r="A674" s="112"/>
      <c r="B674" s="122"/>
      <c r="C674" s="112"/>
      <c r="D674" s="112"/>
      <c r="E674" s="123"/>
      <c r="F674" s="201"/>
      <c r="G674" s="204"/>
      <c r="H674" s="202"/>
      <c r="I674" s="202"/>
      <c r="J674" s="202"/>
      <c r="K674" s="107"/>
      <c r="L674" s="107"/>
    </row>
    <row r="675" spans="1:12" s="121" customFormat="1">
      <c r="A675" s="112"/>
      <c r="B675" s="122"/>
      <c r="C675" s="112"/>
      <c r="D675" s="112"/>
      <c r="E675" s="123"/>
      <c r="F675" s="201"/>
      <c r="G675" s="204"/>
      <c r="H675" s="202"/>
      <c r="I675" s="202"/>
      <c r="J675" s="202"/>
      <c r="K675" s="107"/>
      <c r="L675" s="107"/>
    </row>
    <row r="676" spans="1:12" s="121" customFormat="1">
      <c r="A676" s="112"/>
      <c r="B676" s="122"/>
      <c r="C676" s="112"/>
      <c r="D676" s="112"/>
      <c r="E676" s="123"/>
      <c r="F676" s="201"/>
      <c r="G676" s="204"/>
      <c r="H676" s="202"/>
      <c r="I676" s="202"/>
      <c r="J676" s="202"/>
      <c r="K676" s="107"/>
      <c r="L676" s="107"/>
    </row>
    <row r="677" spans="1:12" s="121" customFormat="1">
      <c r="A677" s="112"/>
      <c r="B677" s="122"/>
      <c r="C677" s="112"/>
      <c r="D677" s="112"/>
      <c r="E677" s="123"/>
      <c r="F677" s="201"/>
      <c r="G677" s="204"/>
      <c r="H677" s="202"/>
      <c r="I677" s="202"/>
      <c r="J677" s="202"/>
      <c r="K677" s="107"/>
      <c r="L677" s="107"/>
    </row>
    <row r="678" spans="1:12" s="121" customFormat="1">
      <c r="A678" s="112"/>
      <c r="B678" s="122"/>
      <c r="C678" s="112"/>
      <c r="D678" s="112"/>
      <c r="E678" s="123"/>
      <c r="F678" s="201"/>
      <c r="G678" s="204"/>
      <c r="H678" s="202"/>
      <c r="I678" s="202"/>
      <c r="J678" s="202"/>
      <c r="K678" s="107"/>
      <c r="L678" s="107"/>
    </row>
    <row r="679" spans="1:12" s="121" customFormat="1">
      <c r="A679" s="112"/>
      <c r="B679" s="122"/>
      <c r="C679" s="112"/>
      <c r="D679" s="112"/>
      <c r="E679" s="123"/>
      <c r="F679" s="201"/>
      <c r="G679" s="204"/>
      <c r="H679" s="202"/>
      <c r="I679" s="202"/>
      <c r="J679" s="202"/>
      <c r="K679" s="107"/>
      <c r="L679" s="107"/>
    </row>
    <row r="680" spans="1:12" s="121" customFormat="1">
      <c r="A680" s="112"/>
      <c r="B680" s="122"/>
      <c r="C680" s="112"/>
      <c r="D680" s="112"/>
      <c r="E680" s="123"/>
      <c r="F680" s="201"/>
      <c r="G680" s="204"/>
      <c r="H680" s="202"/>
      <c r="I680" s="202"/>
      <c r="J680" s="202"/>
      <c r="K680" s="107"/>
      <c r="L680" s="107"/>
    </row>
    <row r="681" spans="1:12" s="121" customFormat="1">
      <c r="A681" s="112"/>
      <c r="B681" s="122"/>
      <c r="C681" s="112"/>
      <c r="D681" s="112"/>
      <c r="E681" s="123"/>
      <c r="F681" s="201"/>
      <c r="G681" s="204"/>
      <c r="H681" s="202"/>
      <c r="I681" s="202"/>
      <c r="J681" s="202"/>
      <c r="K681" s="107"/>
      <c r="L681" s="107"/>
    </row>
    <row r="682" spans="1:12" s="121" customFormat="1">
      <c r="A682" s="112"/>
      <c r="B682" s="122"/>
      <c r="C682" s="112"/>
      <c r="D682" s="112"/>
      <c r="E682" s="123"/>
      <c r="F682" s="201"/>
      <c r="G682" s="204"/>
      <c r="H682" s="202"/>
      <c r="I682" s="202"/>
      <c r="J682" s="202"/>
      <c r="K682" s="107"/>
      <c r="L682" s="107"/>
    </row>
    <row r="683" spans="1:12" s="121" customFormat="1">
      <c r="A683" s="112"/>
      <c r="B683" s="122"/>
      <c r="C683" s="112"/>
      <c r="D683" s="112"/>
      <c r="E683" s="123"/>
      <c r="F683" s="201"/>
      <c r="G683" s="204"/>
      <c r="H683" s="202"/>
      <c r="I683" s="202"/>
      <c r="J683" s="202"/>
      <c r="K683" s="107"/>
      <c r="L683" s="107"/>
    </row>
    <row r="684" spans="1:12" s="121" customFormat="1">
      <c r="A684" s="112"/>
      <c r="B684" s="122"/>
      <c r="C684" s="112"/>
      <c r="D684" s="112"/>
      <c r="E684" s="123"/>
      <c r="F684" s="201"/>
      <c r="G684" s="204"/>
      <c r="H684" s="202"/>
      <c r="I684" s="202"/>
      <c r="J684" s="202"/>
      <c r="K684" s="107"/>
      <c r="L684" s="107"/>
    </row>
    <row r="685" spans="1:12" s="121" customFormat="1">
      <c r="A685" s="112"/>
      <c r="B685" s="122"/>
      <c r="C685" s="112"/>
      <c r="D685" s="112"/>
      <c r="E685" s="123"/>
      <c r="F685" s="201"/>
      <c r="G685" s="204"/>
      <c r="H685" s="202"/>
      <c r="I685" s="202"/>
      <c r="J685" s="202"/>
      <c r="K685" s="107"/>
      <c r="L685" s="107"/>
    </row>
    <row r="686" spans="1:12" s="121" customFormat="1">
      <c r="A686" s="112"/>
      <c r="B686" s="122"/>
      <c r="C686" s="112"/>
      <c r="D686" s="112"/>
      <c r="E686" s="123"/>
      <c r="F686" s="201"/>
      <c r="G686" s="204"/>
      <c r="H686" s="202"/>
      <c r="I686" s="202"/>
      <c r="J686" s="202"/>
      <c r="K686" s="107"/>
      <c r="L686" s="107"/>
    </row>
    <row r="687" spans="1:12" s="121" customFormat="1">
      <c r="A687" s="112"/>
      <c r="B687" s="122"/>
      <c r="C687" s="112"/>
      <c r="D687" s="112"/>
      <c r="E687" s="123"/>
      <c r="F687" s="201"/>
      <c r="G687" s="204"/>
      <c r="H687" s="202"/>
      <c r="I687" s="202"/>
      <c r="J687" s="202"/>
      <c r="K687" s="107"/>
      <c r="L687" s="107"/>
    </row>
    <row r="688" spans="1:12" s="121" customFormat="1">
      <c r="A688" s="112"/>
      <c r="B688" s="122"/>
      <c r="C688" s="112"/>
      <c r="D688" s="112"/>
      <c r="E688" s="123"/>
      <c r="F688" s="201"/>
      <c r="G688" s="204"/>
      <c r="H688" s="202"/>
      <c r="I688" s="202"/>
      <c r="J688" s="202"/>
      <c r="K688" s="107"/>
      <c r="L688" s="107"/>
    </row>
    <row r="689" spans="1:12" s="121" customFormat="1">
      <c r="A689" s="112"/>
      <c r="B689" s="122"/>
      <c r="C689" s="112"/>
      <c r="D689" s="112"/>
      <c r="E689" s="123"/>
      <c r="F689" s="201"/>
      <c r="G689" s="204"/>
      <c r="H689" s="202"/>
      <c r="I689" s="202"/>
      <c r="J689" s="202"/>
      <c r="K689" s="107"/>
      <c r="L689" s="107"/>
    </row>
    <row r="690" spans="1:12" s="121" customFormat="1">
      <c r="A690" s="112"/>
      <c r="B690" s="122"/>
      <c r="C690" s="112"/>
      <c r="D690" s="112"/>
      <c r="E690" s="123"/>
      <c r="F690" s="201"/>
      <c r="G690" s="204"/>
      <c r="H690" s="202"/>
      <c r="I690" s="202"/>
      <c r="J690" s="202"/>
      <c r="K690" s="107"/>
      <c r="L690" s="107"/>
    </row>
    <row r="691" spans="1:12" s="121" customFormat="1">
      <c r="A691" s="112"/>
      <c r="B691" s="122"/>
      <c r="C691" s="112"/>
      <c r="D691" s="112"/>
      <c r="E691" s="123"/>
      <c r="F691" s="201"/>
      <c r="G691" s="204"/>
      <c r="H691" s="202"/>
      <c r="I691" s="202"/>
      <c r="J691" s="202"/>
      <c r="K691" s="107"/>
      <c r="L691" s="107"/>
    </row>
    <row r="692" spans="1:12" s="121" customFormat="1">
      <c r="A692" s="112"/>
      <c r="B692" s="122"/>
      <c r="C692" s="112"/>
      <c r="D692" s="112"/>
      <c r="E692" s="123"/>
      <c r="F692" s="201"/>
      <c r="G692" s="204"/>
      <c r="H692" s="202"/>
      <c r="I692" s="202"/>
      <c r="J692" s="202"/>
      <c r="K692" s="107"/>
      <c r="L692" s="107"/>
    </row>
    <row r="693" spans="1:12" s="121" customFormat="1">
      <c r="A693" s="112"/>
      <c r="B693" s="122"/>
      <c r="C693" s="112"/>
      <c r="D693" s="112"/>
      <c r="E693" s="123"/>
      <c r="F693" s="201"/>
      <c r="G693" s="204"/>
      <c r="H693" s="202"/>
      <c r="I693" s="202"/>
      <c r="J693" s="202"/>
      <c r="K693" s="107"/>
      <c r="L693" s="107"/>
    </row>
    <row r="694" spans="1:12" s="121" customFormat="1">
      <c r="A694" s="112"/>
      <c r="B694" s="122"/>
      <c r="C694" s="112"/>
      <c r="D694" s="112"/>
      <c r="E694" s="123"/>
      <c r="F694" s="201"/>
      <c r="G694" s="204"/>
      <c r="H694" s="202"/>
      <c r="I694" s="202"/>
      <c r="J694" s="202"/>
      <c r="K694" s="107"/>
      <c r="L694" s="107"/>
    </row>
    <row r="695" spans="1:12" s="121" customFormat="1">
      <c r="A695" s="112"/>
      <c r="B695" s="122"/>
      <c r="C695" s="112"/>
      <c r="D695" s="112"/>
      <c r="E695" s="123"/>
      <c r="F695" s="201"/>
      <c r="G695" s="204"/>
      <c r="H695" s="202"/>
      <c r="I695" s="202"/>
      <c r="J695" s="202"/>
      <c r="K695" s="107"/>
      <c r="L695" s="107"/>
    </row>
    <row r="696" spans="1:12" s="121" customFormat="1">
      <c r="A696" s="112"/>
      <c r="B696" s="122"/>
      <c r="C696" s="112"/>
      <c r="D696" s="112"/>
      <c r="E696" s="123"/>
      <c r="F696" s="201"/>
      <c r="G696" s="204"/>
      <c r="H696" s="202"/>
      <c r="I696" s="202"/>
      <c r="J696" s="202"/>
      <c r="K696" s="107"/>
      <c r="L696" s="107"/>
    </row>
    <row r="697" spans="1:12" s="121" customFormat="1">
      <c r="A697" s="112"/>
      <c r="B697" s="122"/>
      <c r="C697" s="112"/>
      <c r="D697" s="112"/>
      <c r="E697" s="123"/>
      <c r="F697" s="201"/>
      <c r="G697" s="204"/>
      <c r="H697" s="202"/>
      <c r="I697" s="202"/>
      <c r="J697" s="202"/>
      <c r="K697" s="107"/>
      <c r="L697" s="107"/>
    </row>
    <row r="698" spans="1:12" s="121" customFormat="1">
      <c r="A698" s="112"/>
      <c r="B698" s="122"/>
      <c r="C698" s="112"/>
      <c r="D698" s="112"/>
      <c r="E698" s="123"/>
      <c r="F698" s="201"/>
      <c r="G698" s="204"/>
      <c r="H698" s="202"/>
      <c r="I698" s="202"/>
      <c r="J698" s="202"/>
      <c r="K698" s="107"/>
      <c r="L698" s="107"/>
    </row>
    <row r="699" spans="1:12" s="121" customFormat="1">
      <c r="A699" s="112"/>
      <c r="B699" s="122"/>
      <c r="C699" s="112"/>
      <c r="D699" s="112"/>
      <c r="E699" s="123"/>
      <c r="F699" s="201"/>
      <c r="G699" s="204"/>
      <c r="H699" s="202"/>
      <c r="I699" s="202"/>
      <c r="J699" s="202"/>
      <c r="K699" s="107"/>
      <c r="L699" s="107"/>
    </row>
    <row r="700" spans="1:12" s="121" customFormat="1">
      <c r="A700" s="112"/>
      <c r="B700" s="122"/>
      <c r="C700" s="112"/>
      <c r="D700" s="112"/>
      <c r="E700" s="123"/>
      <c r="F700" s="201"/>
      <c r="G700" s="204"/>
      <c r="H700" s="202"/>
      <c r="I700" s="202"/>
      <c r="J700" s="202"/>
      <c r="K700" s="107"/>
      <c r="L700" s="107"/>
    </row>
    <row r="701" spans="1:12" s="121" customFormat="1">
      <c r="A701" s="112"/>
      <c r="B701" s="122"/>
      <c r="C701" s="112"/>
      <c r="D701" s="112"/>
      <c r="E701" s="123"/>
      <c r="F701" s="201"/>
      <c r="G701" s="204"/>
      <c r="H701" s="202"/>
      <c r="I701" s="202"/>
      <c r="J701" s="202"/>
      <c r="K701" s="107"/>
      <c r="L701" s="107"/>
    </row>
    <row r="702" spans="1:12" s="121" customFormat="1">
      <c r="A702" s="112"/>
      <c r="B702" s="122"/>
      <c r="C702" s="112"/>
      <c r="D702" s="112"/>
      <c r="E702" s="123"/>
      <c r="F702" s="201"/>
      <c r="G702" s="204"/>
      <c r="H702" s="202"/>
      <c r="I702" s="202"/>
      <c r="J702" s="202"/>
      <c r="K702" s="107"/>
      <c r="L702" s="107"/>
    </row>
    <row r="703" spans="1:12" s="121" customFormat="1">
      <c r="A703" s="112"/>
      <c r="B703" s="122"/>
      <c r="C703" s="112"/>
      <c r="D703" s="112"/>
      <c r="E703" s="123"/>
      <c r="F703" s="201"/>
      <c r="G703" s="204"/>
      <c r="H703" s="202"/>
      <c r="I703" s="202"/>
      <c r="J703" s="202"/>
      <c r="K703" s="107"/>
      <c r="L703" s="107"/>
    </row>
    <row r="704" spans="1:12" s="121" customFormat="1">
      <c r="A704" s="112"/>
      <c r="B704" s="122"/>
      <c r="C704" s="112"/>
      <c r="D704" s="112"/>
      <c r="E704" s="123"/>
      <c r="F704" s="201"/>
      <c r="G704" s="204"/>
      <c r="H704" s="202"/>
      <c r="I704" s="202"/>
      <c r="J704" s="202"/>
      <c r="K704" s="107"/>
      <c r="L704" s="107"/>
    </row>
    <row r="705" spans="1:12" s="121" customFormat="1">
      <c r="A705" s="112"/>
      <c r="B705" s="122"/>
      <c r="C705" s="112"/>
      <c r="D705" s="112"/>
      <c r="E705" s="123"/>
      <c r="F705" s="201"/>
      <c r="G705" s="204"/>
      <c r="H705" s="202"/>
      <c r="I705" s="202"/>
      <c r="J705" s="202"/>
      <c r="K705" s="107"/>
      <c r="L705" s="107"/>
    </row>
    <row r="706" spans="1:12" s="121" customFormat="1">
      <c r="A706" s="112"/>
      <c r="B706" s="122"/>
      <c r="C706" s="112"/>
      <c r="D706" s="112"/>
      <c r="E706" s="123"/>
      <c r="F706" s="201"/>
      <c r="G706" s="204"/>
      <c r="H706" s="202"/>
      <c r="I706" s="202"/>
      <c r="J706" s="202"/>
      <c r="K706" s="107"/>
      <c r="L706" s="107"/>
    </row>
    <row r="707" spans="1:12" s="121" customFormat="1">
      <c r="A707" s="112"/>
      <c r="B707" s="122"/>
      <c r="C707" s="112"/>
      <c r="D707" s="112"/>
      <c r="E707" s="123"/>
      <c r="F707" s="201"/>
      <c r="G707" s="204"/>
      <c r="H707" s="202"/>
      <c r="I707" s="202"/>
      <c r="J707" s="202"/>
      <c r="K707" s="107"/>
      <c r="L707" s="107"/>
    </row>
    <row r="708" spans="1:12" s="121" customFormat="1">
      <c r="A708" s="112"/>
      <c r="B708" s="122"/>
      <c r="C708" s="112"/>
      <c r="D708" s="112"/>
      <c r="E708" s="123"/>
      <c r="F708" s="201"/>
      <c r="G708" s="204"/>
      <c r="H708" s="202"/>
      <c r="I708" s="202"/>
      <c r="J708" s="202"/>
      <c r="K708" s="107"/>
      <c r="L708" s="107"/>
    </row>
    <row r="709" spans="1:12" s="121" customFormat="1">
      <c r="A709" s="112"/>
      <c r="B709" s="122"/>
      <c r="C709" s="112"/>
      <c r="D709" s="112"/>
      <c r="E709" s="123"/>
      <c r="F709" s="201"/>
      <c r="G709" s="204"/>
      <c r="H709" s="202"/>
      <c r="I709" s="202"/>
      <c r="J709" s="202"/>
      <c r="K709" s="107"/>
      <c r="L709" s="107"/>
    </row>
    <row r="710" spans="1:12" s="121" customFormat="1">
      <c r="A710" s="112"/>
      <c r="B710" s="122"/>
      <c r="C710" s="112"/>
      <c r="D710" s="112"/>
      <c r="E710" s="123"/>
      <c r="F710" s="201"/>
      <c r="G710" s="204"/>
      <c r="H710" s="202"/>
      <c r="I710" s="202"/>
      <c r="J710" s="202"/>
      <c r="K710" s="107"/>
      <c r="L710" s="107"/>
    </row>
    <row r="711" spans="1:12" s="121" customFormat="1">
      <c r="A711" s="112"/>
      <c r="B711" s="122"/>
      <c r="C711" s="112"/>
      <c r="D711" s="112"/>
      <c r="E711" s="123"/>
      <c r="F711" s="201"/>
      <c r="G711" s="204"/>
      <c r="H711" s="202"/>
      <c r="I711" s="202"/>
      <c r="J711" s="202"/>
      <c r="K711" s="107"/>
      <c r="L711" s="107"/>
    </row>
    <row r="712" spans="1:12" s="121" customFormat="1">
      <c r="A712" s="112"/>
      <c r="B712" s="122"/>
      <c r="C712" s="112"/>
      <c r="D712" s="112"/>
      <c r="E712" s="123"/>
      <c r="F712" s="201"/>
      <c r="G712" s="204"/>
      <c r="H712" s="202"/>
      <c r="I712" s="202"/>
      <c r="J712" s="202"/>
      <c r="K712" s="107"/>
      <c r="L712" s="107"/>
    </row>
    <row r="713" spans="1:12" s="121" customFormat="1">
      <c r="A713" s="112"/>
      <c r="B713" s="122"/>
      <c r="C713" s="112"/>
      <c r="D713" s="112"/>
      <c r="E713" s="123"/>
      <c r="F713" s="201"/>
      <c r="G713" s="204"/>
      <c r="H713" s="202"/>
      <c r="I713" s="202"/>
      <c r="J713" s="202"/>
      <c r="K713" s="107"/>
      <c r="L713" s="107"/>
    </row>
    <row r="714" spans="1:12" s="121" customFormat="1">
      <c r="A714" s="112"/>
      <c r="B714" s="122"/>
      <c r="C714" s="112"/>
      <c r="D714" s="112"/>
      <c r="E714" s="123"/>
      <c r="F714" s="201"/>
      <c r="G714" s="204"/>
      <c r="H714" s="202"/>
      <c r="I714" s="202"/>
      <c r="J714" s="202"/>
      <c r="K714" s="107"/>
      <c r="L714" s="107"/>
    </row>
    <row r="715" spans="1:12" s="121" customFormat="1">
      <c r="A715" s="112"/>
      <c r="B715" s="122"/>
      <c r="C715" s="112"/>
      <c r="D715" s="112"/>
      <c r="E715" s="123"/>
      <c r="F715" s="201"/>
      <c r="G715" s="204"/>
      <c r="H715" s="202"/>
      <c r="I715" s="202"/>
      <c r="J715" s="202"/>
      <c r="K715" s="107"/>
      <c r="L715" s="107"/>
    </row>
    <row r="716" spans="1:12" s="121" customFormat="1">
      <c r="A716" s="112"/>
      <c r="B716" s="122"/>
      <c r="C716" s="112"/>
      <c r="D716" s="112"/>
      <c r="E716" s="123"/>
      <c r="F716" s="201"/>
      <c r="G716" s="204"/>
      <c r="H716" s="202"/>
      <c r="I716" s="202"/>
      <c r="J716" s="202"/>
      <c r="K716" s="107"/>
      <c r="L716" s="107"/>
    </row>
    <row r="717" spans="1:12" s="121" customFormat="1">
      <c r="A717" s="112"/>
      <c r="B717" s="122"/>
      <c r="C717" s="112"/>
      <c r="D717" s="112"/>
      <c r="E717" s="123"/>
      <c r="F717" s="201"/>
      <c r="G717" s="204"/>
      <c r="H717" s="202"/>
      <c r="I717" s="202"/>
      <c r="J717" s="202"/>
      <c r="K717" s="107"/>
      <c r="L717" s="107"/>
    </row>
    <row r="718" spans="1:12" s="121" customFormat="1">
      <c r="A718" s="112"/>
      <c r="B718" s="122"/>
      <c r="C718" s="112"/>
      <c r="D718" s="112"/>
      <c r="E718" s="123"/>
      <c r="F718" s="201"/>
      <c r="G718" s="204"/>
      <c r="H718" s="202"/>
      <c r="I718" s="202"/>
      <c r="J718" s="202"/>
      <c r="K718" s="107"/>
      <c r="L718" s="107"/>
    </row>
    <row r="719" spans="1:12" s="121" customFormat="1">
      <c r="A719" s="112"/>
      <c r="B719" s="122"/>
      <c r="C719" s="112"/>
      <c r="D719" s="112"/>
      <c r="E719" s="123"/>
      <c r="F719" s="201"/>
      <c r="G719" s="204"/>
      <c r="H719" s="202"/>
      <c r="I719" s="202"/>
      <c r="J719" s="202"/>
      <c r="K719" s="107"/>
      <c r="L719" s="107"/>
    </row>
    <row r="720" spans="1:12" s="121" customFormat="1">
      <c r="A720" s="112"/>
      <c r="B720" s="122"/>
      <c r="C720" s="112"/>
      <c r="D720" s="112"/>
      <c r="E720" s="123"/>
      <c r="F720" s="201"/>
      <c r="G720" s="204"/>
      <c r="H720" s="202"/>
      <c r="I720" s="202"/>
      <c r="J720" s="202"/>
      <c r="K720" s="107"/>
      <c r="L720" s="107"/>
    </row>
    <row r="721" spans="1:12" s="121" customFormat="1">
      <c r="A721" s="112"/>
      <c r="B721" s="122"/>
      <c r="C721" s="112"/>
      <c r="D721" s="112"/>
      <c r="E721" s="123"/>
      <c r="F721" s="201"/>
      <c r="G721" s="204"/>
      <c r="H721" s="202"/>
      <c r="I721" s="202"/>
      <c r="J721" s="202"/>
      <c r="K721" s="107"/>
      <c r="L721" s="107"/>
    </row>
    <row r="722" spans="1:12" s="121" customFormat="1">
      <c r="A722" s="112"/>
      <c r="B722" s="122"/>
      <c r="C722" s="112"/>
      <c r="D722" s="112"/>
      <c r="E722" s="123"/>
      <c r="F722" s="201"/>
      <c r="G722" s="204"/>
      <c r="H722" s="202"/>
      <c r="I722" s="202"/>
      <c r="J722" s="202"/>
      <c r="K722" s="107"/>
      <c r="L722" s="107"/>
    </row>
    <row r="723" spans="1:12" s="121" customFormat="1">
      <c r="A723" s="112"/>
      <c r="B723" s="122"/>
      <c r="C723" s="112"/>
      <c r="D723" s="112"/>
      <c r="E723" s="123"/>
      <c r="F723" s="201"/>
      <c r="G723" s="204"/>
      <c r="H723" s="202"/>
      <c r="I723" s="202"/>
      <c r="J723" s="202"/>
      <c r="K723" s="107"/>
      <c r="L723" s="107"/>
    </row>
    <row r="724" spans="1:12" s="121" customFormat="1">
      <c r="A724" s="112"/>
      <c r="B724" s="122"/>
      <c r="C724" s="112"/>
      <c r="D724" s="112"/>
      <c r="E724" s="123"/>
      <c r="F724" s="201"/>
      <c r="G724" s="204"/>
      <c r="H724" s="202"/>
      <c r="I724" s="202"/>
      <c r="J724" s="202"/>
      <c r="K724" s="107"/>
      <c r="L724" s="107"/>
    </row>
    <row r="725" spans="1:12" s="121" customFormat="1">
      <c r="A725" s="112"/>
      <c r="B725" s="122"/>
      <c r="C725" s="112"/>
      <c r="D725" s="112"/>
      <c r="E725" s="123"/>
      <c r="F725" s="201"/>
      <c r="G725" s="204"/>
      <c r="H725" s="202"/>
      <c r="I725" s="202"/>
      <c r="J725" s="202"/>
      <c r="K725" s="107"/>
      <c r="L725" s="107"/>
    </row>
    <row r="726" spans="1:12" s="121" customFormat="1">
      <c r="A726" s="112"/>
      <c r="B726" s="122"/>
      <c r="C726" s="112"/>
      <c r="D726" s="112"/>
      <c r="E726" s="123"/>
      <c r="F726" s="201"/>
      <c r="G726" s="204"/>
      <c r="H726" s="202"/>
      <c r="I726" s="202"/>
      <c r="J726" s="202"/>
      <c r="K726" s="107"/>
      <c r="L726" s="107"/>
    </row>
    <row r="727" spans="1:12" s="121" customFormat="1">
      <c r="A727" s="112"/>
      <c r="B727" s="122"/>
      <c r="C727" s="112"/>
      <c r="D727" s="112"/>
      <c r="E727" s="123"/>
      <c r="F727" s="201"/>
      <c r="G727" s="204"/>
      <c r="H727" s="202"/>
      <c r="I727" s="202"/>
      <c r="J727" s="202"/>
      <c r="K727" s="107"/>
      <c r="L727" s="107"/>
    </row>
    <row r="728" spans="1:12" s="121" customFormat="1">
      <c r="A728" s="112"/>
      <c r="B728" s="122"/>
      <c r="C728" s="112"/>
      <c r="D728" s="112"/>
      <c r="E728" s="123"/>
      <c r="F728" s="201"/>
      <c r="G728" s="204"/>
      <c r="H728" s="202"/>
      <c r="I728" s="202"/>
      <c r="J728" s="202"/>
      <c r="K728" s="107"/>
      <c r="L728" s="107"/>
    </row>
    <row r="729" spans="1:12" s="121" customFormat="1">
      <c r="A729" s="112"/>
      <c r="B729" s="122"/>
      <c r="C729" s="112"/>
      <c r="D729" s="112"/>
      <c r="E729" s="123"/>
      <c r="F729" s="201"/>
      <c r="G729" s="204"/>
      <c r="H729" s="202"/>
      <c r="I729" s="202"/>
      <c r="J729" s="202"/>
      <c r="K729" s="107"/>
      <c r="L729" s="107"/>
    </row>
    <row r="730" spans="1:12" s="121" customFormat="1">
      <c r="A730" s="112"/>
      <c r="B730" s="122"/>
      <c r="C730" s="112"/>
      <c r="D730" s="112"/>
      <c r="E730" s="123"/>
      <c r="F730" s="201"/>
      <c r="G730" s="204"/>
      <c r="H730" s="202"/>
      <c r="I730" s="202"/>
      <c r="J730" s="202"/>
      <c r="K730" s="107"/>
      <c r="L730" s="107"/>
    </row>
    <row r="731" spans="1:12" s="121" customFormat="1">
      <c r="A731" s="112"/>
      <c r="B731" s="122"/>
      <c r="C731" s="112"/>
      <c r="D731" s="112"/>
      <c r="E731" s="123"/>
      <c r="F731" s="201"/>
      <c r="G731" s="204"/>
      <c r="H731" s="202"/>
      <c r="I731" s="202"/>
      <c r="J731" s="202"/>
      <c r="K731" s="107"/>
      <c r="L731" s="107"/>
    </row>
    <row r="732" spans="1:12" s="121" customFormat="1">
      <c r="A732" s="112"/>
      <c r="B732" s="122"/>
      <c r="C732" s="112"/>
      <c r="D732" s="112"/>
      <c r="E732" s="123"/>
      <c r="F732" s="201"/>
      <c r="G732" s="204"/>
      <c r="H732" s="202"/>
      <c r="I732" s="202"/>
      <c r="J732" s="202"/>
      <c r="K732" s="107"/>
      <c r="L732" s="107"/>
    </row>
    <row r="733" spans="1:12" s="121" customFormat="1">
      <c r="A733" s="112"/>
      <c r="B733" s="122"/>
      <c r="C733" s="112"/>
      <c r="D733" s="112"/>
      <c r="E733" s="123"/>
      <c r="F733" s="201"/>
      <c r="G733" s="204"/>
      <c r="H733" s="202"/>
      <c r="I733" s="202"/>
      <c r="J733" s="202"/>
      <c r="K733" s="107"/>
      <c r="L733" s="107"/>
    </row>
    <row r="734" spans="1:12" s="121" customFormat="1">
      <c r="A734" s="112"/>
      <c r="B734" s="122"/>
      <c r="C734" s="112"/>
      <c r="D734" s="112"/>
      <c r="E734" s="123"/>
      <c r="F734" s="201"/>
      <c r="G734" s="204"/>
      <c r="H734" s="202"/>
      <c r="I734" s="202"/>
      <c r="J734" s="202"/>
      <c r="K734" s="107"/>
      <c r="L734" s="107"/>
    </row>
    <row r="735" spans="1:12" s="121" customFormat="1">
      <c r="A735" s="112"/>
      <c r="B735" s="122"/>
      <c r="C735" s="112"/>
      <c r="D735" s="112"/>
      <c r="E735" s="123"/>
      <c r="F735" s="201"/>
      <c r="G735" s="204"/>
      <c r="H735" s="202"/>
      <c r="I735" s="202"/>
      <c r="J735" s="202"/>
      <c r="K735" s="107"/>
      <c r="L735" s="107"/>
    </row>
    <row r="736" spans="1:12" s="121" customFormat="1">
      <c r="A736" s="112"/>
      <c r="B736" s="122"/>
      <c r="C736" s="112"/>
      <c r="D736" s="112"/>
      <c r="E736" s="123"/>
      <c r="F736" s="201"/>
      <c r="G736" s="204"/>
      <c r="H736" s="202"/>
      <c r="I736" s="202"/>
      <c r="J736" s="202"/>
      <c r="K736" s="107"/>
      <c r="L736" s="107"/>
    </row>
    <row r="737" spans="1:12" s="121" customFormat="1">
      <c r="A737" s="112"/>
      <c r="B737" s="122"/>
      <c r="C737" s="112"/>
      <c r="D737" s="112"/>
      <c r="E737" s="123"/>
      <c r="F737" s="201"/>
      <c r="G737" s="204"/>
      <c r="H737" s="202"/>
      <c r="I737" s="202"/>
      <c r="J737" s="202"/>
      <c r="K737" s="107"/>
      <c r="L737" s="107"/>
    </row>
    <row r="738" spans="1:12" s="121" customFormat="1">
      <c r="A738" s="112"/>
      <c r="B738" s="122"/>
      <c r="C738" s="112"/>
      <c r="D738" s="112"/>
      <c r="E738" s="123"/>
      <c r="F738" s="201"/>
      <c r="G738" s="204"/>
      <c r="H738" s="202"/>
      <c r="I738" s="202"/>
      <c r="J738" s="202"/>
      <c r="K738" s="107"/>
      <c r="L738" s="107"/>
    </row>
    <row r="739" spans="1:12" s="121" customFormat="1">
      <c r="A739" s="112"/>
      <c r="B739" s="122"/>
      <c r="C739" s="112"/>
      <c r="D739" s="112"/>
      <c r="E739" s="123"/>
      <c r="F739" s="201"/>
      <c r="G739" s="204"/>
      <c r="H739" s="202"/>
      <c r="I739" s="202"/>
      <c r="J739" s="202"/>
      <c r="K739" s="107"/>
      <c r="L739" s="107"/>
    </row>
    <row r="740" spans="1:12" s="121" customFormat="1">
      <c r="A740" s="112"/>
      <c r="B740" s="122"/>
      <c r="C740" s="112"/>
      <c r="D740" s="112"/>
      <c r="E740" s="123"/>
      <c r="F740" s="201"/>
      <c r="G740" s="204"/>
      <c r="H740" s="202"/>
      <c r="I740" s="202"/>
      <c r="J740" s="202"/>
      <c r="K740" s="107"/>
      <c r="L740" s="107"/>
    </row>
    <row r="741" spans="1:12" s="121" customFormat="1">
      <c r="A741" s="112"/>
      <c r="B741" s="122"/>
      <c r="C741" s="112"/>
      <c r="D741" s="112"/>
      <c r="E741" s="123"/>
      <c r="F741" s="201"/>
      <c r="G741" s="204"/>
      <c r="H741" s="202"/>
      <c r="I741" s="202"/>
      <c r="J741" s="202"/>
      <c r="K741" s="107"/>
      <c r="L741" s="107"/>
    </row>
    <row r="742" spans="1:12" s="121" customFormat="1">
      <c r="A742" s="112"/>
      <c r="B742" s="122"/>
      <c r="C742" s="112"/>
      <c r="D742" s="112"/>
      <c r="E742" s="123"/>
      <c r="F742" s="201"/>
      <c r="G742" s="204"/>
      <c r="H742" s="202"/>
      <c r="I742" s="202"/>
      <c r="J742" s="202"/>
      <c r="K742" s="107"/>
      <c r="L742" s="107"/>
    </row>
    <row r="743" spans="1:12" s="121" customFormat="1">
      <c r="A743" s="112"/>
      <c r="B743" s="122"/>
      <c r="C743" s="112"/>
      <c r="D743" s="112"/>
      <c r="E743" s="123"/>
      <c r="F743" s="201"/>
      <c r="G743" s="204"/>
      <c r="H743" s="202"/>
      <c r="I743" s="202"/>
      <c r="J743" s="202"/>
      <c r="K743" s="107"/>
      <c r="L743" s="107"/>
    </row>
    <row r="744" spans="1:12" s="121" customFormat="1">
      <c r="A744" s="112"/>
      <c r="B744" s="122"/>
      <c r="C744" s="112"/>
      <c r="D744" s="112"/>
      <c r="E744" s="123"/>
      <c r="F744" s="201"/>
      <c r="G744" s="204"/>
      <c r="H744" s="202"/>
      <c r="I744" s="202"/>
      <c r="J744" s="202"/>
      <c r="K744" s="107"/>
      <c r="L744" s="107"/>
    </row>
    <row r="745" spans="1:12" s="121" customFormat="1">
      <c r="A745" s="112"/>
      <c r="B745" s="122"/>
      <c r="C745" s="112"/>
      <c r="D745" s="112"/>
      <c r="E745" s="123"/>
      <c r="F745" s="201"/>
      <c r="G745" s="204"/>
      <c r="H745" s="202"/>
      <c r="I745" s="202"/>
      <c r="J745" s="202"/>
      <c r="K745" s="107"/>
      <c r="L745" s="107"/>
    </row>
    <row r="746" spans="1:12" s="121" customFormat="1">
      <c r="A746" s="112"/>
      <c r="B746" s="122"/>
      <c r="C746" s="112"/>
      <c r="D746" s="112"/>
      <c r="E746" s="123"/>
      <c r="F746" s="201"/>
      <c r="G746" s="204"/>
      <c r="H746" s="202"/>
      <c r="I746" s="202"/>
      <c r="J746" s="202"/>
      <c r="K746" s="107"/>
      <c r="L746" s="107"/>
    </row>
    <row r="747" spans="1:12" s="121" customFormat="1">
      <c r="A747" s="112"/>
      <c r="B747" s="122"/>
      <c r="C747" s="112"/>
      <c r="D747" s="112"/>
      <c r="E747" s="123"/>
      <c r="F747" s="201"/>
      <c r="G747" s="204"/>
      <c r="H747" s="202"/>
      <c r="I747" s="202"/>
      <c r="J747" s="202"/>
      <c r="K747" s="107"/>
      <c r="L747" s="107"/>
    </row>
    <row r="748" spans="1:12" s="121" customFormat="1">
      <c r="A748" s="112"/>
      <c r="B748" s="122"/>
      <c r="C748" s="112"/>
      <c r="D748" s="112"/>
      <c r="E748" s="123"/>
      <c r="F748" s="201"/>
      <c r="G748" s="204"/>
      <c r="H748" s="202"/>
      <c r="I748" s="202"/>
      <c r="J748" s="202"/>
      <c r="K748" s="107"/>
      <c r="L748" s="107"/>
    </row>
    <row r="749" spans="1:12" s="121" customFormat="1">
      <c r="A749" s="112"/>
      <c r="B749" s="122"/>
      <c r="C749" s="112"/>
      <c r="D749" s="112"/>
      <c r="E749" s="123"/>
      <c r="F749" s="201"/>
      <c r="G749" s="204"/>
      <c r="H749" s="202"/>
      <c r="I749" s="202"/>
      <c r="J749" s="202"/>
      <c r="K749" s="107"/>
      <c r="L749" s="107"/>
    </row>
    <row r="750" spans="1:12" s="121" customFormat="1">
      <c r="A750" s="112"/>
      <c r="B750" s="122"/>
      <c r="C750" s="112"/>
      <c r="D750" s="112"/>
      <c r="E750" s="123"/>
      <c r="F750" s="201"/>
      <c r="G750" s="204"/>
      <c r="H750" s="202"/>
      <c r="I750" s="202"/>
      <c r="J750" s="202"/>
      <c r="K750" s="107"/>
      <c r="L750" s="107"/>
    </row>
    <row r="751" spans="1:12" s="121" customFormat="1">
      <c r="A751" s="112"/>
      <c r="B751" s="122"/>
      <c r="C751" s="112"/>
      <c r="D751" s="112"/>
      <c r="E751" s="123"/>
      <c r="F751" s="201"/>
      <c r="G751" s="204"/>
      <c r="H751" s="202"/>
      <c r="I751" s="202"/>
      <c r="J751" s="202"/>
      <c r="K751" s="107"/>
      <c r="L751" s="107"/>
    </row>
    <row r="752" spans="1:12" s="121" customFormat="1">
      <c r="A752" s="112"/>
      <c r="B752" s="122"/>
      <c r="C752" s="112"/>
      <c r="D752" s="112"/>
      <c r="E752" s="123"/>
      <c r="F752" s="201"/>
      <c r="G752" s="204"/>
      <c r="H752" s="202"/>
      <c r="I752" s="202"/>
      <c r="J752" s="202"/>
      <c r="K752" s="107"/>
      <c r="L752" s="107"/>
    </row>
    <row r="753" spans="1:12" s="121" customFormat="1">
      <c r="A753" s="112"/>
      <c r="B753" s="122"/>
      <c r="C753" s="112"/>
      <c r="D753" s="112"/>
      <c r="E753" s="123"/>
      <c r="F753" s="201"/>
      <c r="G753" s="204"/>
      <c r="H753" s="202"/>
      <c r="I753" s="202"/>
      <c r="J753" s="202"/>
      <c r="K753" s="107"/>
      <c r="L753" s="107"/>
    </row>
    <row r="754" spans="1:12" s="121" customFormat="1">
      <c r="A754" s="112"/>
      <c r="B754" s="122"/>
      <c r="C754" s="112"/>
      <c r="D754" s="112"/>
      <c r="E754" s="123"/>
      <c r="F754" s="201"/>
      <c r="G754" s="204"/>
      <c r="H754" s="202"/>
      <c r="I754" s="202"/>
      <c r="J754" s="202"/>
      <c r="K754" s="107"/>
      <c r="L754" s="107"/>
    </row>
    <row r="755" spans="1:12" s="121" customFormat="1">
      <c r="A755" s="112"/>
      <c r="B755" s="122"/>
      <c r="C755" s="112"/>
      <c r="D755" s="112"/>
      <c r="E755" s="123"/>
      <c r="F755" s="201"/>
      <c r="G755" s="204"/>
      <c r="H755" s="202"/>
      <c r="I755" s="202"/>
      <c r="J755" s="202"/>
      <c r="K755" s="107"/>
      <c r="L755" s="107"/>
    </row>
    <row r="756" spans="1:12" s="121" customFormat="1">
      <c r="A756" s="112"/>
      <c r="B756" s="122"/>
      <c r="C756" s="112"/>
      <c r="D756" s="112"/>
      <c r="E756" s="123"/>
      <c r="F756" s="201"/>
      <c r="G756" s="204"/>
      <c r="H756" s="202"/>
      <c r="I756" s="202"/>
      <c r="J756" s="202"/>
      <c r="K756" s="107"/>
      <c r="L756" s="107"/>
    </row>
    <row r="757" spans="1:12" s="121" customFormat="1">
      <c r="A757" s="112"/>
      <c r="B757" s="122"/>
      <c r="C757" s="112"/>
      <c r="D757" s="112"/>
      <c r="E757" s="123"/>
      <c r="F757" s="201"/>
      <c r="G757" s="204"/>
      <c r="H757" s="202"/>
      <c r="I757" s="202"/>
      <c r="J757" s="202"/>
      <c r="K757" s="107"/>
      <c r="L757" s="107"/>
    </row>
    <row r="758" spans="1:12" s="121" customFormat="1">
      <c r="A758" s="112"/>
      <c r="B758" s="122"/>
      <c r="C758" s="112"/>
      <c r="D758" s="112"/>
      <c r="E758" s="123"/>
      <c r="F758" s="201"/>
      <c r="G758" s="204"/>
      <c r="H758" s="202"/>
      <c r="I758" s="202"/>
      <c r="J758" s="202"/>
      <c r="K758" s="107"/>
      <c r="L758" s="107"/>
    </row>
    <row r="759" spans="1:12" s="121" customFormat="1">
      <c r="A759" s="112"/>
      <c r="B759" s="122"/>
      <c r="C759" s="112"/>
      <c r="D759" s="112"/>
      <c r="E759" s="123"/>
      <c r="F759" s="201"/>
      <c r="G759" s="204"/>
      <c r="H759" s="202"/>
      <c r="I759" s="202"/>
      <c r="J759" s="202"/>
      <c r="K759" s="107"/>
      <c r="L759" s="107"/>
    </row>
    <row r="760" spans="1:12" s="121" customFormat="1">
      <c r="A760" s="112"/>
      <c r="B760" s="122"/>
      <c r="C760" s="112"/>
      <c r="D760" s="112"/>
      <c r="E760" s="123"/>
      <c r="F760" s="201"/>
      <c r="G760" s="204"/>
      <c r="H760" s="202"/>
      <c r="I760" s="202"/>
      <c r="J760" s="202"/>
      <c r="K760" s="107"/>
      <c r="L760" s="107"/>
    </row>
    <row r="761" spans="1:12" s="121" customFormat="1">
      <c r="A761" s="112"/>
      <c r="B761" s="122"/>
      <c r="C761" s="112"/>
      <c r="D761" s="112"/>
      <c r="E761" s="123"/>
      <c r="F761" s="201"/>
      <c r="G761" s="204"/>
      <c r="H761" s="202"/>
      <c r="I761" s="202"/>
      <c r="J761" s="202"/>
      <c r="K761" s="107"/>
      <c r="L761" s="107"/>
    </row>
    <row r="762" spans="1:12" s="121" customFormat="1">
      <c r="A762" s="112"/>
      <c r="B762" s="122"/>
      <c r="C762" s="112"/>
      <c r="D762" s="112"/>
      <c r="E762" s="123"/>
      <c r="F762" s="201"/>
      <c r="G762" s="204"/>
      <c r="H762" s="202"/>
      <c r="I762" s="202"/>
      <c r="J762" s="202"/>
      <c r="K762" s="107"/>
      <c r="L762" s="107"/>
    </row>
    <row r="763" spans="1:12" s="121" customFormat="1">
      <c r="A763" s="112"/>
      <c r="B763" s="122"/>
      <c r="C763" s="112"/>
      <c r="D763" s="112"/>
      <c r="E763" s="123"/>
      <c r="F763" s="201"/>
      <c r="G763" s="204"/>
      <c r="H763" s="202"/>
      <c r="I763" s="202"/>
      <c r="J763" s="202"/>
      <c r="K763" s="107"/>
      <c r="L763" s="107"/>
    </row>
    <row r="764" spans="1:12" s="121" customFormat="1">
      <c r="A764" s="112"/>
      <c r="B764" s="122"/>
      <c r="C764" s="112"/>
      <c r="D764" s="112"/>
      <c r="E764" s="123"/>
      <c r="F764" s="201"/>
      <c r="G764" s="204"/>
      <c r="H764" s="202"/>
      <c r="I764" s="202"/>
      <c r="J764" s="202"/>
      <c r="K764" s="107"/>
      <c r="L764" s="107"/>
    </row>
    <row r="765" spans="1:12" s="121" customFormat="1">
      <c r="A765" s="112"/>
      <c r="B765" s="122"/>
      <c r="C765" s="112"/>
      <c r="D765" s="112"/>
      <c r="E765" s="123"/>
      <c r="F765" s="201"/>
      <c r="G765" s="204"/>
      <c r="H765" s="202"/>
      <c r="I765" s="202"/>
      <c r="J765" s="202"/>
      <c r="K765" s="107"/>
      <c r="L765" s="107"/>
    </row>
    <row r="766" spans="1:12" s="121" customFormat="1">
      <c r="A766" s="112"/>
      <c r="B766" s="122"/>
      <c r="C766" s="112"/>
      <c r="D766" s="112"/>
      <c r="E766" s="123"/>
      <c r="F766" s="201"/>
      <c r="G766" s="204"/>
      <c r="H766" s="202"/>
      <c r="I766" s="202"/>
      <c r="J766" s="202"/>
      <c r="K766" s="107"/>
      <c r="L766" s="107"/>
    </row>
    <row r="767" spans="1:12" s="121" customFormat="1">
      <c r="A767" s="112"/>
      <c r="B767" s="122"/>
      <c r="C767" s="112"/>
      <c r="D767" s="112"/>
      <c r="E767" s="123"/>
      <c r="F767" s="201"/>
      <c r="G767" s="204"/>
      <c r="H767" s="202"/>
      <c r="I767" s="202"/>
      <c r="J767" s="202"/>
      <c r="K767" s="107"/>
      <c r="L767" s="107"/>
    </row>
    <row r="768" spans="1:12" s="121" customFormat="1">
      <c r="A768" s="112"/>
      <c r="B768" s="122"/>
      <c r="C768" s="112"/>
      <c r="D768" s="112"/>
      <c r="E768" s="123"/>
      <c r="F768" s="201"/>
      <c r="G768" s="204"/>
      <c r="H768" s="202"/>
      <c r="I768" s="202"/>
      <c r="J768" s="202"/>
      <c r="K768" s="107"/>
      <c r="L768" s="107"/>
    </row>
    <row r="769" spans="1:12" s="121" customFormat="1">
      <c r="A769" s="112"/>
      <c r="B769" s="122"/>
      <c r="C769" s="112"/>
      <c r="D769" s="112"/>
      <c r="E769" s="123"/>
      <c r="F769" s="201"/>
      <c r="G769" s="204"/>
      <c r="H769" s="202"/>
      <c r="I769" s="202"/>
      <c r="J769" s="202"/>
      <c r="K769" s="107"/>
      <c r="L769" s="107"/>
    </row>
    <row r="770" spans="1:12" s="121" customFormat="1">
      <c r="A770" s="112"/>
      <c r="B770" s="122"/>
      <c r="C770" s="112"/>
      <c r="D770" s="112"/>
      <c r="E770" s="123"/>
      <c r="F770" s="201"/>
      <c r="G770" s="204"/>
      <c r="H770" s="202"/>
      <c r="I770" s="202"/>
      <c r="J770" s="202"/>
      <c r="K770" s="107"/>
      <c r="L770" s="107"/>
    </row>
    <row r="771" spans="1:12" s="121" customFormat="1">
      <c r="A771" s="112"/>
      <c r="B771" s="122"/>
      <c r="C771" s="112"/>
      <c r="D771" s="112"/>
      <c r="E771" s="123"/>
      <c r="F771" s="201"/>
      <c r="G771" s="204"/>
      <c r="H771" s="202"/>
      <c r="I771" s="202"/>
      <c r="J771" s="202"/>
      <c r="K771" s="107"/>
      <c r="L771" s="107"/>
    </row>
    <row r="772" spans="1:12" s="121" customFormat="1">
      <c r="A772" s="112"/>
      <c r="B772" s="122"/>
      <c r="C772" s="112"/>
      <c r="D772" s="112"/>
      <c r="E772" s="123"/>
      <c r="F772" s="201"/>
      <c r="G772" s="204"/>
      <c r="H772" s="202"/>
      <c r="I772" s="202"/>
      <c r="J772" s="202"/>
      <c r="K772" s="107"/>
      <c r="L772" s="107"/>
    </row>
    <row r="773" spans="1:12" s="121" customFormat="1">
      <c r="A773" s="112"/>
      <c r="B773" s="122"/>
      <c r="C773" s="112"/>
      <c r="D773" s="112"/>
      <c r="E773" s="123"/>
      <c r="F773" s="201"/>
      <c r="G773" s="204"/>
      <c r="H773" s="202"/>
      <c r="I773" s="202"/>
      <c r="J773" s="202"/>
      <c r="K773" s="107"/>
      <c r="L773" s="107"/>
    </row>
    <row r="774" spans="1:12" s="121" customFormat="1">
      <c r="A774" s="112"/>
      <c r="B774" s="122"/>
      <c r="C774" s="112"/>
      <c r="D774" s="112"/>
      <c r="E774" s="123"/>
      <c r="F774" s="201"/>
      <c r="G774" s="204"/>
      <c r="H774" s="202"/>
      <c r="I774" s="202"/>
      <c r="J774" s="202"/>
      <c r="K774" s="107"/>
      <c r="L774" s="107"/>
    </row>
    <row r="775" spans="1:12" s="121" customFormat="1">
      <c r="A775" s="112"/>
      <c r="B775" s="122"/>
      <c r="C775" s="112"/>
      <c r="D775" s="112"/>
      <c r="E775" s="123"/>
      <c r="F775" s="201"/>
      <c r="G775" s="204"/>
      <c r="H775" s="202"/>
      <c r="I775" s="202"/>
      <c r="J775" s="202"/>
      <c r="K775" s="107"/>
      <c r="L775" s="107"/>
    </row>
    <row r="776" spans="1:12" s="121" customFormat="1">
      <c r="A776" s="112"/>
      <c r="B776" s="122"/>
      <c r="C776" s="112"/>
      <c r="D776" s="112"/>
      <c r="E776" s="123"/>
      <c r="F776" s="201"/>
      <c r="G776" s="204"/>
      <c r="H776" s="202"/>
      <c r="I776" s="202"/>
      <c r="J776" s="202"/>
      <c r="K776" s="107"/>
      <c r="L776" s="107"/>
    </row>
    <row r="777" spans="1:12" s="121" customFormat="1">
      <c r="A777" s="112"/>
      <c r="B777" s="122"/>
      <c r="C777" s="112"/>
      <c r="D777" s="112"/>
      <c r="E777" s="123"/>
      <c r="F777" s="201"/>
      <c r="G777" s="204"/>
      <c r="H777" s="202"/>
      <c r="I777" s="202"/>
      <c r="J777" s="202"/>
      <c r="K777" s="107"/>
      <c r="L777" s="107"/>
    </row>
    <row r="778" spans="1:12" s="121" customFormat="1">
      <c r="A778" s="112"/>
      <c r="B778" s="122"/>
      <c r="C778" s="112"/>
      <c r="D778" s="112"/>
      <c r="E778" s="123"/>
      <c r="F778" s="201"/>
      <c r="G778" s="204"/>
      <c r="H778" s="202"/>
      <c r="I778" s="202"/>
      <c r="J778" s="202"/>
      <c r="K778" s="107"/>
      <c r="L778" s="107"/>
    </row>
    <row r="779" spans="1:12" s="121" customFormat="1">
      <c r="A779" s="112"/>
      <c r="B779" s="122"/>
      <c r="C779" s="112"/>
      <c r="D779" s="112"/>
      <c r="E779" s="123"/>
      <c r="F779" s="201"/>
      <c r="G779" s="204"/>
      <c r="H779" s="202"/>
      <c r="I779" s="202"/>
      <c r="J779" s="202"/>
      <c r="K779" s="107"/>
      <c r="L779" s="107"/>
    </row>
    <row r="780" spans="1:12" s="121" customFormat="1">
      <c r="A780" s="112"/>
      <c r="B780" s="122"/>
      <c r="C780" s="112"/>
      <c r="D780" s="112"/>
      <c r="E780" s="123"/>
      <c r="F780" s="201"/>
      <c r="G780" s="204"/>
      <c r="H780" s="202"/>
      <c r="I780" s="202"/>
      <c r="J780" s="202"/>
      <c r="K780" s="107"/>
      <c r="L780" s="107"/>
    </row>
    <row r="781" spans="1:12" s="121" customFormat="1">
      <c r="A781" s="112"/>
      <c r="B781" s="122"/>
      <c r="C781" s="112"/>
      <c r="D781" s="112"/>
      <c r="E781" s="123"/>
      <c r="F781" s="201"/>
      <c r="G781" s="204"/>
      <c r="H781" s="202"/>
      <c r="I781" s="202"/>
      <c r="J781" s="202"/>
      <c r="K781" s="107"/>
      <c r="L781" s="107"/>
    </row>
    <row r="782" spans="1:12" s="121" customFormat="1">
      <c r="A782" s="112"/>
      <c r="B782" s="122"/>
      <c r="C782" s="112"/>
      <c r="D782" s="112"/>
      <c r="E782" s="123"/>
      <c r="F782" s="201"/>
      <c r="G782" s="204"/>
      <c r="H782" s="202"/>
      <c r="I782" s="202"/>
      <c r="J782" s="202"/>
      <c r="K782" s="107"/>
      <c r="L782" s="107"/>
    </row>
    <row r="783" spans="1:12" s="121" customFormat="1">
      <c r="A783" s="112"/>
      <c r="B783" s="122"/>
      <c r="C783" s="112"/>
      <c r="D783" s="112"/>
      <c r="E783" s="123"/>
      <c r="F783" s="201"/>
      <c r="G783" s="204"/>
      <c r="H783" s="202"/>
      <c r="I783" s="202"/>
      <c r="J783" s="202"/>
      <c r="K783" s="107"/>
      <c r="L783" s="107"/>
    </row>
    <row r="784" spans="1:12" s="121" customFormat="1">
      <c r="A784" s="112"/>
      <c r="B784" s="122"/>
      <c r="C784" s="112"/>
      <c r="D784" s="112"/>
      <c r="E784" s="123"/>
      <c r="F784" s="201"/>
      <c r="G784" s="204"/>
      <c r="H784" s="202"/>
      <c r="I784" s="202"/>
      <c r="J784" s="202"/>
      <c r="K784" s="107"/>
      <c r="L784" s="107"/>
    </row>
    <row r="785" spans="1:12" s="121" customFormat="1">
      <c r="A785" s="112"/>
      <c r="B785" s="122"/>
      <c r="C785" s="112"/>
      <c r="D785" s="112"/>
      <c r="E785" s="123"/>
      <c r="F785" s="201"/>
      <c r="G785" s="204"/>
      <c r="H785" s="202"/>
      <c r="I785" s="202"/>
      <c r="J785" s="202"/>
      <c r="K785" s="107"/>
      <c r="L785" s="107"/>
    </row>
    <row r="786" spans="1:12" s="121" customFormat="1">
      <c r="A786" s="112"/>
      <c r="B786" s="122"/>
      <c r="C786" s="112"/>
      <c r="D786" s="112"/>
      <c r="E786" s="123"/>
      <c r="F786" s="201"/>
      <c r="G786" s="204"/>
      <c r="H786" s="202"/>
      <c r="I786" s="202"/>
      <c r="J786" s="202"/>
      <c r="K786" s="107"/>
      <c r="L786" s="107"/>
    </row>
    <row r="787" spans="1:12" s="121" customFormat="1">
      <c r="A787" s="112"/>
      <c r="B787" s="122"/>
      <c r="C787" s="112"/>
      <c r="D787" s="112"/>
      <c r="E787" s="123"/>
      <c r="F787" s="201"/>
      <c r="G787" s="204"/>
      <c r="H787" s="202"/>
      <c r="I787" s="202"/>
      <c r="J787" s="202"/>
      <c r="K787" s="107"/>
      <c r="L787" s="107"/>
    </row>
    <row r="788" spans="1:12" s="121" customFormat="1">
      <c r="A788" s="112"/>
      <c r="B788" s="122"/>
      <c r="C788" s="112"/>
      <c r="D788" s="112"/>
      <c r="E788" s="123"/>
      <c r="F788" s="201"/>
      <c r="G788" s="204"/>
      <c r="H788" s="202"/>
      <c r="I788" s="202"/>
      <c r="J788" s="202"/>
      <c r="K788" s="107"/>
      <c r="L788" s="107"/>
    </row>
    <row r="789" spans="1:12" s="121" customFormat="1">
      <c r="A789" s="112"/>
      <c r="B789" s="122"/>
      <c r="C789" s="112"/>
      <c r="D789" s="112"/>
      <c r="E789" s="123"/>
      <c r="F789" s="201"/>
      <c r="G789" s="204"/>
      <c r="H789" s="202"/>
      <c r="I789" s="202"/>
      <c r="J789" s="202"/>
      <c r="K789" s="107"/>
      <c r="L789" s="107"/>
    </row>
    <row r="790" spans="1:12" s="121" customFormat="1">
      <c r="A790" s="112"/>
      <c r="B790" s="122"/>
      <c r="C790" s="112"/>
      <c r="D790" s="112"/>
      <c r="E790" s="123"/>
      <c r="F790" s="201"/>
      <c r="G790" s="204"/>
      <c r="H790" s="202"/>
      <c r="I790" s="202"/>
      <c r="J790" s="202"/>
      <c r="K790" s="107"/>
      <c r="L790" s="107"/>
    </row>
    <row r="791" spans="1:12" s="121" customFormat="1">
      <c r="A791" s="112"/>
      <c r="B791" s="122"/>
      <c r="C791" s="112"/>
      <c r="D791" s="112"/>
      <c r="E791" s="123"/>
      <c r="F791" s="201"/>
      <c r="G791" s="204"/>
      <c r="H791" s="202"/>
      <c r="I791" s="202"/>
      <c r="J791" s="202"/>
      <c r="K791" s="107"/>
      <c r="L791" s="107"/>
    </row>
    <row r="792" spans="1:12" s="121" customFormat="1">
      <c r="A792" s="112"/>
      <c r="B792" s="122"/>
      <c r="C792" s="112"/>
      <c r="D792" s="112"/>
      <c r="E792" s="123"/>
      <c r="F792" s="201"/>
      <c r="G792" s="204"/>
      <c r="H792" s="202"/>
      <c r="I792" s="202"/>
      <c r="J792" s="202"/>
      <c r="K792" s="107"/>
      <c r="L792" s="107"/>
    </row>
    <row r="793" spans="1:12" s="121" customFormat="1">
      <c r="A793" s="112"/>
      <c r="B793" s="122"/>
      <c r="C793" s="112"/>
      <c r="D793" s="112"/>
      <c r="E793" s="123"/>
      <c r="F793" s="201"/>
      <c r="G793" s="204"/>
      <c r="H793" s="202"/>
      <c r="I793" s="202"/>
      <c r="J793" s="202"/>
      <c r="K793" s="107"/>
      <c r="L793" s="107"/>
    </row>
    <row r="794" spans="1:12" s="121" customFormat="1">
      <c r="A794" s="112"/>
      <c r="B794" s="122"/>
      <c r="C794" s="112"/>
      <c r="D794" s="112"/>
      <c r="E794" s="123"/>
      <c r="F794" s="201"/>
      <c r="G794" s="204"/>
      <c r="H794" s="202"/>
      <c r="I794" s="202"/>
      <c r="J794" s="202"/>
      <c r="K794" s="107"/>
      <c r="L794" s="107"/>
    </row>
    <row r="795" spans="1:12" s="121" customFormat="1">
      <c r="A795" s="112"/>
      <c r="B795" s="122"/>
      <c r="C795" s="112"/>
      <c r="D795" s="112"/>
      <c r="E795" s="123"/>
      <c r="F795" s="201"/>
      <c r="G795" s="204"/>
      <c r="H795" s="202"/>
      <c r="I795" s="202"/>
      <c r="J795" s="202"/>
      <c r="K795" s="107"/>
      <c r="L795" s="107"/>
    </row>
    <row r="796" spans="1:12" s="121" customFormat="1">
      <c r="A796" s="112"/>
      <c r="B796" s="122"/>
      <c r="C796" s="112"/>
      <c r="D796" s="112"/>
      <c r="E796" s="123"/>
      <c r="F796" s="201"/>
      <c r="G796" s="204"/>
      <c r="H796" s="202"/>
      <c r="I796" s="202"/>
      <c r="J796" s="202"/>
      <c r="K796" s="107"/>
      <c r="L796" s="107"/>
    </row>
    <row r="797" spans="1:12" s="121" customFormat="1">
      <c r="A797" s="112"/>
      <c r="B797" s="122"/>
      <c r="C797" s="112"/>
      <c r="D797" s="112"/>
      <c r="E797" s="123"/>
      <c r="F797" s="201"/>
      <c r="G797" s="204"/>
      <c r="H797" s="202"/>
      <c r="I797" s="202"/>
      <c r="J797" s="202"/>
      <c r="K797" s="107"/>
      <c r="L797" s="107"/>
    </row>
    <row r="798" spans="1:12" s="121" customFormat="1">
      <c r="A798" s="112"/>
      <c r="B798" s="122"/>
      <c r="C798" s="112"/>
      <c r="D798" s="112"/>
      <c r="E798" s="123"/>
      <c r="F798" s="201"/>
      <c r="G798" s="204"/>
      <c r="H798" s="202"/>
      <c r="I798" s="202"/>
      <c r="J798" s="202"/>
      <c r="K798" s="107"/>
      <c r="L798" s="107"/>
    </row>
    <row r="799" spans="1:12" s="121" customFormat="1">
      <c r="A799" s="112"/>
      <c r="B799" s="122"/>
      <c r="C799" s="112"/>
      <c r="D799" s="112"/>
      <c r="E799" s="123"/>
      <c r="F799" s="201"/>
      <c r="G799" s="204"/>
      <c r="H799" s="202"/>
      <c r="I799" s="202"/>
      <c r="J799" s="202"/>
      <c r="K799" s="107"/>
      <c r="L799" s="107"/>
    </row>
    <row r="800" spans="1:12" s="121" customFormat="1">
      <c r="A800" s="112"/>
      <c r="B800" s="122"/>
      <c r="C800" s="112"/>
      <c r="D800" s="112"/>
      <c r="E800" s="123"/>
      <c r="F800" s="201"/>
      <c r="G800" s="204"/>
      <c r="H800" s="202"/>
      <c r="I800" s="202"/>
      <c r="J800" s="202"/>
      <c r="K800" s="107"/>
      <c r="L800" s="107"/>
    </row>
    <row r="801" spans="1:12" s="121" customFormat="1">
      <c r="A801" s="112"/>
      <c r="B801" s="122"/>
      <c r="C801" s="112"/>
      <c r="D801" s="112"/>
      <c r="E801" s="123"/>
      <c r="F801" s="201"/>
      <c r="G801" s="204"/>
      <c r="H801" s="202"/>
      <c r="I801" s="202"/>
      <c r="J801" s="202"/>
      <c r="K801" s="107"/>
      <c r="L801" s="107"/>
    </row>
    <row r="802" spans="1:12" s="121" customFormat="1">
      <c r="A802" s="112"/>
      <c r="B802" s="122"/>
      <c r="C802" s="112"/>
      <c r="D802" s="112"/>
      <c r="E802" s="123"/>
      <c r="F802" s="201"/>
      <c r="G802" s="204"/>
      <c r="H802" s="202"/>
      <c r="I802" s="202"/>
      <c r="J802" s="202"/>
      <c r="K802" s="107"/>
      <c r="L802" s="107"/>
    </row>
    <row r="803" spans="1:12" s="121" customFormat="1">
      <c r="A803" s="112"/>
      <c r="B803" s="122"/>
      <c r="C803" s="112"/>
      <c r="D803" s="112"/>
      <c r="E803" s="123"/>
      <c r="F803" s="201"/>
      <c r="G803" s="204"/>
      <c r="H803" s="202"/>
      <c r="I803" s="202"/>
      <c r="J803" s="202"/>
      <c r="K803" s="107"/>
      <c r="L803" s="107"/>
    </row>
    <row r="804" spans="1:12" s="121" customFormat="1">
      <c r="A804" s="112"/>
      <c r="B804" s="122"/>
      <c r="C804" s="112"/>
      <c r="D804" s="112"/>
      <c r="E804" s="123"/>
      <c r="F804" s="201"/>
      <c r="G804" s="204"/>
      <c r="H804" s="202"/>
      <c r="I804" s="202"/>
      <c r="J804" s="202"/>
      <c r="K804" s="107"/>
      <c r="L804" s="107"/>
    </row>
    <row r="805" spans="1:12" s="121" customFormat="1">
      <c r="A805" s="112"/>
      <c r="B805" s="122"/>
      <c r="C805" s="112"/>
      <c r="D805" s="112"/>
      <c r="E805" s="123"/>
      <c r="F805" s="201"/>
      <c r="G805" s="204"/>
      <c r="H805" s="202"/>
      <c r="I805" s="202"/>
      <c r="J805" s="202"/>
      <c r="K805" s="107"/>
      <c r="L805" s="107"/>
    </row>
    <row r="806" spans="1:12" s="121" customFormat="1">
      <c r="A806" s="112"/>
      <c r="B806" s="122"/>
      <c r="C806" s="112"/>
      <c r="D806" s="112"/>
      <c r="E806" s="123"/>
      <c r="F806" s="201"/>
      <c r="G806" s="204"/>
      <c r="H806" s="202"/>
      <c r="I806" s="202"/>
      <c r="J806" s="202"/>
      <c r="K806" s="107"/>
      <c r="L806" s="107"/>
    </row>
    <row r="807" spans="1:12" s="121" customFormat="1">
      <c r="A807" s="112"/>
      <c r="B807" s="122"/>
      <c r="C807" s="112"/>
      <c r="D807" s="112"/>
      <c r="E807" s="123"/>
      <c r="F807" s="201"/>
      <c r="G807" s="204"/>
      <c r="H807" s="202"/>
      <c r="I807" s="202"/>
      <c r="J807" s="202"/>
      <c r="K807" s="107"/>
      <c r="L807" s="107"/>
    </row>
    <row r="808" spans="1:12" s="121" customFormat="1">
      <c r="A808" s="112"/>
      <c r="B808" s="122"/>
      <c r="C808" s="112"/>
      <c r="D808" s="112"/>
      <c r="E808" s="123"/>
      <c r="F808" s="201"/>
      <c r="G808" s="204"/>
      <c r="H808" s="202"/>
      <c r="I808" s="202"/>
      <c r="J808" s="202"/>
      <c r="K808" s="107"/>
      <c r="L808" s="107"/>
    </row>
    <row r="809" spans="1:12" s="121" customFormat="1">
      <c r="A809" s="112"/>
      <c r="B809" s="122"/>
      <c r="C809" s="112"/>
      <c r="D809" s="112"/>
      <c r="E809" s="123"/>
      <c r="F809" s="201"/>
      <c r="G809" s="204"/>
      <c r="H809" s="202"/>
      <c r="I809" s="202"/>
      <c r="J809" s="202"/>
      <c r="K809" s="107"/>
      <c r="L809" s="107"/>
    </row>
    <row r="810" spans="1:12" s="121" customFormat="1">
      <c r="A810" s="112"/>
      <c r="B810" s="122"/>
      <c r="C810" s="112"/>
      <c r="D810" s="112"/>
      <c r="E810" s="123"/>
      <c r="F810" s="201"/>
      <c r="G810" s="204"/>
      <c r="H810" s="202"/>
      <c r="I810" s="202"/>
      <c r="J810" s="202"/>
      <c r="K810" s="107"/>
      <c r="L810" s="107"/>
    </row>
    <row r="811" spans="1:12" s="121" customFormat="1">
      <c r="A811" s="112"/>
      <c r="B811" s="122"/>
      <c r="C811" s="112"/>
      <c r="D811" s="112"/>
      <c r="E811" s="123"/>
      <c r="F811" s="201"/>
      <c r="G811" s="204"/>
      <c r="H811" s="202"/>
      <c r="I811" s="202"/>
      <c r="J811" s="202"/>
      <c r="K811" s="107"/>
      <c r="L811" s="107"/>
    </row>
    <row r="812" spans="1:12" s="121" customFormat="1">
      <c r="A812" s="112"/>
      <c r="B812" s="122"/>
      <c r="C812" s="112"/>
      <c r="D812" s="112"/>
      <c r="E812" s="123"/>
      <c r="F812" s="201"/>
      <c r="G812" s="204"/>
      <c r="H812" s="202"/>
      <c r="I812" s="202"/>
      <c r="J812" s="202"/>
      <c r="K812" s="107"/>
      <c r="L812" s="107"/>
    </row>
    <row r="813" spans="1:12" s="121" customFormat="1">
      <c r="A813" s="112"/>
      <c r="B813" s="122"/>
      <c r="C813" s="112"/>
      <c r="D813" s="112"/>
      <c r="E813" s="123"/>
      <c r="F813" s="201"/>
      <c r="G813" s="204"/>
      <c r="H813" s="202"/>
      <c r="I813" s="202"/>
      <c r="J813" s="202"/>
      <c r="K813" s="107"/>
      <c r="L813" s="107"/>
    </row>
    <row r="814" spans="1:12" s="121" customFormat="1">
      <c r="A814" s="112"/>
      <c r="B814" s="122"/>
      <c r="C814" s="112"/>
      <c r="D814" s="112"/>
      <c r="E814" s="123"/>
      <c r="F814" s="201"/>
      <c r="G814" s="204"/>
      <c r="H814" s="202"/>
      <c r="I814" s="202"/>
      <c r="J814" s="202"/>
      <c r="K814" s="107"/>
      <c r="L814" s="107"/>
    </row>
    <row r="815" spans="1:12" s="121" customFormat="1">
      <c r="A815" s="112"/>
      <c r="B815" s="122"/>
      <c r="C815" s="112"/>
      <c r="D815" s="112"/>
      <c r="E815" s="123"/>
      <c r="F815" s="201"/>
      <c r="G815" s="204"/>
      <c r="H815" s="202"/>
      <c r="I815" s="202"/>
      <c r="J815" s="202"/>
      <c r="K815" s="107"/>
      <c r="L815" s="107"/>
    </row>
    <row r="816" spans="1:12" s="121" customFormat="1">
      <c r="A816" s="112"/>
      <c r="B816" s="122"/>
      <c r="C816" s="112"/>
      <c r="D816" s="112"/>
      <c r="E816" s="123"/>
      <c r="F816" s="201"/>
      <c r="G816" s="204"/>
      <c r="H816" s="202"/>
      <c r="I816" s="202"/>
      <c r="J816" s="202"/>
      <c r="K816" s="107"/>
      <c r="L816" s="107"/>
    </row>
    <row r="817" spans="1:12" s="121" customFormat="1">
      <c r="A817" s="112"/>
      <c r="B817" s="122"/>
      <c r="C817" s="112"/>
      <c r="D817" s="112"/>
      <c r="E817" s="123"/>
      <c r="F817" s="201"/>
      <c r="G817" s="204"/>
      <c r="H817" s="202"/>
      <c r="I817" s="202"/>
      <c r="J817" s="202"/>
      <c r="K817" s="107"/>
      <c r="L817" s="107"/>
    </row>
    <row r="818" spans="1:12" s="121" customFormat="1">
      <c r="A818" s="112"/>
      <c r="B818" s="122"/>
      <c r="C818" s="112"/>
      <c r="D818" s="112"/>
      <c r="E818" s="123"/>
      <c r="F818" s="201"/>
      <c r="G818" s="204"/>
      <c r="H818" s="202"/>
      <c r="I818" s="202"/>
      <c r="J818" s="202"/>
      <c r="K818" s="107"/>
      <c r="L818" s="107"/>
    </row>
    <row r="819" spans="1:12" s="121" customFormat="1">
      <c r="A819" s="112"/>
      <c r="B819" s="122"/>
      <c r="C819" s="112"/>
      <c r="D819" s="112"/>
      <c r="E819" s="123"/>
      <c r="F819" s="201"/>
      <c r="G819" s="204"/>
      <c r="H819" s="202"/>
      <c r="I819" s="202"/>
      <c r="J819" s="202"/>
      <c r="K819" s="107"/>
      <c r="L819" s="107"/>
    </row>
    <row r="820" spans="1:12" s="121" customFormat="1">
      <c r="A820" s="112"/>
      <c r="B820" s="122"/>
      <c r="C820" s="112"/>
      <c r="D820" s="112"/>
      <c r="E820" s="123"/>
      <c r="F820" s="201"/>
      <c r="G820" s="204"/>
      <c r="H820" s="202"/>
      <c r="I820" s="202"/>
      <c r="J820" s="202"/>
      <c r="K820" s="107"/>
      <c r="L820" s="107"/>
    </row>
    <row r="821" spans="1:12" s="121" customFormat="1">
      <c r="A821" s="112"/>
      <c r="B821" s="122"/>
      <c r="C821" s="112"/>
      <c r="D821" s="112"/>
      <c r="E821" s="123"/>
      <c r="F821" s="201"/>
      <c r="G821" s="204"/>
      <c r="H821" s="202"/>
      <c r="I821" s="202"/>
      <c r="J821" s="202"/>
      <c r="K821" s="107"/>
      <c r="L821" s="107"/>
    </row>
    <row r="822" spans="1:12" s="121" customFormat="1">
      <c r="A822" s="112"/>
      <c r="B822" s="122"/>
      <c r="C822" s="112"/>
      <c r="D822" s="112"/>
      <c r="E822" s="123"/>
      <c r="F822" s="201"/>
      <c r="G822" s="204"/>
      <c r="H822" s="202"/>
      <c r="I822" s="202"/>
      <c r="J822" s="202"/>
      <c r="K822" s="107"/>
      <c r="L822" s="107"/>
    </row>
    <row r="823" spans="1:12" s="121" customFormat="1">
      <c r="A823" s="112"/>
      <c r="B823" s="122"/>
      <c r="C823" s="112"/>
      <c r="D823" s="112"/>
      <c r="E823" s="123"/>
      <c r="F823" s="201"/>
      <c r="G823" s="204"/>
      <c r="H823" s="202"/>
      <c r="I823" s="202"/>
      <c r="J823" s="202"/>
      <c r="K823" s="107"/>
      <c r="L823" s="107"/>
    </row>
    <row r="824" spans="1:12" s="121" customFormat="1">
      <c r="A824" s="112"/>
      <c r="B824" s="122"/>
      <c r="C824" s="112"/>
      <c r="D824" s="112"/>
      <c r="E824" s="123"/>
      <c r="F824" s="201"/>
      <c r="G824" s="204"/>
      <c r="H824" s="202"/>
      <c r="I824" s="202"/>
      <c r="J824" s="202"/>
      <c r="K824" s="107"/>
      <c r="L824" s="107"/>
    </row>
    <row r="825" spans="1:12" s="121" customFormat="1">
      <c r="A825" s="112"/>
      <c r="B825" s="122"/>
      <c r="C825" s="112"/>
      <c r="D825" s="112"/>
      <c r="E825" s="123"/>
      <c r="F825" s="201"/>
      <c r="G825" s="204"/>
      <c r="H825" s="202"/>
      <c r="I825" s="202"/>
      <c r="J825" s="202"/>
      <c r="K825" s="107"/>
      <c r="L825" s="107"/>
    </row>
    <row r="826" spans="1:12" s="121" customFormat="1">
      <c r="A826" s="112"/>
      <c r="B826" s="122"/>
      <c r="C826" s="112"/>
      <c r="D826" s="112"/>
      <c r="E826" s="123"/>
      <c r="F826" s="201"/>
      <c r="G826" s="204"/>
      <c r="H826" s="202"/>
      <c r="I826" s="202"/>
      <c r="J826" s="202"/>
      <c r="K826" s="107"/>
      <c r="L826" s="107"/>
    </row>
    <row r="827" spans="1:12" s="121" customFormat="1">
      <c r="A827" s="112"/>
      <c r="B827" s="122"/>
      <c r="C827" s="112"/>
      <c r="D827" s="112"/>
      <c r="E827" s="123"/>
      <c r="F827" s="201"/>
      <c r="G827" s="204"/>
      <c r="H827" s="202"/>
      <c r="I827" s="202"/>
      <c r="J827" s="202"/>
      <c r="K827" s="107"/>
      <c r="L827" s="107"/>
    </row>
    <row r="828" spans="1:12" s="121" customFormat="1">
      <c r="A828" s="112"/>
      <c r="B828" s="122"/>
      <c r="C828" s="112"/>
      <c r="D828" s="112"/>
      <c r="E828" s="123"/>
      <c r="F828" s="201"/>
      <c r="G828" s="204"/>
      <c r="H828" s="202"/>
      <c r="I828" s="202"/>
      <c r="J828" s="202"/>
      <c r="K828" s="107"/>
      <c r="L828" s="107"/>
    </row>
    <row r="829" spans="1:12" s="121" customFormat="1">
      <c r="A829" s="112"/>
      <c r="B829" s="122"/>
      <c r="C829" s="112"/>
      <c r="D829" s="112"/>
      <c r="E829" s="123"/>
      <c r="F829" s="201"/>
      <c r="G829" s="204"/>
      <c r="H829" s="202"/>
      <c r="I829" s="202"/>
      <c r="J829" s="202"/>
      <c r="K829" s="107"/>
      <c r="L829" s="107"/>
    </row>
    <row r="830" spans="1:12" s="121" customFormat="1">
      <c r="A830" s="112"/>
      <c r="B830" s="122"/>
      <c r="C830" s="112"/>
      <c r="D830" s="112"/>
      <c r="E830" s="123"/>
      <c r="F830" s="201"/>
      <c r="G830" s="204"/>
      <c r="H830" s="202"/>
      <c r="I830" s="202"/>
      <c r="J830" s="202"/>
      <c r="K830" s="107"/>
      <c r="L830" s="107"/>
    </row>
    <row r="831" spans="1:12" s="121" customFormat="1">
      <c r="A831" s="112"/>
      <c r="B831" s="122"/>
      <c r="C831" s="112"/>
      <c r="D831" s="112"/>
      <c r="E831" s="123"/>
      <c r="F831" s="201"/>
      <c r="G831" s="204"/>
      <c r="H831" s="202"/>
      <c r="I831" s="202"/>
      <c r="J831" s="202"/>
      <c r="K831" s="107"/>
      <c r="L831" s="107"/>
    </row>
    <row r="832" spans="1:12" s="121" customFormat="1">
      <c r="A832" s="112"/>
      <c r="B832" s="122"/>
      <c r="C832" s="112"/>
      <c r="D832" s="112"/>
      <c r="E832" s="123"/>
      <c r="F832" s="201"/>
      <c r="G832" s="204"/>
      <c r="H832" s="202"/>
      <c r="I832" s="202"/>
      <c r="J832" s="202"/>
      <c r="K832" s="107"/>
      <c r="L832" s="107"/>
    </row>
    <row r="833" spans="1:12" s="121" customFormat="1">
      <c r="A833" s="112"/>
      <c r="B833" s="122"/>
      <c r="C833" s="112"/>
      <c r="D833" s="112"/>
      <c r="E833" s="123"/>
      <c r="F833" s="201"/>
      <c r="G833" s="204"/>
      <c r="H833" s="202"/>
      <c r="I833" s="202"/>
      <c r="J833" s="202"/>
      <c r="K833" s="107"/>
      <c r="L833" s="107"/>
    </row>
    <row r="834" spans="1:12" s="121" customFormat="1">
      <c r="A834" s="112"/>
      <c r="B834" s="122"/>
      <c r="C834" s="112"/>
      <c r="D834" s="112"/>
      <c r="E834" s="123"/>
      <c r="F834" s="201"/>
      <c r="G834" s="204"/>
      <c r="H834" s="202"/>
      <c r="I834" s="202"/>
      <c r="J834" s="202"/>
      <c r="K834" s="107"/>
      <c r="L834" s="107"/>
    </row>
    <row r="835" spans="1:12" s="121" customFormat="1">
      <c r="A835" s="112"/>
      <c r="B835" s="122"/>
      <c r="C835" s="112"/>
      <c r="D835" s="112"/>
      <c r="E835" s="123"/>
      <c r="F835" s="201"/>
      <c r="G835" s="204"/>
      <c r="H835" s="202"/>
      <c r="I835" s="202"/>
      <c r="J835" s="202"/>
      <c r="K835" s="107"/>
      <c r="L835" s="107"/>
    </row>
    <row r="836" spans="1:12" s="121" customFormat="1">
      <c r="A836" s="112"/>
      <c r="B836" s="122"/>
      <c r="C836" s="112"/>
      <c r="D836" s="112"/>
      <c r="E836" s="123"/>
      <c r="F836" s="201"/>
      <c r="G836" s="204"/>
      <c r="H836" s="202"/>
      <c r="I836" s="202"/>
      <c r="J836" s="202"/>
      <c r="K836" s="107"/>
      <c r="L836" s="107"/>
    </row>
    <row r="837" spans="1:12" s="121" customFormat="1">
      <c r="A837" s="112"/>
      <c r="B837" s="122"/>
      <c r="C837" s="112"/>
      <c r="D837" s="112"/>
      <c r="E837" s="123"/>
      <c r="F837" s="201"/>
      <c r="G837" s="204"/>
      <c r="H837" s="202"/>
      <c r="I837" s="202"/>
      <c r="J837" s="202"/>
      <c r="K837" s="107"/>
      <c r="L837" s="107"/>
    </row>
    <row r="838" spans="1:12" s="121" customFormat="1">
      <c r="A838" s="112"/>
      <c r="B838" s="122"/>
      <c r="C838" s="112"/>
      <c r="D838" s="112"/>
      <c r="E838" s="123"/>
      <c r="F838" s="201"/>
      <c r="G838" s="204"/>
      <c r="H838" s="202"/>
      <c r="I838" s="202"/>
      <c r="J838" s="202"/>
      <c r="K838" s="107"/>
      <c r="L838" s="107"/>
    </row>
    <row r="839" spans="1:12" s="121" customFormat="1">
      <c r="A839" s="112"/>
      <c r="B839" s="122"/>
      <c r="C839" s="112"/>
      <c r="D839" s="112"/>
      <c r="E839" s="123"/>
      <c r="F839" s="201"/>
      <c r="G839" s="204"/>
      <c r="H839" s="202"/>
      <c r="I839" s="202"/>
      <c r="J839" s="202"/>
      <c r="K839" s="107"/>
      <c r="L839" s="107"/>
    </row>
    <row r="840" spans="1:12" s="121" customFormat="1">
      <c r="A840" s="112"/>
      <c r="B840" s="122"/>
      <c r="C840" s="112"/>
      <c r="D840" s="112"/>
      <c r="E840" s="123"/>
      <c r="F840" s="201"/>
      <c r="G840" s="204"/>
      <c r="H840" s="202"/>
      <c r="I840" s="202"/>
      <c r="J840" s="202"/>
      <c r="K840" s="107"/>
      <c r="L840" s="107"/>
    </row>
    <row r="841" spans="1:12" s="121" customFormat="1">
      <c r="A841" s="112"/>
      <c r="B841" s="122"/>
      <c r="C841" s="112"/>
      <c r="D841" s="112"/>
      <c r="E841" s="123"/>
      <c r="F841" s="201"/>
      <c r="G841" s="204"/>
      <c r="H841" s="202"/>
      <c r="I841" s="202"/>
      <c r="J841" s="202"/>
      <c r="K841" s="107"/>
      <c r="L841" s="107"/>
    </row>
    <row r="842" spans="1:12" s="121" customFormat="1">
      <c r="A842" s="112"/>
      <c r="B842" s="122"/>
      <c r="C842" s="112"/>
      <c r="D842" s="112"/>
      <c r="E842" s="123"/>
      <c r="F842" s="201"/>
      <c r="G842" s="204"/>
      <c r="H842" s="202"/>
      <c r="I842" s="202"/>
      <c r="J842" s="202"/>
      <c r="K842" s="107"/>
      <c r="L842" s="107"/>
    </row>
    <row r="843" spans="1:12" s="121" customFormat="1">
      <c r="A843" s="112"/>
      <c r="B843" s="122"/>
      <c r="C843" s="112"/>
      <c r="D843" s="112"/>
      <c r="E843" s="123"/>
      <c r="F843" s="201"/>
      <c r="G843" s="204"/>
      <c r="H843" s="202"/>
      <c r="I843" s="202"/>
      <c r="J843" s="202"/>
      <c r="K843" s="107"/>
      <c r="L843" s="107"/>
    </row>
    <row r="844" spans="1:12" s="121" customFormat="1">
      <c r="A844" s="112"/>
      <c r="B844" s="122"/>
      <c r="C844" s="112"/>
      <c r="D844" s="112"/>
      <c r="E844" s="123"/>
      <c r="F844" s="201"/>
      <c r="G844" s="204"/>
      <c r="H844" s="202"/>
      <c r="I844" s="202"/>
      <c r="J844" s="202"/>
      <c r="K844" s="107"/>
      <c r="L844" s="107"/>
    </row>
    <row r="845" spans="1:12" s="121" customFormat="1">
      <c r="A845" s="112"/>
      <c r="B845" s="122"/>
      <c r="C845" s="112"/>
      <c r="D845" s="112"/>
      <c r="E845" s="123"/>
      <c r="F845" s="201"/>
      <c r="G845" s="204"/>
      <c r="H845" s="202"/>
      <c r="I845" s="202"/>
      <c r="J845" s="202"/>
      <c r="K845" s="107"/>
      <c r="L845" s="107"/>
    </row>
    <row r="846" spans="1:12" s="121" customFormat="1">
      <c r="A846" s="112"/>
      <c r="B846" s="122"/>
      <c r="C846" s="112"/>
      <c r="D846" s="112"/>
      <c r="E846" s="123"/>
      <c r="F846" s="201"/>
      <c r="G846" s="204"/>
      <c r="H846" s="202"/>
      <c r="I846" s="202"/>
      <c r="J846" s="202"/>
      <c r="K846" s="107"/>
      <c r="L846" s="107"/>
    </row>
    <row r="847" spans="1:12" s="121" customFormat="1">
      <c r="A847" s="112"/>
      <c r="B847" s="122"/>
      <c r="C847" s="112"/>
      <c r="D847" s="112"/>
      <c r="E847" s="123"/>
      <c r="F847" s="201"/>
      <c r="G847" s="204"/>
      <c r="H847" s="202"/>
      <c r="I847" s="202"/>
      <c r="J847" s="202"/>
      <c r="K847" s="107"/>
      <c r="L847" s="107"/>
    </row>
    <row r="848" spans="1:12" s="121" customFormat="1">
      <c r="A848" s="112"/>
      <c r="B848" s="122"/>
      <c r="C848" s="112"/>
      <c r="D848" s="112"/>
      <c r="E848" s="123"/>
      <c r="F848" s="201"/>
      <c r="G848" s="204"/>
      <c r="H848" s="202"/>
      <c r="I848" s="202"/>
      <c r="J848" s="202"/>
      <c r="K848" s="107"/>
      <c r="L848" s="107"/>
    </row>
    <row r="849" spans="1:12" s="121" customFormat="1">
      <c r="A849" s="112"/>
      <c r="B849" s="122"/>
      <c r="C849" s="112"/>
      <c r="D849" s="112"/>
      <c r="E849" s="123"/>
      <c r="F849" s="201"/>
      <c r="G849" s="204"/>
      <c r="H849" s="202"/>
      <c r="I849" s="202"/>
      <c r="J849" s="202"/>
      <c r="K849" s="107"/>
      <c r="L849" s="107"/>
    </row>
    <row r="850" spans="1:12" s="121" customFormat="1">
      <c r="A850" s="112"/>
      <c r="B850" s="122"/>
      <c r="C850" s="112"/>
      <c r="D850" s="112"/>
      <c r="E850" s="123"/>
      <c r="F850" s="201"/>
      <c r="G850" s="204"/>
      <c r="H850" s="202"/>
      <c r="I850" s="202"/>
      <c r="J850" s="202"/>
      <c r="K850" s="107"/>
      <c r="L850" s="107"/>
    </row>
    <row r="851" spans="1:12" s="121" customFormat="1">
      <c r="A851" s="112"/>
      <c r="B851" s="122"/>
      <c r="C851" s="112"/>
      <c r="D851" s="112"/>
      <c r="E851" s="123"/>
      <c r="F851" s="201"/>
      <c r="G851" s="204"/>
      <c r="H851" s="202"/>
      <c r="I851" s="202"/>
      <c r="J851" s="202"/>
      <c r="K851" s="107"/>
      <c r="L851" s="107"/>
    </row>
    <row r="852" spans="1:12" s="121" customFormat="1">
      <c r="A852" s="112"/>
      <c r="B852" s="122"/>
      <c r="C852" s="112"/>
      <c r="D852" s="112"/>
      <c r="E852" s="123"/>
      <c r="F852" s="201"/>
      <c r="G852" s="204"/>
      <c r="H852" s="202"/>
      <c r="I852" s="202"/>
      <c r="J852" s="202"/>
      <c r="K852" s="107"/>
      <c r="L852" s="107"/>
    </row>
    <row r="853" spans="1:12" s="121" customFormat="1">
      <c r="A853" s="112"/>
      <c r="B853" s="122"/>
      <c r="C853" s="112"/>
      <c r="D853" s="112"/>
      <c r="E853" s="123"/>
      <c r="F853" s="201"/>
      <c r="G853" s="204"/>
      <c r="H853" s="202"/>
      <c r="I853" s="202"/>
      <c r="J853" s="202"/>
      <c r="K853" s="107"/>
      <c r="L853" s="107"/>
    </row>
    <row r="854" spans="1:12" s="121" customFormat="1">
      <c r="A854" s="112"/>
      <c r="B854" s="122"/>
      <c r="C854" s="112"/>
      <c r="D854" s="112"/>
      <c r="E854" s="123"/>
      <c r="F854" s="201"/>
      <c r="G854" s="204"/>
      <c r="H854" s="202"/>
      <c r="I854" s="202"/>
      <c r="J854" s="202"/>
      <c r="K854" s="107"/>
      <c r="L854" s="107"/>
    </row>
    <row r="855" spans="1:12" s="121" customFormat="1">
      <c r="A855" s="112"/>
      <c r="B855" s="122"/>
      <c r="C855" s="112"/>
      <c r="D855" s="112"/>
      <c r="E855" s="123"/>
      <c r="F855" s="201"/>
      <c r="G855" s="204"/>
      <c r="H855" s="202"/>
      <c r="I855" s="202"/>
      <c r="J855" s="202"/>
      <c r="K855" s="107"/>
      <c r="L855" s="107"/>
    </row>
    <row r="856" spans="1:12" s="121" customFormat="1">
      <c r="A856" s="112"/>
      <c r="B856" s="122"/>
      <c r="C856" s="112"/>
      <c r="D856" s="112"/>
      <c r="E856" s="123"/>
      <c r="F856" s="201"/>
      <c r="G856" s="204"/>
      <c r="H856" s="202"/>
      <c r="I856" s="202"/>
      <c r="J856" s="202"/>
      <c r="K856" s="107"/>
      <c r="L856" s="107"/>
    </row>
    <row r="857" spans="1:12" s="121" customFormat="1">
      <c r="A857" s="112"/>
      <c r="B857" s="122"/>
      <c r="C857" s="112"/>
      <c r="D857" s="112"/>
      <c r="E857" s="123"/>
      <c r="F857" s="201"/>
      <c r="G857" s="204"/>
      <c r="H857" s="202"/>
      <c r="I857" s="202"/>
      <c r="J857" s="202"/>
      <c r="K857" s="107"/>
      <c r="L857" s="107"/>
    </row>
    <row r="858" spans="1:12" s="121" customFormat="1">
      <c r="A858" s="112"/>
      <c r="B858" s="122"/>
      <c r="C858" s="112"/>
      <c r="D858" s="112"/>
      <c r="E858" s="123"/>
      <c r="F858" s="201"/>
      <c r="G858" s="204"/>
      <c r="H858" s="202"/>
      <c r="I858" s="202"/>
      <c r="J858" s="202"/>
      <c r="K858" s="107"/>
      <c r="L858" s="107"/>
    </row>
    <row r="859" spans="1:12" s="121" customFormat="1">
      <c r="A859" s="112"/>
      <c r="B859" s="122"/>
      <c r="C859" s="112"/>
      <c r="D859" s="112"/>
      <c r="E859" s="123"/>
      <c r="F859" s="201"/>
      <c r="G859" s="204"/>
      <c r="H859" s="202"/>
      <c r="I859" s="202"/>
      <c r="J859" s="202"/>
      <c r="K859" s="107"/>
      <c r="L859" s="107"/>
    </row>
    <row r="860" spans="1:12" s="121" customFormat="1">
      <c r="A860" s="112"/>
      <c r="B860" s="122"/>
      <c r="C860" s="112"/>
      <c r="D860" s="112"/>
      <c r="E860" s="123"/>
      <c r="F860" s="201"/>
      <c r="G860" s="204"/>
      <c r="H860" s="202"/>
      <c r="I860" s="202"/>
      <c r="J860" s="202"/>
      <c r="K860" s="107"/>
      <c r="L860" s="107"/>
    </row>
    <row r="861" spans="1:12" s="121" customFormat="1">
      <c r="A861" s="112"/>
      <c r="B861" s="122"/>
      <c r="C861" s="112"/>
      <c r="D861" s="112"/>
      <c r="E861" s="123"/>
      <c r="F861" s="201"/>
      <c r="G861" s="204"/>
      <c r="H861" s="202"/>
      <c r="I861" s="202"/>
      <c r="J861" s="202"/>
      <c r="K861" s="107"/>
      <c r="L861" s="107"/>
    </row>
    <row r="862" spans="1:12" s="121" customFormat="1">
      <c r="A862" s="112"/>
      <c r="B862" s="122"/>
      <c r="C862" s="112"/>
      <c r="D862" s="112"/>
      <c r="E862" s="123"/>
      <c r="F862" s="201"/>
      <c r="G862" s="204"/>
      <c r="H862" s="202"/>
      <c r="I862" s="202"/>
      <c r="J862" s="202"/>
      <c r="K862" s="107"/>
      <c r="L862" s="107"/>
    </row>
    <row r="863" spans="1:12" s="121" customFormat="1">
      <c r="A863" s="112"/>
      <c r="B863" s="122"/>
      <c r="C863" s="112"/>
      <c r="D863" s="112"/>
      <c r="E863" s="123"/>
      <c r="F863" s="201"/>
      <c r="G863" s="204"/>
      <c r="H863" s="202"/>
      <c r="I863" s="202"/>
      <c r="J863" s="202"/>
      <c r="K863" s="107"/>
      <c r="L863" s="107"/>
    </row>
    <row r="864" spans="1:12" s="121" customFormat="1">
      <c r="A864" s="112"/>
      <c r="B864" s="122"/>
      <c r="C864" s="112"/>
      <c r="D864" s="112"/>
      <c r="E864" s="123"/>
      <c r="F864" s="201"/>
      <c r="G864" s="204"/>
      <c r="H864" s="202"/>
      <c r="I864" s="202"/>
      <c r="J864" s="202"/>
      <c r="K864" s="107"/>
      <c r="L864" s="107"/>
    </row>
    <row r="865" spans="1:12" s="121" customFormat="1">
      <c r="A865" s="112"/>
      <c r="B865" s="122"/>
      <c r="C865" s="112"/>
      <c r="D865" s="112"/>
      <c r="E865" s="123"/>
      <c r="F865" s="201"/>
      <c r="G865" s="204"/>
      <c r="H865" s="202"/>
      <c r="I865" s="202"/>
      <c r="J865" s="202"/>
      <c r="K865" s="107"/>
      <c r="L865" s="107"/>
    </row>
    <row r="866" spans="1:12" s="121" customFormat="1">
      <c r="A866" s="112"/>
      <c r="B866" s="122"/>
      <c r="C866" s="112"/>
      <c r="D866" s="112"/>
      <c r="E866" s="123"/>
      <c r="F866" s="201"/>
      <c r="G866" s="204"/>
      <c r="H866" s="202"/>
      <c r="I866" s="202"/>
      <c r="J866" s="202"/>
      <c r="K866" s="107"/>
      <c r="L866" s="107"/>
    </row>
    <row r="867" spans="1:12" s="121" customFormat="1">
      <c r="A867" s="112"/>
      <c r="B867" s="122"/>
      <c r="C867" s="112"/>
      <c r="D867" s="112"/>
      <c r="E867" s="123"/>
      <c r="F867" s="201"/>
      <c r="G867" s="204"/>
      <c r="H867" s="202"/>
      <c r="I867" s="202"/>
      <c r="J867" s="202"/>
      <c r="K867" s="107"/>
      <c r="L867" s="107"/>
    </row>
    <row r="868" spans="1:12" s="121" customFormat="1">
      <c r="A868" s="112"/>
      <c r="B868" s="122"/>
      <c r="C868" s="112"/>
      <c r="D868" s="112"/>
      <c r="E868" s="123"/>
      <c r="F868" s="201"/>
      <c r="G868" s="204"/>
      <c r="H868" s="202"/>
      <c r="I868" s="202"/>
      <c r="J868" s="202"/>
      <c r="K868" s="107"/>
      <c r="L868" s="107"/>
    </row>
    <row r="869" spans="1:12" s="121" customFormat="1">
      <c r="A869" s="112"/>
      <c r="B869" s="122"/>
      <c r="C869" s="112"/>
      <c r="D869" s="112"/>
      <c r="E869" s="123"/>
      <c r="F869" s="201"/>
      <c r="G869" s="204"/>
      <c r="H869" s="202"/>
      <c r="I869" s="202"/>
      <c r="J869" s="202"/>
      <c r="K869" s="107"/>
      <c r="L869" s="107"/>
    </row>
    <row r="870" spans="1:12" s="121" customFormat="1">
      <c r="A870" s="112"/>
      <c r="B870" s="122"/>
      <c r="C870" s="112"/>
      <c r="D870" s="112"/>
      <c r="E870" s="123"/>
      <c r="F870" s="201"/>
      <c r="G870" s="204"/>
      <c r="H870" s="202"/>
      <c r="I870" s="202"/>
      <c r="J870" s="202"/>
      <c r="K870" s="107"/>
      <c r="L870" s="107"/>
    </row>
    <row r="871" spans="1:12" s="121" customFormat="1">
      <c r="A871" s="112"/>
      <c r="B871" s="122"/>
      <c r="C871" s="112"/>
      <c r="D871" s="112"/>
      <c r="E871" s="123"/>
      <c r="F871" s="201"/>
      <c r="G871" s="204"/>
      <c r="H871" s="202"/>
      <c r="I871" s="202"/>
      <c r="J871" s="202"/>
      <c r="K871" s="107"/>
      <c r="L871" s="107"/>
    </row>
    <row r="872" spans="1:12" s="121" customFormat="1">
      <c r="A872" s="112"/>
      <c r="B872" s="122"/>
      <c r="C872" s="112"/>
      <c r="D872" s="112"/>
      <c r="E872" s="123"/>
      <c r="F872" s="201"/>
      <c r="G872" s="204"/>
      <c r="H872" s="202"/>
      <c r="I872" s="202"/>
      <c r="J872" s="202"/>
      <c r="K872" s="107"/>
      <c r="L872" s="107"/>
    </row>
    <row r="873" spans="1:12" s="121" customFormat="1">
      <c r="A873" s="112"/>
      <c r="B873" s="122"/>
      <c r="C873" s="112"/>
      <c r="D873" s="112"/>
      <c r="E873" s="123"/>
      <c r="F873" s="201"/>
      <c r="G873" s="204"/>
      <c r="H873" s="202"/>
      <c r="I873" s="202"/>
      <c r="J873" s="202"/>
      <c r="K873" s="107"/>
      <c r="L873" s="107"/>
    </row>
    <row r="874" spans="1:12" s="121" customFormat="1">
      <c r="A874" s="112"/>
      <c r="B874" s="122"/>
      <c r="C874" s="112"/>
      <c r="D874" s="112"/>
      <c r="E874" s="123"/>
      <c r="F874" s="201"/>
      <c r="G874" s="204"/>
      <c r="H874" s="202"/>
      <c r="I874" s="202"/>
      <c r="J874" s="202"/>
      <c r="K874" s="107"/>
      <c r="L874" s="107"/>
    </row>
    <row r="875" spans="1:12" s="121" customFormat="1">
      <c r="A875" s="112"/>
      <c r="B875" s="122"/>
      <c r="C875" s="112"/>
      <c r="D875" s="112"/>
      <c r="E875" s="123"/>
      <c r="F875" s="201"/>
      <c r="G875" s="204"/>
      <c r="H875" s="202"/>
      <c r="I875" s="202"/>
      <c r="J875" s="202"/>
      <c r="K875" s="107"/>
      <c r="L875" s="107"/>
    </row>
    <row r="876" spans="1:12" s="121" customFormat="1">
      <c r="A876" s="112"/>
      <c r="B876" s="122"/>
      <c r="C876" s="112"/>
      <c r="D876" s="112"/>
      <c r="E876" s="123"/>
      <c r="F876" s="201"/>
      <c r="G876" s="204"/>
      <c r="H876" s="202"/>
      <c r="I876" s="202"/>
      <c r="J876" s="202"/>
      <c r="K876" s="107"/>
      <c r="L876" s="107"/>
    </row>
    <row r="877" spans="1:12" s="121" customFormat="1">
      <c r="A877" s="112"/>
      <c r="B877" s="122"/>
      <c r="C877" s="112"/>
      <c r="D877" s="112"/>
      <c r="E877" s="123"/>
      <c r="F877" s="201"/>
      <c r="G877" s="204"/>
      <c r="H877" s="202"/>
      <c r="I877" s="202"/>
      <c r="J877" s="202"/>
      <c r="K877" s="107"/>
      <c r="L877" s="107"/>
    </row>
    <row r="878" spans="1:12" s="121" customFormat="1">
      <c r="A878" s="112"/>
      <c r="B878" s="122"/>
      <c r="C878" s="112"/>
      <c r="D878" s="112"/>
      <c r="E878" s="123"/>
      <c r="F878" s="201"/>
      <c r="G878" s="204"/>
      <c r="H878" s="202"/>
      <c r="I878" s="202"/>
      <c r="J878" s="202"/>
      <c r="K878" s="107"/>
      <c r="L878" s="107"/>
    </row>
    <row r="879" spans="1:12" s="121" customFormat="1">
      <c r="A879" s="112"/>
      <c r="B879" s="122"/>
      <c r="C879" s="112"/>
      <c r="D879" s="112"/>
      <c r="E879" s="123"/>
      <c r="F879" s="201"/>
      <c r="G879" s="204"/>
      <c r="H879" s="202"/>
      <c r="I879" s="202"/>
      <c r="J879" s="202"/>
      <c r="K879" s="107"/>
      <c r="L879" s="107"/>
    </row>
    <row r="880" spans="1:12" s="121" customFormat="1">
      <c r="A880" s="112"/>
      <c r="B880" s="122"/>
      <c r="C880" s="112"/>
      <c r="D880" s="112"/>
      <c r="E880" s="123"/>
      <c r="F880" s="201"/>
      <c r="G880" s="204"/>
      <c r="H880" s="202"/>
      <c r="I880" s="202"/>
      <c r="J880" s="202"/>
      <c r="K880" s="107"/>
      <c r="L880" s="107"/>
    </row>
    <row r="881" spans="1:12" s="121" customFormat="1">
      <c r="A881" s="112"/>
      <c r="B881" s="122"/>
      <c r="C881" s="112"/>
      <c r="D881" s="112"/>
      <c r="E881" s="123"/>
      <c r="F881" s="201"/>
      <c r="G881" s="204"/>
      <c r="H881" s="202"/>
      <c r="I881" s="202"/>
      <c r="J881" s="202"/>
      <c r="K881" s="107"/>
      <c r="L881" s="107"/>
    </row>
    <row r="882" spans="1:12" s="121" customFormat="1">
      <c r="A882" s="112"/>
      <c r="B882" s="122"/>
      <c r="C882" s="112"/>
      <c r="D882" s="112"/>
      <c r="E882" s="123"/>
      <c r="F882" s="201"/>
      <c r="G882" s="204"/>
      <c r="H882" s="202"/>
      <c r="I882" s="202"/>
      <c r="J882" s="202"/>
      <c r="K882" s="107"/>
      <c r="L882" s="107"/>
    </row>
    <row r="883" spans="1:12" s="121" customFormat="1">
      <c r="A883" s="112"/>
      <c r="B883" s="122"/>
      <c r="C883" s="112"/>
      <c r="D883" s="112"/>
      <c r="E883" s="123"/>
      <c r="F883" s="201"/>
      <c r="G883" s="204"/>
      <c r="H883" s="202"/>
      <c r="I883" s="202"/>
      <c r="J883" s="202"/>
      <c r="K883" s="107"/>
      <c r="L883" s="107"/>
    </row>
    <row r="884" spans="1:12" s="121" customFormat="1">
      <c r="A884" s="112"/>
      <c r="B884" s="122"/>
      <c r="C884" s="112"/>
      <c r="D884" s="112"/>
      <c r="E884" s="123"/>
      <c r="F884" s="201"/>
      <c r="G884" s="204"/>
      <c r="H884" s="202"/>
      <c r="I884" s="202"/>
      <c r="J884" s="202"/>
      <c r="K884" s="107"/>
      <c r="L884" s="107"/>
    </row>
    <row r="885" spans="1:12" s="121" customFormat="1">
      <c r="A885" s="112"/>
      <c r="B885" s="122"/>
      <c r="C885" s="112"/>
      <c r="D885" s="112"/>
      <c r="E885" s="123"/>
      <c r="F885" s="201"/>
      <c r="G885" s="204"/>
      <c r="H885" s="202"/>
      <c r="I885" s="202"/>
      <c r="J885" s="202"/>
      <c r="K885" s="107"/>
      <c r="L885" s="107"/>
    </row>
    <row r="886" spans="1:12" s="121" customFormat="1">
      <c r="A886" s="112"/>
      <c r="B886" s="122"/>
      <c r="C886" s="112"/>
      <c r="D886" s="112"/>
      <c r="E886" s="123"/>
      <c r="F886" s="201"/>
      <c r="G886" s="204"/>
      <c r="H886" s="202"/>
      <c r="I886" s="202"/>
      <c r="J886" s="202"/>
      <c r="K886" s="107"/>
      <c r="L886" s="107"/>
    </row>
    <row r="887" spans="1:12" s="121" customFormat="1">
      <c r="A887" s="112"/>
      <c r="B887" s="122"/>
      <c r="C887" s="112"/>
      <c r="D887" s="112"/>
      <c r="E887" s="123"/>
      <c r="F887" s="201"/>
      <c r="G887" s="204"/>
      <c r="H887" s="202"/>
      <c r="I887" s="202"/>
      <c r="J887" s="202"/>
      <c r="K887" s="107"/>
      <c r="L887" s="107"/>
    </row>
    <row r="888" spans="1:12" s="121" customFormat="1">
      <c r="A888" s="112"/>
      <c r="B888" s="122"/>
      <c r="C888" s="112"/>
      <c r="D888" s="112"/>
      <c r="E888" s="123"/>
      <c r="F888" s="201"/>
      <c r="G888" s="204"/>
      <c r="H888" s="202"/>
      <c r="I888" s="202"/>
      <c r="J888" s="202"/>
      <c r="K888" s="107"/>
      <c r="L888" s="107"/>
    </row>
    <row r="889" spans="1:12" s="121" customFormat="1">
      <c r="A889" s="112"/>
      <c r="B889" s="122"/>
      <c r="C889" s="112"/>
      <c r="D889" s="112"/>
      <c r="E889" s="123"/>
      <c r="F889" s="201"/>
      <c r="G889" s="204"/>
      <c r="H889" s="202"/>
      <c r="I889" s="202"/>
      <c r="J889" s="202"/>
      <c r="K889" s="107"/>
      <c r="L889" s="107"/>
    </row>
    <row r="890" spans="1:12" s="121" customFormat="1">
      <c r="A890" s="112"/>
      <c r="B890" s="122"/>
      <c r="C890" s="112"/>
      <c r="D890" s="112"/>
      <c r="E890" s="123"/>
      <c r="F890" s="201"/>
      <c r="G890" s="204"/>
      <c r="H890" s="202"/>
      <c r="I890" s="202"/>
      <c r="J890" s="202"/>
      <c r="K890" s="107"/>
      <c r="L890" s="107"/>
    </row>
    <row r="891" spans="1:12" s="121" customFormat="1">
      <c r="A891" s="112"/>
      <c r="B891" s="122"/>
      <c r="C891" s="112"/>
      <c r="D891" s="112"/>
      <c r="E891" s="123"/>
      <c r="F891" s="201"/>
      <c r="G891" s="204"/>
      <c r="H891" s="202"/>
      <c r="I891" s="202"/>
      <c r="J891" s="202"/>
      <c r="K891" s="107"/>
      <c r="L891" s="107"/>
    </row>
    <row r="892" spans="1:12" s="121" customFormat="1">
      <c r="A892" s="112"/>
      <c r="B892" s="122"/>
      <c r="C892" s="112"/>
      <c r="D892" s="112"/>
      <c r="E892" s="123"/>
      <c r="F892" s="201"/>
      <c r="G892" s="204"/>
      <c r="H892" s="202"/>
      <c r="I892" s="202"/>
      <c r="J892" s="202"/>
      <c r="K892" s="107"/>
      <c r="L892" s="107"/>
    </row>
    <row r="893" spans="1:12" s="121" customFormat="1">
      <c r="A893" s="112"/>
      <c r="B893" s="122"/>
      <c r="C893" s="112"/>
      <c r="D893" s="112"/>
      <c r="E893" s="123"/>
      <c r="F893" s="201"/>
      <c r="G893" s="204"/>
      <c r="H893" s="202"/>
      <c r="I893" s="202"/>
      <c r="J893" s="202"/>
      <c r="K893" s="107"/>
      <c r="L893" s="107"/>
    </row>
    <row r="894" spans="1:12" s="121" customFormat="1">
      <c r="A894" s="112"/>
      <c r="B894" s="122"/>
      <c r="C894" s="112"/>
      <c r="D894" s="112"/>
      <c r="E894" s="123"/>
      <c r="F894" s="201"/>
      <c r="G894" s="204"/>
      <c r="H894" s="202"/>
      <c r="I894" s="202"/>
      <c r="J894" s="202"/>
      <c r="K894" s="107"/>
      <c r="L894" s="107"/>
    </row>
    <row r="895" spans="1:12" s="121" customFormat="1">
      <c r="A895" s="112"/>
      <c r="B895" s="122"/>
      <c r="C895" s="112"/>
      <c r="D895" s="112"/>
      <c r="E895" s="123"/>
      <c r="F895" s="201"/>
      <c r="G895" s="204"/>
      <c r="H895" s="202"/>
      <c r="I895" s="202"/>
      <c r="J895" s="202"/>
      <c r="K895" s="107"/>
      <c r="L895" s="107"/>
    </row>
    <row r="896" spans="1:12" s="121" customFormat="1">
      <c r="A896" s="112"/>
      <c r="B896" s="122"/>
      <c r="C896" s="112"/>
      <c r="D896" s="112"/>
      <c r="E896" s="123"/>
      <c r="F896" s="201"/>
      <c r="G896" s="204"/>
      <c r="H896" s="202"/>
      <c r="I896" s="202"/>
      <c r="J896" s="202"/>
      <c r="K896" s="107"/>
      <c r="L896" s="107"/>
    </row>
    <row r="897" spans="1:12" s="121" customFormat="1">
      <c r="A897" s="112"/>
      <c r="B897" s="122"/>
      <c r="C897" s="112"/>
      <c r="D897" s="112"/>
      <c r="E897" s="123"/>
      <c r="F897" s="201"/>
      <c r="G897" s="204"/>
      <c r="H897" s="202"/>
      <c r="I897" s="202"/>
      <c r="J897" s="202"/>
      <c r="K897" s="107"/>
      <c r="L897" s="107"/>
    </row>
    <row r="898" spans="1:12" s="121" customFormat="1">
      <c r="A898" s="112"/>
      <c r="B898" s="122"/>
      <c r="C898" s="112"/>
      <c r="D898" s="112"/>
      <c r="E898" s="123"/>
      <c r="F898" s="201"/>
      <c r="G898" s="204"/>
      <c r="H898" s="202"/>
      <c r="I898" s="202"/>
      <c r="J898" s="202"/>
      <c r="K898" s="107"/>
      <c r="L898" s="107"/>
    </row>
    <row r="899" spans="1:12" s="121" customFormat="1">
      <c r="A899" s="112"/>
      <c r="B899" s="122"/>
      <c r="C899" s="112"/>
      <c r="D899" s="112"/>
      <c r="E899" s="123"/>
      <c r="F899" s="201"/>
      <c r="G899" s="204"/>
      <c r="H899" s="202"/>
      <c r="I899" s="202"/>
      <c r="J899" s="202"/>
      <c r="K899" s="107"/>
      <c r="L899" s="107"/>
    </row>
    <row r="900" spans="1:12" s="121" customFormat="1">
      <c r="A900" s="112"/>
      <c r="B900" s="122"/>
      <c r="C900" s="112"/>
      <c r="D900" s="112"/>
      <c r="E900" s="123"/>
      <c r="F900" s="201"/>
      <c r="G900" s="204"/>
      <c r="H900" s="202"/>
      <c r="I900" s="202"/>
      <c r="J900" s="202"/>
      <c r="K900" s="107"/>
      <c r="L900" s="107"/>
    </row>
    <row r="901" spans="1:12" s="121" customFormat="1">
      <c r="A901" s="112"/>
      <c r="B901" s="122"/>
      <c r="C901" s="112"/>
      <c r="D901" s="112"/>
      <c r="E901" s="123"/>
      <c r="F901" s="201"/>
      <c r="G901" s="204"/>
      <c r="H901" s="202"/>
      <c r="I901" s="202"/>
      <c r="J901" s="202"/>
      <c r="K901" s="107"/>
      <c r="L901" s="107"/>
    </row>
    <row r="902" spans="1:12" s="121" customFormat="1">
      <c r="A902" s="112"/>
      <c r="B902" s="122"/>
      <c r="C902" s="112"/>
      <c r="D902" s="112"/>
      <c r="E902" s="123"/>
      <c r="F902" s="201"/>
      <c r="G902" s="204"/>
      <c r="H902" s="202"/>
      <c r="I902" s="202"/>
      <c r="J902" s="202"/>
      <c r="K902" s="107"/>
      <c r="L902" s="107"/>
    </row>
    <row r="903" spans="1:12" s="121" customFormat="1">
      <c r="A903" s="112"/>
      <c r="B903" s="122"/>
      <c r="C903" s="112"/>
      <c r="D903" s="112"/>
      <c r="E903" s="123"/>
      <c r="F903" s="201"/>
      <c r="G903" s="204"/>
      <c r="H903" s="202"/>
      <c r="I903" s="202"/>
      <c r="J903" s="202"/>
      <c r="K903" s="107"/>
      <c r="L903" s="107"/>
    </row>
    <row r="904" spans="1:12" s="121" customFormat="1">
      <c r="A904" s="112"/>
      <c r="B904" s="122"/>
      <c r="C904" s="112"/>
      <c r="D904" s="112"/>
      <c r="E904" s="123"/>
      <c r="F904" s="201"/>
      <c r="G904" s="204"/>
      <c r="H904" s="202"/>
      <c r="I904" s="202"/>
      <c r="J904" s="202"/>
      <c r="K904" s="107"/>
      <c r="L904" s="107"/>
    </row>
    <row r="905" spans="1:12" s="121" customFormat="1">
      <c r="A905" s="112"/>
      <c r="B905" s="122"/>
      <c r="C905" s="112"/>
      <c r="D905" s="112"/>
      <c r="E905" s="123"/>
      <c r="F905" s="201"/>
      <c r="G905" s="204"/>
      <c r="H905" s="202"/>
      <c r="I905" s="202"/>
      <c r="J905" s="202"/>
      <c r="K905" s="107"/>
      <c r="L905" s="107"/>
    </row>
    <row r="906" spans="1:12" s="121" customFormat="1">
      <c r="A906" s="112"/>
      <c r="B906" s="122"/>
      <c r="C906" s="112"/>
      <c r="D906" s="112"/>
      <c r="E906" s="123"/>
      <c r="F906" s="201"/>
      <c r="G906" s="204"/>
      <c r="H906" s="202"/>
      <c r="I906" s="202"/>
      <c r="J906" s="202"/>
      <c r="K906" s="107"/>
      <c r="L906" s="107"/>
    </row>
    <row r="907" spans="1:12" s="121" customFormat="1">
      <c r="A907" s="112"/>
      <c r="B907" s="122"/>
      <c r="C907" s="112"/>
      <c r="D907" s="112"/>
      <c r="E907" s="123"/>
      <c r="F907" s="201"/>
      <c r="G907" s="204"/>
      <c r="H907" s="202"/>
      <c r="I907" s="202"/>
      <c r="J907" s="202"/>
      <c r="K907" s="107"/>
      <c r="L907" s="107"/>
    </row>
    <row r="908" spans="1:12" s="121" customFormat="1">
      <c r="A908" s="112"/>
      <c r="B908" s="122"/>
      <c r="C908" s="112"/>
      <c r="D908" s="112"/>
      <c r="E908" s="123"/>
      <c r="F908" s="201"/>
      <c r="G908" s="204"/>
      <c r="H908" s="202"/>
      <c r="I908" s="202"/>
      <c r="J908" s="202"/>
      <c r="K908" s="107"/>
      <c r="L908" s="107"/>
    </row>
    <row r="909" spans="1:12" s="121" customFormat="1">
      <c r="A909" s="112"/>
      <c r="B909" s="122"/>
      <c r="C909" s="112"/>
      <c r="D909" s="112"/>
      <c r="E909" s="123"/>
      <c r="F909" s="201"/>
      <c r="G909" s="204"/>
      <c r="H909" s="202"/>
      <c r="I909" s="202"/>
      <c r="J909" s="202"/>
      <c r="K909" s="107"/>
      <c r="L909" s="107"/>
    </row>
    <row r="910" spans="1:12" s="121" customFormat="1">
      <c r="A910" s="112"/>
      <c r="B910" s="122"/>
      <c r="C910" s="112"/>
      <c r="D910" s="112"/>
      <c r="E910" s="123"/>
      <c r="F910" s="201"/>
      <c r="G910" s="204"/>
      <c r="H910" s="202"/>
      <c r="I910" s="202"/>
      <c r="J910" s="202"/>
      <c r="K910" s="107"/>
      <c r="L910" s="107"/>
    </row>
    <row r="911" spans="1:12" s="121" customFormat="1">
      <c r="A911" s="112"/>
      <c r="B911" s="122"/>
      <c r="C911" s="112"/>
      <c r="D911" s="112"/>
      <c r="E911" s="123"/>
      <c r="F911" s="201"/>
      <c r="G911" s="204"/>
      <c r="H911" s="202"/>
      <c r="I911" s="202"/>
      <c r="J911" s="202"/>
      <c r="K911" s="107"/>
      <c r="L911" s="107"/>
    </row>
    <row r="912" spans="1:12" s="121" customFormat="1">
      <c r="A912" s="112"/>
      <c r="B912" s="122"/>
      <c r="C912" s="112"/>
      <c r="D912" s="112"/>
      <c r="E912" s="123"/>
      <c r="F912" s="201"/>
      <c r="G912" s="204"/>
      <c r="H912" s="202"/>
      <c r="I912" s="202"/>
      <c r="J912" s="202"/>
      <c r="K912" s="107"/>
      <c r="L912" s="107"/>
    </row>
    <row r="913" spans="1:12" s="121" customFormat="1">
      <c r="A913" s="112"/>
      <c r="B913" s="122"/>
      <c r="C913" s="112"/>
      <c r="D913" s="112"/>
      <c r="E913" s="123"/>
      <c r="F913" s="201"/>
      <c r="G913" s="204"/>
      <c r="H913" s="202"/>
      <c r="I913" s="202"/>
      <c r="J913" s="202"/>
      <c r="K913" s="107"/>
      <c r="L913" s="107"/>
    </row>
    <row r="914" spans="1:12" s="121" customFormat="1">
      <c r="A914" s="112"/>
      <c r="B914" s="122"/>
      <c r="C914" s="112"/>
      <c r="D914" s="112"/>
      <c r="E914" s="123"/>
      <c r="F914" s="201"/>
      <c r="G914" s="204"/>
      <c r="H914" s="202"/>
      <c r="I914" s="202"/>
      <c r="J914" s="202"/>
      <c r="K914" s="107"/>
      <c r="L914" s="107"/>
    </row>
    <row r="915" spans="1:12" s="121" customFormat="1">
      <c r="A915" s="112"/>
      <c r="B915" s="122"/>
      <c r="C915" s="112"/>
      <c r="D915" s="112"/>
      <c r="E915" s="123"/>
      <c r="F915" s="201"/>
      <c r="G915" s="204"/>
      <c r="H915" s="202"/>
      <c r="I915" s="202"/>
      <c r="J915" s="202"/>
      <c r="K915" s="107"/>
      <c r="L915" s="107"/>
    </row>
    <row r="916" spans="1:12" s="121" customFormat="1">
      <c r="A916" s="112"/>
      <c r="B916" s="122"/>
      <c r="C916" s="112"/>
      <c r="D916" s="112"/>
      <c r="E916" s="123"/>
      <c r="F916" s="201"/>
      <c r="G916" s="204"/>
      <c r="H916" s="202"/>
      <c r="I916" s="202"/>
      <c r="J916" s="202"/>
      <c r="K916" s="107"/>
      <c r="L916" s="107"/>
    </row>
    <row r="917" spans="1:12" s="121" customFormat="1">
      <c r="A917" s="112"/>
      <c r="B917" s="122"/>
      <c r="C917" s="112"/>
      <c r="D917" s="112"/>
      <c r="E917" s="123"/>
      <c r="F917" s="201"/>
      <c r="G917" s="204"/>
      <c r="H917" s="202"/>
      <c r="I917" s="202"/>
      <c r="J917" s="202"/>
      <c r="K917" s="107"/>
      <c r="L917" s="107"/>
    </row>
    <row r="918" spans="1:12" s="121" customFormat="1">
      <c r="A918" s="112"/>
      <c r="B918" s="122"/>
      <c r="C918" s="112"/>
      <c r="D918" s="112"/>
      <c r="E918" s="123"/>
      <c r="F918" s="201"/>
      <c r="G918" s="204"/>
      <c r="H918" s="202"/>
      <c r="I918" s="202"/>
      <c r="J918" s="202"/>
      <c r="K918" s="107"/>
      <c r="L918" s="107"/>
    </row>
    <row r="919" spans="1:12" s="121" customFormat="1">
      <c r="A919" s="112"/>
      <c r="B919" s="122"/>
      <c r="C919" s="112"/>
      <c r="D919" s="112"/>
      <c r="E919" s="123"/>
      <c r="F919" s="201"/>
      <c r="G919" s="204"/>
      <c r="H919" s="202"/>
      <c r="I919" s="202"/>
      <c r="J919" s="202"/>
      <c r="K919" s="107"/>
      <c r="L919" s="107"/>
    </row>
    <row r="920" spans="1:12" s="121" customFormat="1">
      <c r="A920" s="112"/>
      <c r="B920" s="122"/>
      <c r="C920" s="112"/>
      <c r="D920" s="112"/>
      <c r="E920" s="123"/>
      <c r="F920" s="201"/>
      <c r="G920" s="204"/>
      <c r="H920" s="202"/>
      <c r="I920" s="202"/>
      <c r="J920" s="202"/>
      <c r="K920" s="107"/>
      <c r="L920" s="107"/>
    </row>
    <row r="921" spans="1:12" s="121" customFormat="1">
      <c r="A921" s="112"/>
      <c r="B921" s="122"/>
      <c r="C921" s="112"/>
      <c r="D921" s="112"/>
      <c r="E921" s="123"/>
      <c r="F921" s="201"/>
      <c r="G921" s="204"/>
      <c r="H921" s="202"/>
      <c r="I921" s="202"/>
      <c r="J921" s="202"/>
      <c r="K921" s="107"/>
      <c r="L921" s="107"/>
    </row>
    <row r="922" spans="1:12" s="121" customFormat="1">
      <c r="A922" s="112"/>
      <c r="B922" s="122"/>
      <c r="C922" s="112"/>
      <c r="D922" s="112"/>
      <c r="E922" s="123"/>
      <c r="F922" s="201"/>
      <c r="G922" s="204"/>
      <c r="H922" s="202"/>
      <c r="I922" s="202"/>
      <c r="J922" s="202"/>
      <c r="K922" s="107"/>
      <c r="L922" s="107"/>
    </row>
    <row r="923" spans="1:12" s="121" customFormat="1">
      <c r="A923" s="112"/>
      <c r="B923" s="122"/>
      <c r="C923" s="112"/>
      <c r="D923" s="112"/>
      <c r="E923" s="123"/>
      <c r="F923" s="201"/>
      <c r="G923" s="204"/>
      <c r="H923" s="202"/>
      <c r="I923" s="202"/>
      <c r="J923" s="202"/>
      <c r="K923" s="107"/>
      <c r="L923" s="107"/>
    </row>
    <row r="924" spans="1:12" s="121" customFormat="1">
      <c r="A924" s="112"/>
      <c r="B924" s="122"/>
      <c r="C924" s="112"/>
      <c r="D924" s="112"/>
      <c r="E924" s="123"/>
      <c r="F924" s="201"/>
      <c r="G924" s="204"/>
      <c r="H924" s="202"/>
      <c r="I924" s="202"/>
      <c r="J924" s="202"/>
      <c r="K924" s="107"/>
      <c r="L924" s="107"/>
    </row>
    <row r="925" spans="1:12" s="121" customFormat="1">
      <c r="A925" s="112"/>
      <c r="B925" s="122"/>
      <c r="C925" s="112"/>
      <c r="D925" s="112"/>
      <c r="E925" s="123"/>
      <c r="F925" s="201"/>
      <c r="G925" s="204"/>
      <c r="H925" s="202"/>
      <c r="I925" s="202"/>
      <c r="J925" s="202"/>
      <c r="K925" s="107"/>
      <c r="L925" s="107"/>
    </row>
    <row r="926" spans="1:12" s="121" customFormat="1">
      <c r="A926" s="112"/>
      <c r="B926" s="122"/>
      <c r="C926" s="112"/>
      <c r="D926" s="112"/>
      <c r="E926" s="123"/>
      <c r="F926" s="201"/>
      <c r="G926" s="204"/>
      <c r="H926" s="202"/>
      <c r="I926" s="202"/>
      <c r="J926" s="202"/>
      <c r="K926" s="107"/>
      <c r="L926" s="107"/>
    </row>
    <row r="927" spans="1:12" s="121" customFormat="1">
      <c r="A927" s="112"/>
      <c r="B927" s="122"/>
      <c r="C927" s="112"/>
      <c r="D927" s="112"/>
      <c r="E927" s="123"/>
      <c r="F927" s="201"/>
      <c r="G927" s="204"/>
      <c r="H927" s="202"/>
      <c r="I927" s="202"/>
      <c r="J927" s="202"/>
      <c r="K927" s="107"/>
      <c r="L927" s="107"/>
    </row>
    <row r="928" spans="1:12" s="121" customFormat="1">
      <c r="A928" s="112"/>
      <c r="B928" s="122"/>
      <c r="C928" s="112"/>
      <c r="D928" s="112"/>
      <c r="E928" s="123"/>
      <c r="F928" s="201"/>
      <c r="G928" s="204"/>
      <c r="H928" s="202"/>
      <c r="I928" s="202"/>
      <c r="J928" s="202"/>
      <c r="K928" s="107"/>
      <c r="L928" s="107"/>
    </row>
    <row r="929" spans="1:12" s="121" customFormat="1">
      <c r="A929" s="112"/>
      <c r="B929" s="122"/>
      <c r="C929" s="112"/>
      <c r="D929" s="112"/>
      <c r="E929" s="123"/>
      <c r="F929" s="201"/>
      <c r="G929" s="204"/>
      <c r="H929" s="202"/>
      <c r="I929" s="202"/>
      <c r="J929" s="202"/>
      <c r="K929" s="107"/>
      <c r="L929" s="107"/>
    </row>
    <row r="930" spans="1:12" s="121" customFormat="1">
      <c r="A930" s="112"/>
      <c r="B930" s="122"/>
      <c r="C930" s="112"/>
      <c r="D930" s="112"/>
      <c r="E930" s="123"/>
      <c r="F930" s="201"/>
      <c r="G930" s="204"/>
      <c r="H930" s="202"/>
      <c r="I930" s="202"/>
      <c r="J930" s="202"/>
      <c r="K930" s="107"/>
      <c r="L930" s="107"/>
    </row>
    <row r="931" spans="1:12" s="121" customFormat="1">
      <c r="A931" s="112"/>
      <c r="B931" s="122"/>
      <c r="C931" s="112"/>
      <c r="D931" s="112"/>
      <c r="E931" s="123"/>
      <c r="F931" s="201"/>
      <c r="G931" s="204"/>
      <c r="H931" s="202"/>
      <c r="I931" s="202"/>
      <c r="J931" s="202"/>
      <c r="K931" s="107"/>
      <c r="L931" s="107"/>
    </row>
    <row r="932" spans="1:12" s="121" customFormat="1">
      <c r="A932" s="112"/>
      <c r="B932" s="122"/>
      <c r="C932" s="112"/>
      <c r="D932" s="112"/>
      <c r="E932" s="123"/>
      <c r="F932" s="201"/>
      <c r="G932" s="204"/>
      <c r="H932" s="202"/>
      <c r="I932" s="202"/>
      <c r="J932" s="202"/>
      <c r="K932" s="107"/>
      <c r="L932" s="107"/>
    </row>
    <row r="933" spans="1:12" s="121" customFormat="1">
      <c r="A933" s="112"/>
      <c r="B933" s="122"/>
      <c r="C933" s="112"/>
      <c r="D933" s="112"/>
      <c r="E933" s="123"/>
      <c r="F933" s="201"/>
      <c r="G933" s="204"/>
      <c r="H933" s="202"/>
      <c r="I933" s="202"/>
      <c r="J933" s="202"/>
      <c r="K933" s="107"/>
      <c r="L933" s="107"/>
    </row>
    <row r="934" spans="1:12" s="121" customFormat="1">
      <c r="A934" s="112"/>
      <c r="B934" s="122"/>
      <c r="C934" s="112"/>
      <c r="D934" s="112"/>
      <c r="E934" s="123"/>
      <c r="F934" s="201"/>
      <c r="G934" s="204"/>
      <c r="H934" s="202"/>
      <c r="I934" s="202"/>
      <c r="J934" s="202"/>
      <c r="K934" s="107"/>
      <c r="L934" s="107"/>
    </row>
    <row r="935" spans="1:12" s="121" customFormat="1">
      <c r="A935" s="112"/>
      <c r="B935" s="122"/>
      <c r="C935" s="112"/>
      <c r="D935" s="112"/>
      <c r="E935" s="123"/>
      <c r="F935" s="201"/>
      <c r="G935" s="204"/>
      <c r="H935" s="202"/>
      <c r="I935" s="202"/>
      <c r="J935" s="202"/>
      <c r="K935" s="107"/>
      <c r="L935" s="107"/>
    </row>
    <row r="936" spans="1:12" s="121" customFormat="1">
      <c r="A936" s="112"/>
      <c r="B936" s="122"/>
      <c r="C936" s="112"/>
      <c r="D936" s="112"/>
      <c r="E936" s="123"/>
      <c r="F936" s="201"/>
      <c r="G936" s="204"/>
      <c r="H936" s="202"/>
      <c r="I936" s="202"/>
      <c r="J936" s="202"/>
      <c r="K936" s="107"/>
      <c r="L936" s="107"/>
    </row>
    <row r="937" spans="1:12" s="121" customFormat="1">
      <c r="A937" s="112"/>
      <c r="B937" s="122"/>
      <c r="C937" s="112"/>
      <c r="D937" s="112"/>
      <c r="E937" s="123"/>
      <c r="F937" s="201"/>
      <c r="G937" s="204"/>
      <c r="H937" s="202"/>
      <c r="I937" s="202"/>
      <c r="J937" s="202"/>
      <c r="K937" s="107"/>
      <c r="L937" s="107"/>
    </row>
    <row r="938" spans="1:12" s="121" customFormat="1">
      <c r="A938" s="112"/>
      <c r="B938" s="122"/>
      <c r="C938" s="112"/>
      <c r="D938" s="112"/>
      <c r="E938" s="123"/>
      <c r="F938" s="201"/>
      <c r="G938" s="204"/>
      <c r="H938" s="202"/>
      <c r="I938" s="202"/>
      <c r="J938" s="202"/>
      <c r="K938" s="107"/>
      <c r="L938" s="107"/>
    </row>
    <row r="939" spans="1:12" s="121" customFormat="1">
      <c r="A939" s="112"/>
      <c r="B939" s="122"/>
      <c r="C939" s="112"/>
      <c r="D939" s="112"/>
      <c r="E939" s="123"/>
      <c r="F939" s="201"/>
      <c r="G939" s="204"/>
      <c r="H939" s="202"/>
      <c r="I939" s="202"/>
      <c r="J939" s="202"/>
      <c r="K939" s="107"/>
      <c r="L939" s="107"/>
    </row>
    <row r="940" spans="1:12" s="121" customFormat="1">
      <c r="A940" s="112"/>
      <c r="B940" s="122"/>
      <c r="C940" s="112"/>
      <c r="D940" s="112"/>
      <c r="E940" s="123"/>
      <c r="F940" s="201"/>
      <c r="G940" s="204"/>
      <c r="H940" s="202"/>
      <c r="I940" s="202"/>
      <c r="J940" s="202"/>
      <c r="K940" s="107"/>
      <c r="L940" s="107"/>
    </row>
    <row r="941" spans="1:12" s="121" customFormat="1">
      <c r="A941" s="112"/>
      <c r="B941" s="122"/>
      <c r="C941" s="112"/>
      <c r="D941" s="112"/>
      <c r="E941" s="123"/>
      <c r="F941" s="201"/>
      <c r="G941" s="204"/>
      <c r="H941" s="202"/>
      <c r="I941" s="202"/>
      <c r="J941" s="202"/>
      <c r="K941" s="107"/>
      <c r="L941" s="107"/>
    </row>
    <row r="942" spans="1:12" s="121" customFormat="1">
      <c r="A942" s="112"/>
      <c r="B942" s="122"/>
      <c r="C942" s="112"/>
      <c r="D942" s="112"/>
      <c r="E942" s="123"/>
      <c r="F942" s="201"/>
      <c r="G942" s="204"/>
      <c r="H942" s="202"/>
      <c r="I942" s="202"/>
      <c r="J942" s="202"/>
      <c r="K942" s="107"/>
      <c r="L942" s="107"/>
    </row>
    <row r="943" spans="1:12" s="121" customFormat="1">
      <c r="A943" s="112"/>
      <c r="B943" s="122"/>
      <c r="C943" s="112"/>
      <c r="D943" s="112"/>
      <c r="E943" s="123"/>
      <c r="F943" s="201"/>
      <c r="G943" s="204"/>
      <c r="H943" s="202"/>
      <c r="I943" s="202"/>
      <c r="J943" s="202"/>
      <c r="K943" s="107"/>
      <c r="L943" s="107"/>
    </row>
    <row r="944" spans="1:12" s="121" customFormat="1">
      <c r="A944" s="112"/>
      <c r="B944" s="122"/>
      <c r="C944" s="112"/>
      <c r="D944" s="112"/>
      <c r="E944" s="123"/>
      <c r="F944" s="201"/>
      <c r="G944" s="204"/>
      <c r="H944" s="202"/>
      <c r="I944" s="202"/>
      <c r="J944" s="202"/>
      <c r="K944" s="107"/>
      <c r="L944" s="107"/>
    </row>
    <row r="945" spans="1:12" s="121" customFormat="1">
      <c r="A945" s="112"/>
      <c r="B945" s="122"/>
      <c r="C945" s="112"/>
      <c r="D945" s="112"/>
      <c r="E945" s="123"/>
      <c r="F945" s="201"/>
      <c r="G945" s="204"/>
      <c r="H945" s="202"/>
      <c r="I945" s="202"/>
      <c r="J945" s="202"/>
      <c r="K945" s="107"/>
      <c r="L945" s="107"/>
    </row>
    <row r="946" spans="1:12" s="121" customFormat="1">
      <c r="A946" s="112"/>
      <c r="B946" s="122"/>
      <c r="C946" s="112"/>
      <c r="D946" s="112"/>
      <c r="E946" s="123"/>
      <c r="F946" s="201"/>
      <c r="G946" s="204"/>
      <c r="H946" s="202"/>
      <c r="I946" s="202"/>
      <c r="J946" s="202"/>
      <c r="K946" s="107"/>
      <c r="L946" s="107"/>
    </row>
    <row r="947" spans="1:12" s="121" customFormat="1">
      <c r="A947" s="112"/>
      <c r="B947" s="122"/>
      <c r="C947" s="112"/>
      <c r="D947" s="112"/>
      <c r="E947" s="123"/>
      <c r="F947" s="201"/>
      <c r="G947" s="204"/>
      <c r="H947" s="202"/>
      <c r="I947" s="202"/>
      <c r="J947" s="202"/>
      <c r="K947" s="107"/>
      <c r="L947" s="107"/>
    </row>
    <row r="948" spans="1:12" s="121" customFormat="1">
      <c r="A948" s="112"/>
      <c r="B948" s="122"/>
      <c r="C948" s="112"/>
      <c r="D948" s="112"/>
      <c r="E948" s="123"/>
      <c r="F948" s="201"/>
      <c r="G948" s="204"/>
      <c r="H948" s="202"/>
      <c r="I948" s="202"/>
      <c r="J948" s="202"/>
      <c r="K948" s="107"/>
      <c r="L948" s="107"/>
    </row>
    <row r="949" spans="1:12" s="121" customFormat="1">
      <c r="A949" s="112"/>
      <c r="B949" s="122"/>
      <c r="C949" s="112"/>
      <c r="D949" s="112"/>
      <c r="E949" s="123"/>
      <c r="F949" s="201"/>
      <c r="G949" s="204"/>
      <c r="H949" s="202"/>
      <c r="I949" s="202"/>
      <c r="J949" s="202"/>
      <c r="K949" s="107"/>
      <c r="L949" s="107"/>
    </row>
    <row r="950" spans="1:12" s="121" customFormat="1">
      <c r="A950" s="112"/>
      <c r="B950" s="122"/>
      <c r="C950" s="112"/>
      <c r="D950" s="112"/>
      <c r="E950" s="123"/>
      <c r="F950" s="201"/>
      <c r="G950" s="204"/>
      <c r="H950" s="202"/>
      <c r="I950" s="202"/>
      <c r="J950" s="202"/>
      <c r="K950" s="107"/>
      <c r="L950" s="107"/>
    </row>
    <row r="951" spans="1:12" s="121" customFormat="1">
      <c r="A951" s="112"/>
      <c r="B951" s="122"/>
      <c r="C951" s="112"/>
      <c r="D951" s="112"/>
      <c r="E951" s="123"/>
      <c r="F951" s="201"/>
      <c r="G951" s="204"/>
      <c r="H951" s="202"/>
      <c r="I951" s="202"/>
      <c r="J951" s="202"/>
      <c r="K951" s="107"/>
      <c r="L951" s="107"/>
    </row>
    <row r="952" spans="1:12" s="121" customFormat="1">
      <c r="A952" s="112"/>
      <c r="B952" s="122"/>
      <c r="C952" s="112"/>
      <c r="D952" s="112"/>
      <c r="E952" s="123"/>
      <c r="F952" s="201"/>
      <c r="G952" s="204"/>
      <c r="H952" s="202"/>
      <c r="I952" s="202"/>
      <c r="J952" s="202"/>
      <c r="K952" s="107"/>
      <c r="L952" s="107"/>
    </row>
    <row r="953" spans="1:12" s="121" customFormat="1">
      <c r="A953" s="112"/>
      <c r="B953" s="122"/>
      <c r="C953" s="112"/>
      <c r="D953" s="112"/>
      <c r="E953" s="123"/>
      <c r="F953" s="201"/>
      <c r="G953" s="204"/>
      <c r="H953" s="202"/>
      <c r="I953" s="202"/>
      <c r="J953" s="202"/>
      <c r="K953" s="107"/>
      <c r="L953" s="107"/>
    </row>
    <row r="954" spans="1:12" s="121" customFormat="1">
      <c r="A954" s="112"/>
      <c r="B954" s="122"/>
      <c r="C954" s="112"/>
      <c r="D954" s="112"/>
      <c r="E954" s="123"/>
      <c r="F954" s="201"/>
      <c r="G954" s="204"/>
      <c r="H954" s="202"/>
      <c r="I954" s="202"/>
      <c r="J954" s="202"/>
      <c r="K954" s="107"/>
      <c r="L954" s="107"/>
    </row>
    <row r="955" spans="1:12" s="121" customFormat="1">
      <c r="A955" s="112"/>
      <c r="B955" s="122"/>
      <c r="C955" s="112"/>
      <c r="D955" s="112"/>
      <c r="E955" s="123"/>
      <c r="F955" s="201"/>
      <c r="G955" s="204"/>
      <c r="H955" s="202"/>
      <c r="I955" s="202"/>
      <c r="J955" s="202"/>
      <c r="K955" s="107"/>
      <c r="L955" s="107"/>
    </row>
    <row r="956" spans="1:12" s="121" customFormat="1">
      <c r="A956" s="112"/>
      <c r="B956" s="122"/>
      <c r="C956" s="112"/>
      <c r="D956" s="112"/>
      <c r="E956" s="123"/>
      <c r="F956" s="201"/>
      <c r="G956" s="204"/>
      <c r="H956" s="202"/>
      <c r="I956" s="202"/>
      <c r="J956" s="202"/>
      <c r="K956" s="107"/>
      <c r="L956" s="107"/>
    </row>
    <row r="957" spans="1:12" s="121" customFormat="1">
      <c r="A957" s="112"/>
      <c r="B957" s="122"/>
      <c r="C957" s="112"/>
      <c r="D957" s="112"/>
      <c r="E957" s="123"/>
      <c r="F957" s="201"/>
      <c r="G957" s="204"/>
      <c r="H957" s="202"/>
      <c r="I957" s="202"/>
      <c r="J957" s="202"/>
      <c r="K957" s="107"/>
      <c r="L957" s="107"/>
    </row>
    <row r="958" spans="1:12" s="121" customFormat="1">
      <c r="A958" s="112"/>
      <c r="B958" s="122"/>
      <c r="C958" s="112"/>
      <c r="D958" s="112"/>
      <c r="E958" s="123"/>
      <c r="F958" s="201"/>
      <c r="G958" s="204"/>
      <c r="H958" s="202"/>
      <c r="I958" s="202"/>
      <c r="J958" s="202"/>
      <c r="K958" s="107"/>
      <c r="L958" s="107"/>
    </row>
    <row r="959" spans="1:12" s="121" customFormat="1">
      <c r="A959" s="112"/>
      <c r="B959" s="122"/>
      <c r="C959" s="112"/>
      <c r="D959" s="112"/>
      <c r="E959" s="123"/>
      <c r="F959" s="201"/>
      <c r="G959" s="204"/>
      <c r="H959" s="202"/>
      <c r="I959" s="202"/>
      <c r="J959" s="202"/>
      <c r="K959" s="107"/>
      <c r="L959" s="107"/>
    </row>
    <row r="960" spans="1:12" s="121" customFormat="1">
      <c r="A960" s="112"/>
      <c r="B960" s="122"/>
      <c r="C960" s="112"/>
      <c r="D960" s="112"/>
      <c r="E960" s="123"/>
      <c r="F960" s="201"/>
      <c r="G960" s="204"/>
      <c r="H960" s="202"/>
      <c r="I960" s="202"/>
      <c r="J960" s="202"/>
      <c r="K960" s="107"/>
      <c r="L960" s="107"/>
    </row>
    <row r="961" spans="1:12" s="121" customFormat="1">
      <c r="A961" s="112"/>
      <c r="B961" s="122"/>
      <c r="C961" s="112"/>
      <c r="D961" s="112"/>
      <c r="E961" s="123"/>
      <c r="F961" s="201"/>
      <c r="G961" s="204"/>
      <c r="H961" s="202"/>
      <c r="I961" s="202"/>
      <c r="J961" s="202"/>
      <c r="K961" s="107"/>
      <c r="L961" s="107"/>
    </row>
    <row r="962" spans="1:12" s="121" customFormat="1">
      <c r="A962" s="112"/>
      <c r="B962" s="122"/>
      <c r="C962" s="112"/>
      <c r="D962" s="112"/>
      <c r="E962" s="123"/>
      <c r="F962" s="201"/>
      <c r="G962" s="204"/>
      <c r="H962" s="202"/>
      <c r="I962" s="202"/>
      <c r="J962" s="202"/>
      <c r="K962" s="107"/>
      <c r="L962" s="107"/>
    </row>
    <row r="963" spans="1:12" s="121" customFormat="1">
      <c r="A963" s="112"/>
      <c r="B963" s="122"/>
      <c r="C963" s="112"/>
      <c r="D963" s="112"/>
      <c r="E963" s="123"/>
      <c r="F963" s="201"/>
      <c r="G963" s="204"/>
      <c r="H963" s="202"/>
      <c r="I963" s="202"/>
      <c r="J963" s="202"/>
      <c r="K963" s="107"/>
      <c r="L963" s="107"/>
    </row>
    <row r="964" spans="1:12" s="121" customFormat="1">
      <c r="A964" s="112"/>
      <c r="B964" s="122"/>
      <c r="C964" s="112"/>
      <c r="D964" s="112"/>
      <c r="E964" s="123"/>
      <c r="F964" s="201"/>
      <c r="G964" s="204"/>
      <c r="H964" s="202"/>
      <c r="I964" s="202"/>
      <c r="J964" s="202"/>
      <c r="K964" s="107"/>
      <c r="L964" s="107"/>
    </row>
    <row r="965" spans="1:12" s="121" customFormat="1">
      <c r="A965" s="112"/>
      <c r="B965" s="122"/>
      <c r="C965" s="112"/>
      <c r="D965" s="112"/>
      <c r="E965" s="123"/>
      <c r="F965" s="201"/>
      <c r="G965" s="204"/>
      <c r="H965" s="202"/>
      <c r="I965" s="202"/>
      <c r="J965" s="202"/>
      <c r="K965" s="107"/>
      <c r="L965" s="107"/>
    </row>
    <row r="966" spans="1:12" s="121" customFormat="1">
      <c r="A966" s="112"/>
      <c r="B966" s="122"/>
      <c r="C966" s="112"/>
      <c r="D966" s="112"/>
      <c r="E966" s="123"/>
      <c r="F966" s="201"/>
      <c r="G966" s="204"/>
      <c r="H966" s="202"/>
      <c r="I966" s="202"/>
      <c r="J966" s="202"/>
      <c r="K966" s="107"/>
      <c r="L966" s="107"/>
    </row>
    <row r="967" spans="1:12" s="121" customFormat="1">
      <c r="A967" s="112"/>
      <c r="B967" s="122"/>
      <c r="C967" s="112"/>
      <c r="D967" s="112"/>
      <c r="E967" s="123"/>
      <c r="F967" s="201"/>
      <c r="G967" s="204"/>
      <c r="H967" s="202"/>
      <c r="I967" s="202"/>
      <c r="J967" s="202"/>
      <c r="K967" s="107"/>
      <c r="L967" s="107"/>
    </row>
    <row r="968" spans="1:12" s="121" customFormat="1">
      <c r="A968" s="112"/>
      <c r="B968" s="122"/>
      <c r="C968" s="112"/>
      <c r="D968" s="112"/>
      <c r="E968" s="123"/>
      <c r="F968" s="201"/>
      <c r="G968" s="204"/>
      <c r="H968" s="202"/>
      <c r="I968" s="202"/>
      <c r="J968" s="202"/>
      <c r="K968" s="107"/>
      <c r="L968" s="107"/>
    </row>
    <row r="969" spans="1:12" s="121" customFormat="1">
      <c r="A969" s="112"/>
      <c r="B969" s="122"/>
      <c r="C969" s="112"/>
      <c r="D969" s="112"/>
      <c r="E969" s="123"/>
      <c r="F969" s="201"/>
      <c r="G969" s="204"/>
      <c r="H969" s="202"/>
      <c r="I969" s="202"/>
      <c r="J969" s="202"/>
      <c r="K969" s="107"/>
      <c r="L969" s="107"/>
    </row>
    <row r="970" spans="1:12" s="121" customFormat="1">
      <c r="A970" s="112"/>
      <c r="B970" s="122"/>
      <c r="C970" s="112"/>
      <c r="D970" s="112"/>
      <c r="E970" s="123"/>
      <c r="F970" s="201"/>
      <c r="G970" s="204"/>
      <c r="H970" s="202"/>
      <c r="I970" s="202"/>
      <c r="J970" s="202"/>
      <c r="K970" s="107"/>
      <c r="L970" s="107"/>
    </row>
    <row r="971" spans="1:12" s="121" customFormat="1">
      <c r="A971" s="112"/>
      <c r="B971" s="122"/>
      <c r="C971" s="112"/>
      <c r="D971" s="112"/>
      <c r="E971" s="123"/>
      <c r="F971" s="201"/>
      <c r="G971" s="204"/>
      <c r="H971" s="202"/>
      <c r="I971" s="202"/>
      <c r="J971" s="202"/>
      <c r="K971" s="107"/>
      <c r="L971" s="107"/>
    </row>
    <row r="972" spans="1:12" s="121" customFormat="1">
      <c r="A972" s="112"/>
      <c r="B972" s="122"/>
      <c r="C972" s="112"/>
      <c r="D972" s="112"/>
      <c r="E972" s="123"/>
      <c r="F972" s="201"/>
      <c r="G972" s="204"/>
      <c r="H972" s="202"/>
      <c r="I972" s="202"/>
      <c r="J972" s="202"/>
      <c r="K972" s="107"/>
      <c r="L972" s="107"/>
    </row>
    <row r="973" spans="1:12" s="121" customFormat="1">
      <c r="A973" s="112"/>
      <c r="B973" s="122"/>
      <c r="C973" s="112"/>
      <c r="D973" s="112"/>
      <c r="E973" s="123"/>
      <c r="F973" s="201"/>
      <c r="G973" s="204"/>
      <c r="H973" s="202"/>
      <c r="I973" s="202"/>
      <c r="J973" s="202"/>
      <c r="K973" s="107"/>
      <c r="L973" s="107"/>
    </row>
    <row r="974" spans="1:12" s="121" customFormat="1">
      <c r="A974" s="112"/>
      <c r="B974" s="122"/>
      <c r="C974" s="112"/>
      <c r="D974" s="112"/>
      <c r="E974" s="123"/>
      <c r="F974" s="201"/>
      <c r="G974" s="204"/>
      <c r="H974" s="202"/>
      <c r="I974" s="202"/>
      <c r="J974" s="202"/>
      <c r="K974" s="107"/>
      <c r="L974" s="107"/>
    </row>
    <row r="975" spans="1:12" s="121" customFormat="1">
      <c r="A975" s="112"/>
      <c r="B975" s="122"/>
      <c r="C975" s="112"/>
      <c r="D975" s="112"/>
      <c r="E975" s="123"/>
      <c r="F975" s="201"/>
      <c r="G975" s="204"/>
      <c r="H975" s="202"/>
      <c r="I975" s="202"/>
      <c r="J975" s="202"/>
      <c r="K975" s="107"/>
      <c r="L975" s="107"/>
    </row>
    <row r="976" spans="1:12" s="121" customFormat="1">
      <c r="A976" s="112"/>
      <c r="B976" s="122"/>
      <c r="C976" s="112"/>
      <c r="D976" s="112"/>
      <c r="E976" s="123"/>
      <c r="F976" s="201"/>
      <c r="G976" s="204"/>
      <c r="H976" s="202"/>
      <c r="I976" s="202"/>
      <c r="J976" s="202"/>
      <c r="K976" s="107"/>
      <c r="L976" s="107"/>
    </row>
    <row r="977" spans="1:12" s="121" customFormat="1">
      <c r="A977" s="112"/>
      <c r="B977" s="122"/>
      <c r="C977" s="112"/>
      <c r="D977" s="112"/>
      <c r="E977" s="123"/>
      <c r="F977" s="201"/>
      <c r="G977" s="204"/>
      <c r="H977" s="202"/>
      <c r="I977" s="202"/>
      <c r="J977" s="202"/>
      <c r="K977" s="107"/>
      <c r="L977" s="107"/>
    </row>
    <row r="978" spans="1:12" s="121" customFormat="1">
      <c r="A978" s="112"/>
      <c r="B978" s="122"/>
      <c r="C978" s="112"/>
      <c r="D978" s="112"/>
      <c r="E978" s="123"/>
      <c r="F978" s="201"/>
      <c r="G978" s="204"/>
      <c r="H978" s="202"/>
      <c r="I978" s="202"/>
      <c r="J978" s="202"/>
      <c r="K978" s="107"/>
      <c r="L978" s="107"/>
    </row>
    <row r="979" spans="1:12" s="121" customFormat="1">
      <c r="A979" s="112"/>
      <c r="B979" s="122"/>
      <c r="C979" s="112"/>
      <c r="D979" s="112"/>
      <c r="E979" s="123"/>
      <c r="F979" s="201"/>
      <c r="G979" s="204"/>
      <c r="H979" s="202"/>
      <c r="I979" s="202"/>
      <c r="J979" s="202"/>
      <c r="K979" s="107"/>
      <c r="L979" s="107"/>
    </row>
    <row r="980" spans="1:12" s="121" customFormat="1">
      <c r="A980" s="112"/>
      <c r="B980" s="122"/>
      <c r="C980" s="112"/>
      <c r="D980" s="112"/>
      <c r="E980" s="123"/>
      <c r="F980" s="201"/>
      <c r="G980" s="204"/>
      <c r="H980" s="202"/>
      <c r="I980" s="202"/>
      <c r="J980" s="202"/>
      <c r="K980" s="107"/>
      <c r="L980" s="107"/>
    </row>
    <row r="981" spans="1:12" s="121" customFormat="1">
      <c r="A981" s="112"/>
      <c r="B981" s="122"/>
      <c r="C981" s="112"/>
      <c r="D981" s="112"/>
      <c r="E981" s="123"/>
      <c r="F981" s="201"/>
      <c r="G981" s="204"/>
      <c r="H981" s="202"/>
      <c r="I981" s="202"/>
      <c r="J981" s="202"/>
      <c r="K981" s="107"/>
      <c r="L981" s="107"/>
    </row>
    <row r="982" spans="1:12" s="121" customFormat="1">
      <c r="A982" s="112"/>
      <c r="B982" s="122"/>
      <c r="C982" s="112"/>
      <c r="D982" s="112"/>
      <c r="E982" s="123"/>
      <c r="F982" s="201"/>
      <c r="G982" s="204"/>
      <c r="H982" s="202"/>
      <c r="I982" s="202"/>
      <c r="J982" s="202"/>
      <c r="K982" s="107"/>
      <c r="L982" s="107"/>
    </row>
    <row r="983" spans="1:12" s="121" customFormat="1">
      <c r="A983" s="112"/>
      <c r="B983" s="122"/>
      <c r="C983" s="112"/>
      <c r="D983" s="112"/>
      <c r="E983" s="123"/>
      <c r="F983" s="201"/>
      <c r="G983" s="204"/>
      <c r="H983" s="202"/>
      <c r="I983" s="202"/>
      <c r="J983" s="202"/>
      <c r="K983" s="107"/>
      <c r="L983" s="107"/>
    </row>
    <row r="984" spans="1:12" s="121" customFormat="1">
      <c r="A984" s="112"/>
      <c r="B984" s="122"/>
      <c r="C984" s="112"/>
      <c r="D984" s="112"/>
      <c r="E984" s="123"/>
      <c r="F984" s="201"/>
      <c r="G984" s="204"/>
      <c r="H984" s="202"/>
      <c r="I984" s="202"/>
      <c r="J984" s="202"/>
      <c r="K984" s="107"/>
      <c r="L984" s="107"/>
    </row>
    <row r="985" spans="1:12" s="121" customFormat="1">
      <c r="A985" s="112"/>
      <c r="B985" s="122"/>
      <c r="C985" s="112"/>
      <c r="D985" s="112"/>
      <c r="E985" s="123"/>
      <c r="F985" s="201"/>
      <c r="G985" s="204"/>
      <c r="H985" s="202"/>
      <c r="I985" s="202"/>
      <c r="J985" s="202"/>
      <c r="K985" s="107"/>
      <c r="L985" s="107"/>
    </row>
    <row r="986" spans="1:12" s="121" customFormat="1">
      <c r="A986" s="112"/>
      <c r="B986" s="122"/>
      <c r="C986" s="112"/>
      <c r="D986" s="112"/>
      <c r="E986" s="123"/>
      <c r="F986" s="201"/>
      <c r="G986" s="204"/>
      <c r="H986" s="202"/>
      <c r="I986" s="202"/>
      <c r="J986" s="202"/>
      <c r="K986" s="107"/>
      <c r="L986" s="107"/>
    </row>
    <row r="987" spans="1:12" s="121" customFormat="1">
      <c r="A987" s="112"/>
      <c r="B987" s="122"/>
      <c r="C987" s="112"/>
      <c r="D987" s="112"/>
      <c r="E987" s="123"/>
      <c r="F987" s="201"/>
      <c r="G987" s="204"/>
      <c r="H987" s="202"/>
      <c r="I987" s="202"/>
      <c r="J987" s="202"/>
      <c r="K987" s="107"/>
      <c r="L987" s="107"/>
    </row>
    <row r="988" spans="1:12" s="121" customFormat="1">
      <c r="A988" s="112"/>
      <c r="B988" s="122"/>
      <c r="C988" s="112"/>
      <c r="D988" s="112"/>
      <c r="E988" s="123"/>
      <c r="F988" s="201"/>
      <c r="G988" s="204"/>
      <c r="H988" s="202"/>
      <c r="I988" s="202"/>
      <c r="J988" s="202"/>
      <c r="K988" s="107"/>
      <c r="L988" s="107"/>
    </row>
    <row r="989" spans="1:12" s="121" customFormat="1">
      <c r="A989" s="112"/>
      <c r="B989" s="122"/>
      <c r="C989" s="112"/>
      <c r="D989" s="112"/>
      <c r="E989" s="123"/>
      <c r="F989" s="201"/>
      <c r="G989" s="204"/>
      <c r="H989" s="202"/>
      <c r="I989" s="202"/>
      <c r="J989" s="202"/>
      <c r="K989" s="107"/>
      <c r="L989" s="107"/>
    </row>
    <row r="990" spans="1:12" s="121" customFormat="1">
      <c r="A990" s="112"/>
      <c r="B990" s="122"/>
      <c r="C990" s="112"/>
      <c r="D990" s="112"/>
      <c r="E990" s="123"/>
      <c r="F990" s="201"/>
      <c r="G990" s="204"/>
      <c r="H990" s="202"/>
      <c r="I990" s="202"/>
      <c r="J990" s="202"/>
      <c r="K990" s="107"/>
      <c r="L990" s="107"/>
    </row>
    <row r="991" spans="1:12" s="121" customFormat="1">
      <c r="A991" s="112"/>
      <c r="B991" s="122"/>
      <c r="C991" s="112"/>
      <c r="D991" s="112"/>
      <c r="E991" s="123"/>
      <c r="F991" s="201"/>
      <c r="G991" s="204"/>
      <c r="H991" s="202"/>
      <c r="I991" s="202"/>
      <c r="J991" s="202"/>
      <c r="K991" s="107"/>
      <c r="L991" s="107"/>
    </row>
    <row r="992" spans="1:12" s="121" customFormat="1">
      <c r="A992" s="112"/>
      <c r="B992" s="122"/>
      <c r="C992" s="112"/>
      <c r="D992" s="112"/>
      <c r="E992" s="123"/>
      <c r="F992" s="201"/>
      <c r="G992" s="204"/>
      <c r="H992" s="202"/>
      <c r="I992" s="202"/>
      <c r="J992" s="202"/>
      <c r="K992" s="107"/>
      <c r="L992" s="107"/>
    </row>
    <row r="993" spans="1:12" s="121" customFormat="1">
      <c r="A993" s="112"/>
      <c r="B993" s="122"/>
      <c r="C993" s="112"/>
      <c r="D993" s="112"/>
      <c r="E993" s="123"/>
      <c r="F993" s="201"/>
      <c r="G993" s="204"/>
      <c r="H993" s="202"/>
      <c r="I993" s="202"/>
      <c r="J993" s="202"/>
      <c r="K993" s="107"/>
      <c r="L993" s="107"/>
    </row>
    <row r="994" spans="1:12" s="121" customFormat="1">
      <c r="A994" s="112"/>
      <c r="B994" s="122"/>
      <c r="C994" s="112"/>
      <c r="D994" s="112"/>
      <c r="E994" s="123"/>
      <c r="F994" s="201"/>
      <c r="G994" s="204"/>
      <c r="H994" s="202"/>
      <c r="I994" s="202"/>
      <c r="J994" s="202"/>
      <c r="K994" s="107"/>
      <c r="L994" s="107"/>
    </row>
    <row r="995" spans="1:12" s="121" customFormat="1">
      <c r="A995" s="112"/>
      <c r="B995" s="122"/>
      <c r="C995" s="112"/>
      <c r="D995" s="112"/>
      <c r="E995" s="123"/>
      <c r="F995" s="201"/>
      <c r="G995" s="204"/>
      <c r="H995" s="202"/>
      <c r="I995" s="202"/>
      <c r="J995" s="202"/>
      <c r="K995" s="107"/>
      <c r="L995" s="107"/>
    </row>
    <row r="996" spans="1:12" s="121" customFormat="1">
      <c r="A996" s="112"/>
      <c r="B996" s="122"/>
      <c r="C996" s="112"/>
      <c r="D996" s="112"/>
      <c r="E996" s="123"/>
      <c r="F996" s="201"/>
      <c r="G996" s="204"/>
      <c r="H996" s="202"/>
      <c r="I996" s="202"/>
      <c r="J996" s="202"/>
      <c r="K996" s="107"/>
      <c r="L996" s="107"/>
    </row>
    <row r="997" spans="1:12" s="121" customFormat="1">
      <c r="A997" s="112"/>
      <c r="B997" s="122"/>
      <c r="C997" s="112"/>
      <c r="D997" s="112"/>
      <c r="E997" s="123"/>
      <c r="F997" s="201"/>
      <c r="G997" s="204"/>
      <c r="H997" s="202"/>
      <c r="I997" s="202"/>
      <c r="J997" s="202"/>
      <c r="K997" s="107"/>
      <c r="L997" s="107"/>
    </row>
    <row r="998" spans="1:12" s="121" customFormat="1">
      <c r="A998" s="112"/>
      <c r="B998" s="122"/>
      <c r="C998" s="112"/>
      <c r="D998" s="112"/>
      <c r="E998" s="123"/>
      <c r="F998" s="201"/>
      <c r="G998" s="204"/>
      <c r="H998" s="202"/>
      <c r="I998" s="202"/>
      <c r="J998" s="202"/>
      <c r="K998" s="107"/>
      <c r="L998" s="107"/>
    </row>
    <row r="999" spans="1:12" s="121" customFormat="1">
      <c r="A999" s="112"/>
      <c r="B999" s="122"/>
      <c r="C999" s="112"/>
      <c r="D999" s="112"/>
      <c r="E999" s="123"/>
      <c r="F999" s="201"/>
      <c r="G999" s="204"/>
      <c r="H999" s="202"/>
      <c r="I999" s="202"/>
      <c r="J999" s="202"/>
      <c r="K999" s="107"/>
      <c r="L999" s="107"/>
    </row>
    <row r="1000" spans="1:12" s="121" customFormat="1">
      <c r="A1000" s="112"/>
      <c r="B1000" s="122"/>
      <c r="C1000" s="112"/>
      <c r="D1000" s="112"/>
      <c r="E1000" s="123"/>
      <c r="F1000" s="201"/>
      <c r="G1000" s="204"/>
      <c r="H1000" s="202"/>
      <c r="I1000" s="202"/>
      <c r="J1000" s="202"/>
      <c r="K1000" s="107"/>
      <c r="L1000" s="107"/>
    </row>
    <row r="1001" spans="1:12" s="121" customFormat="1">
      <c r="A1001" s="112"/>
      <c r="B1001" s="122"/>
      <c r="C1001" s="112"/>
      <c r="D1001" s="112"/>
      <c r="E1001" s="123"/>
      <c r="F1001" s="201"/>
      <c r="G1001" s="204"/>
      <c r="H1001" s="202"/>
      <c r="I1001" s="202"/>
      <c r="J1001" s="202"/>
      <c r="K1001" s="107"/>
      <c r="L1001" s="107"/>
    </row>
    <row r="1002" spans="1:12" s="121" customFormat="1">
      <c r="A1002" s="112"/>
      <c r="B1002" s="122"/>
      <c r="C1002" s="112"/>
      <c r="D1002" s="112"/>
      <c r="E1002" s="123"/>
      <c r="F1002" s="201"/>
      <c r="G1002" s="204"/>
      <c r="H1002" s="202"/>
      <c r="I1002" s="202"/>
      <c r="J1002" s="202"/>
      <c r="K1002" s="107"/>
      <c r="L1002" s="107"/>
    </row>
    <row r="1003" spans="1:12" s="121" customFormat="1">
      <c r="A1003" s="112"/>
      <c r="B1003" s="122"/>
      <c r="C1003" s="112"/>
      <c r="D1003" s="112"/>
      <c r="E1003" s="123"/>
      <c r="F1003" s="201"/>
      <c r="G1003" s="204"/>
      <c r="H1003" s="202"/>
      <c r="I1003" s="202"/>
      <c r="J1003" s="202"/>
      <c r="K1003" s="107"/>
      <c r="L1003" s="107"/>
    </row>
    <row r="1004" spans="1:12" s="121" customFormat="1">
      <c r="A1004" s="112"/>
      <c r="B1004" s="122"/>
      <c r="C1004" s="112"/>
      <c r="D1004" s="112"/>
      <c r="E1004" s="123"/>
      <c r="F1004" s="201"/>
      <c r="G1004" s="204"/>
      <c r="H1004" s="202"/>
      <c r="I1004" s="202"/>
      <c r="J1004" s="202"/>
      <c r="K1004" s="107"/>
      <c r="L1004" s="107"/>
    </row>
    <row r="1005" spans="1:12" s="121" customFormat="1">
      <c r="A1005" s="112"/>
      <c r="B1005" s="122"/>
      <c r="C1005" s="112"/>
      <c r="D1005" s="112"/>
      <c r="E1005" s="123"/>
      <c r="F1005" s="201"/>
      <c r="G1005" s="204"/>
      <c r="H1005" s="202"/>
      <c r="I1005" s="202"/>
      <c r="J1005" s="202"/>
      <c r="K1005" s="107"/>
      <c r="L1005" s="107"/>
    </row>
    <row r="1006" spans="1:12" s="121" customFormat="1">
      <c r="A1006" s="112"/>
      <c r="B1006" s="122"/>
      <c r="C1006" s="112"/>
      <c r="D1006" s="112"/>
      <c r="E1006" s="123"/>
      <c r="F1006" s="201"/>
      <c r="G1006" s="204"/>
      <c r="H1006" s="202"/>
      <c r="I1006" s="202"/>
      <c r="J1006" s="202"/>
      <c r="K1006" s="107"/>
      <c r="L1006" s="107"/>
    </row>
    <row r="1007" spans="1:12" s="121" customFormat="1">
      <c r="A1007" s="112"/>
      <c r="B1007" s="122"/>
      <c r="C1007" s="112"/>
      <c r="D1007" s="112"/>
      <c r="E1007" s="123"/>
      <c r="F1007" s="201"/>
      <c r="G1007" s="204"/>
      <c r="H1007" s="202"/>
      <c r="I1007" s="202"/>
      <c r="J1007" s="202"/>
      <c r="K1007" s="107"/>
      <c r="L1007" s="107"/>
    </row>
    <row r="1008" spans="1:12" s="121" customFormat="1">
      <c r="A1008" s="112"/>
      <c r="B1008" s="122"/>
      <c r="C1008" s="112"/>
      <c r="D1008" s="112"/>
      <c r="E1008" s="123"/>
      <c r="F1008" s="201"/>
      <c r="G1008" s="204"/>
      <c r="H1008" s="202"/>
      <c r="I1008" s="202"/>
      <c r="J1008" s="202"/>
      <c r="K1008" s="107"/>
      <c r="L1008" s="107"/>
    </row>
    <row r="1009" spans="1:12" s="121" customFormat="1">
      <c r="A1009" s="112"/>
      <c r="B1009" s="122"/>
      <c r="C1009" s="112"/>
      <c r="D1009" s="112"/>
      <c r="E1009" s="123"/>
      <c r="F1009" s="201"/>
      <c r="G1009" s="204"/>
      <c r="H1009" s="202"/>
      <c r="I1009" s="202"/>
      <c r="J1009" s="202"/>
      <c r="K1009" s="107"/>
      <c r="L1009" s="107"/>
    </row>
    <row r="1010" spans="1:12" s="121" customFormat="1">
      <c r="A1010" s="112"/>
      <c r="B1010" s="122"/>
      <c r="C1010" s="112"/>
      <c r="D1010" s="112"/>
      <c r="E1010" s="123"/>
      <c r="F1010" s="201"/>
      <c r="G1010" s="204"/>
      <c r="H1010" s="202"/>
      <c r="I1010" s="202"/>
      <c r="J1010" s="202"/>
      <c r="K1010" s="107"/>
      <c r="L1010" s="107"/>
    </row>
    <row r="1011" spans="1:12" s="121" customFormat="1">
      <c r="A1011" s="112"/>
      <c r="B1011" s="122"/>
      <c r="C1011" s="112"/>
      <c r="D1011" s="112"/>
      <c r="E1011" s="123"/>
      <c r="F1011" s="201"/>
      <c r="G1011" s="204"/>
      <c r="H1011" s="202"/>
      <c r="I1011" s="202"/>
      <c r="J1011" s="202"/>
      <c r="K1011" s="107"/>
      <c r="L1011" s="107"/>
    </row>
    <row r="1012" spans="1:12" s="121" customFormat="1">
      <c r="A1012" s="112"/>
      <c r="B1012" s="122"/>
      <c r="C1012" s="112"/>
      <c r="D1012" s="112"/>
      <c r="E1012" s="123"/>
      <c r="F1012" s="201"/>
      <c r="G1012" s="204"/>
      <c r="H1012" s="202"/>
      <c r="I1012" s="202"/>
      <c r="J1012" s="202"/>
      <c r="K1012" s="107"/>
      <c r="L1012" s="107"/>
    </row>
    <row r="1013" spans="1:12" s="121" customFormat="1">
      <c r="A1013" s="112"/>
      <c r="B1013" s="122"/>
      <c r="C1013" s="112"/>
      <c r="D1013" s="112"/>
      <c r="E1013" s="123"/>
      <c r="F1013" s="201"/>
      <c r="G1013" s="204"/>
      <c r="H1013" s="202"/>
      <c r="I1013" s="202"/>
      <c r="J1013" s="202"/>
      <c r="K1013" s="107"/>
      <c r="L1013" s="107"/>
    </row>
    <row r="1014" spans="1:12" s="121" customFormat="1">
      <c r="A1014" s="112"/>
      <c r="B1014" s="122"/>
      <c r="C1014" s="112"/>
      <c r="D1014" s="112"/>
      <c r="E1014" s="123"/>
      <c r="F1014" s="201"/>
      <c r="G1014" s="204"/>
      <c r="H1014" s="202"/>
      <c r="I1014" s="202"/>
      <c r="J1014" s="202"/>
      <c r="K1014" s="107"/>
      <c r="L1014" s="107"/>
    </row>
    <row r="1015" spans="1:12" s="121" customFormat="1">
      <c r="A1015" s="112"/>
      <c r="B1015" s="122"/>
      <c r="C1015" s="112"/>
      <c r="D1015" s="112"/>
      <c r="E1015" s="123"/>
      <c r="F1015" s="201"/>
      <c r="G1015" s="204"/>
      <c r="H1015" s="202"/>
      <c r="I1015" s="202"/>
      <c r="J1015" s="202"/>
      <c r="K1015" s="107"/>
      <c r="L1015" s="107"/>
    </row>
    <row r="1016" spans="1:12" s="121" customFormat="1">
      <c r="A1016" s="112"/>
      <c r="B1016" s="122"/>
      <c r="C1016" s="112"/>
      <c r="D1016" s="112"/>
      <c r="E1016" s="123"/>
      <c r="F1016" s="201"/>
      <c r="G1016" s="204"/>
      <c r="H1016" s="202"/>
      <c r="I1016" s="202"/>
      <c r="J1016" s="202"/>
      <c r="K1016" s="107"/>
      <c r="L1016" s="107"/>
    </row>
    <row r="1017" spans="1:12" s="121" customFormat="1">
      <c r="A1017" s="112"/>
      <c r="B1017" s="122"/>
      <c r="C1017" s="112"/>
      <c r="D1017" s="112"/>
      <c r="E1017" s="123"/>
      <c r="F1017" s="201"/>
      <c r="G1017" s="204"/>
      <c r="H1017" s="202"/>
      <c r="I1017" s="202"/>
      <c r="J1017" s="202"/>
      <c r="K1017" s="107"/>
      <c r="L1017" s="107"/>
    </row>
    <row r="1018" spans="1:12" s="121" customFormat="1">
      <c r="A1018" s="112"/>
      <c r="B1018" s="122"/>
      <c r="C1018" s="112"/>
      <c r="D1018" s="112"/>
      <c r="E1018" s="123"/>
      <c r="F1018" s="201"/>
      <c r="G1018" s="204"/>
      <c r="H1018" s="202"/>
      <c r="I1018" s="202"/>
      <c r="J1018" s="202"/>
      <c r="K1018" s="107"/>
      <c r="L1018" s="107"/>
    </row>
    <row r="1019" spans="1:12" s="121" customFormat="1">
      <c r="A1019" s="112"/>
      <c r="B1019" s="122"/>
      <c r="C1019" s="112"/>
      <c r="D1019" s="112"/>
      <c r="E1019" s="123"/>
      <c r="F1019" s="201"/>
      <c r="G1019" s="204"/>
      <c r="H1019" s="202"/>
      <c r="I1019" s="202"/>
      <c r="J1019" s="202"/>
      <c r="K1019" s="107"/>
      <c r="L1019" s="107"/>
    </row>
    <row r="1020" spans="1:12" s="121" customFormat="1">
      <c r="A1020" s="112"/>
      <c r="B1020" s="122"/>
      <c r="C1020" s="112"/>
      <c r="D1020" s="112"/>
      <c r="E1020" s="123"/>
      <c r="F1020" s="201"/>
      <c r="G1020" s="204"/>
      <c r="H1020" s="202"/>
      <c r="I1020" s="202"/>
      <c r="J1020" s="202"/>
      <c r="K1020" s="107"/>
      <c r="L1020" s="107"/>
    </row>
    <row r="1021" spans="1:12" s="121" customFormat="1">
      <c r="A1021" s="112"/>
      <c r="B1021" s="122"/>
      <c r="C1021" s="112"/>
      <c r="D1021" s="112"/>
      <c r="E1021" s="123"/>
      <c r="F1021" s="201"/>
      <c r="G1021" s="204"/>
      <c r="H1021" s="202"/>
      <c r="I1021" s="202"/>
      <c r="J1021" s="202"/>
      <c r="K1021" s="107"/>
      <c r="L1021" s="107"/>
    </row>
    <row r="1022" spans="1:12" s="121" customFormat="1">
      <c r="A1022" s="112"/>
      <c r="B1022" s="122"/>
      <c r="C1022" s="112"/>
      <c r="D1022" s="112"/>
      <c r="E1022" s="123"/>
      <c r="F1022" s="201"/>
      <c r="G1022" s="204"/>
      <c r="H1022" s="202"/>
      <c r="I1022" s="202"/>
      <c r="J1022" s="202"/>
      <c r="K1022" s="107"/>
      <c r="L1022" s="107"/>
    </row>
    <row r="1023" spans="1:12" s="121" customFormat="1">
      <c r="A1023" s="112"/>
      <c r="B1023" s="122"/>
      <c r="C1023" s="112"/>
      <c r="D1023" s="112"/>
      <c r="E1023" s="123"/>
      <c r="F1023" s="201"/>
      <c r="G1023" s="204"/>
      <c r="H1023" s="202"/>
      <c r="I1023" s="202"/>
      <c r="J1023" s="202"/>
      <c r="K1023" s="107"/>
      <c r="L1023" s="107"/>
    </row>
    <row r="1024" spans="1:12" s="121" customFormat="1">
      <c r="A1024" s="112"/>
      <c r="B1024" s="122"/>
      <c r="C1024" s="112"/>
      <c r="D1024" s="112"/>
      <c r="E1024" s="123"/>
      <c r="F1024" s="201"/>
      <c r="G1024" s="204"/>
      <c r="H1024" s="202"/>
      <c r="I1024" s="202"/>
      <c r="J1024" s="202"/>
      <c r="K1024" s="107"/>
      <c r="L1024" s="107"/>
    </row>
    <row r="1025" spans="1:12" s="121" customFormat="1">
      <c r="A1025" s="112"/>
      <c r="B1025" s="122"/>
      <c r="C1025" s="112"/>
      <c r="D1025" s="112"/>
      <c r="E1025" s="123"/>
      <c r="F1025" s="201"/>
      <c r="G1025" s="204"/>
      <c r="H1025" s="202"/>
      <c r="I1025" s="202"/>
      <c r="J1025" s="202"/>
      <c r="K1025" s="107"/>
      <c r="L1025" s="107"/>
    </row>
    <row r="1026" spans="1:12" s="121" customFormat="1">
      <c r="A1026" s="112"/>
      <c r="B1026" s="122"/>
      <c r="C1026" s="112"/>
      <c r="D1026" s="112"/>
      <c r="E1026" s="123"/>
      <c r="F1026" s="201"/>
      <c r="G1026" s="204"/>
      <c r="H1026" s="202"/>
      <c r="I1026" s="202"/>
      <c r="J1026" s="202"/>
      <c r="K1026" s="107"/>
      <c r="L1026" s="107"/>
    </row>
    <row r="1027" spans="1:12" s="121" customFormat="1">
      <c r="A1027" s="112"/>
      <c r="B1027" s="122"/>
      <c r="C1027" s="112"/>
      <c r="D1027" s="112"/>
      <c r="E1027" s="123"/>
      <c r="F1027" s="201"/>
      <c r="G1027" s="204"/>
      <c r="H1027" s="202"/>
      <c r="I1027" s="202"/>
      <c r="J1027" s="202"/>
      <c r="K1027" s="107"/>
      <c r="L1027" s="107"/>
    </row>
    <row r="1028" spans="1:12" s="121" customFormat="1">
      <c r="A1028" s="112"/>
      <c r="B1028" s="122"/>
      <c r="C1028" s="112"/>
      <c r="D1028" s="112"/>
      <c r="E1028" s="123"/>
      <c r="F1028" s="201"/>
      <c r="G1028" s="204"/>
      <c r="H1028" s="202"/>
      <c r="I1028" s="202"/>
      <c r="J1028" s="202"/>
      <c r="K1028" s="107"/>
      <c r="L1028" s="107"/>
    </row>
    <row r="1029" spans="1:12" s="121" customFormat="1">
      <c r="A1029" s="112"/>
      <c r="B1029" s="122"/>
      <c r="C1029" s="112"/>
      <c r="D1029" s="112"/>
      <c r="E1029" s="123"/>
      <c r="F1029" s="201"/>
      <c r="G1029" s="204"/>
      <c r="H1029" s="202"/>
      <c r="I1029" s="202"/>
      <c r="J1029" s="202"/>
      <c r="K1029" s="107"/>
      <c r="L1029" s="107"/>
    </row>
    <row r="1030" spans="1:12" s="121" customFormat="1">
      <c r="A1030" s="112"/>
      <c r="B1030" s="122"/>
      <c r="C1030" s="112"/>
      <c r="D1030" s="112"/>
      <c r="E1030" s="123"/>
      <c r="F1030" s="201"/>
      <c r="G1030" s="204"/>
      <c r="H1030" s="202"/>
      <c r="I1030" s="202"/>
      <c r="J1030" s="202"/>
      <c r="K1030" s="107"/>
      <c r="L1030" s="107"/>
    </row>
    <row r="1031" spans="1:12" s="121" customFormat="1">
      <c r="A1031" s="112"/>
      <c r="B1031" s="122"/>
      <c r="C1031" s="112"/>
      <c r="D1031" s="112"/>
      <c r="E1031" s="123"/>
      <c r="F1031" s="201"/>
      <c r="G1031" s="204"/>
      <c r="H1031" s="202"/>
      <c r="I1031" s="202"/>
      <c r="J1031" s="202"/>
      <c r="K1031" s="107"/>
      <c r="L1031" s="107"/>
    </row>
    <row r="1032" spans="1:12" s="121" customFormat="1">
      <c r="A1032" s="112"/>
      <c r="B1032" s="122"/>
      <c r="C1032" s="112"/>
      <c r="D1032" s="112"/>
      <c r="E1032" s="123"/>
      <c r="F1032" s="201"/>
      <c r="G1032" s="204"/>
      <c r="H1032" s="202"/>
      <c r="I1032" s="202"/>
      <c r="J1032" s="202"/>
      <c r="K1032" s="107"/>
      <c r="L1032" s="107"/>
    </row>
    <row r="1033" spans="1:12" s="121" customFormat="1">
      <c r="A1033" s="112"/>
      <c r="B1033" s="122"/>
      <c r="C1033" s="112"/>
      <c r="D1033" s="112"/>
      <c r="E1033" s="123"/>
      <c r="F1033" s="201"/>
      <c r="G1033" s="204"/>
      <c r="H1033" s="202"/>
      <c r="I1033" s="202"/>
      <c r="J1033" s="202"/>
      <c r="K1033" s="107"/>
      <c r="L1033" s="107"/>
    </row>
    <row r="1034" spans="1:12" s="121" customFormat="1">
      <c r="A1034" s="112"/>
      <c r="B1034" s="122"/>
      <c r="C1034" s="112"/>
      <c r="D1034" s="112"/>
      <c r="E1034" s="123"/>
      <c r="F1034" s="201"/>
      <c r="G1034" s="204"/>
      <c r="H1034" s="202"/>
      <c r="I1034" s="202"/>
      <c r="J1034" s="202"/>
      <c r="K1034" s="107"/>
      <c r="L1034" s="107"/>
    </row>
    <row r="1035" spans="1:12" s="121" customFormat="1">
      <c r="A1035" s="112"/>
      <c r="B1035" s="122"/>
      <c r="C1035" s="112"/>
      <c r="D1035" s="112"/>
      <c r="E1035" s="123"/>
      <c r="F1035" s="201"/>
      <c r="G1035" s="204"/>
      <c r="H1035" s="202"/>
      <c r="I1035" s="202"/>
      <c r="J1035" s="202"/>
      <c r="K1035" s="107"/>
      <c r="L1035" s="107"/>
    </row>
    <row r="1036" spans="1:12" s="121" customFormat="1">
      <c r="A1036" s="112"/>
      <c r="B1036" s="122"/>
      <c r="C1036" s="112"/>
      <c r="D1036" s="112"/>
      <c r="E1036" s="123"/>
      <c r="F1036" s="201"/>
      <c r="G1036" s="204"/>
      <c r="H1036" s="202"/>
      <c r="I1036" s="202"/>
      <c r="J1036" s="202"/>
      <c r="K1036" s="107"/>
      <c r="L1036" s="107"/>
    </row>
    <row r="1037" spans="1:12" s="121" customFormat="1">
      <c r="A1037" s="112"/>
      <c r="B1037" s="122"/>
      <c r="C1037" s="112"/>
      <c r="D1037" s="112"/>
      <c r="E1037" s="123"/>
      <c r="F1037" s="201"/>
      <c r="G1037" s="204"/>
      <c r="H1037" s="202"/>
      <c r="I1037" s="202"/>
      <c r="J1037" s="202"/>
      <c r="K1037" s="107"/>
      <c r="L1037" s="107"/>
    </row>
    <row r="1038" spans="1:12" s="121" customFormat="1">
      <c r="A1038" s="112"/>
      <c r="B1038" s="122"/>
      <c r="C1038" s="112"/>
      <c r="D1038" s="112"/>
      <c r="E1038" s="123"/>
      <c r="F1038" s="201"/>
      <c r="G1038" s="204"/>
      <c r="H1038" s="202"/>
      <c r="I1038" s="202"/>
      <c r="J1038" s="202"/>
      <c r="K1038" s="107"/>
      <c r="L1038" s="107"/>
    </row>
    <row r="1039" spans="1:12" s="121" customFormat="1">
      <c r="A1039" s="112"/>
      <c r="B1039" s="122"/>
      <c r="C1039" s="112"/>
      <c r="D1039" s="112"/>
      <c r="E1039" s="123"/>
      <c r="F1039" s="201"/>
      <c r="G1039" s="204"/>
      <c r="H1039" s="202"/>
      <c r="I1039" s="202"/>
      <c r="J1039" s="202"/>
      <c r="K1039" s="107"/>
      <c r="L1039" s="107"/>
    </row>
    <row r="1040" spans="1:12" s="121" customFormat="1">
      <c r="A1040" s="112"/>
      <c r="B1040" s="122"/>
      <c r="C1040" s="112"/>
      <c r="D1040" s="112"/>
      <c r="E1040" s="123"/>
      <c r="F1040" s="201"/>
      <c r="G1040" s="204"/>
      <c r="H1040" s="202"/>
      <c r="I1040" s="202"/>
      <c r="J1040" s="202"/>
      <c r="K1040" s="107"/>
      <c r="L1040" s="107"/>
    </row>
    <row r="1041" spans="1:12" s="121" customFormat="1">
      <c r="A1041" s="112"/>
      <c r="B1041" s="122"/>
      <c r="C1041" s="112"/>
      <c r="D1041" s="112"/>
      <c r="E1041" s="123"/>
      <c r="F1041" s="201"/>
      <c r="G1041" s="204"/>
      <c r="H1041" s="202"/>
      <c r="I1041" s="202"/>
      <c r="J1041" s="202"/>
      <c r="K1041" s="107"/>
      <c r="L1041" s="107"/>
    </row>
    <row r="1042" spans="1:12" s="121" customFormat="1">
      <c r="A1042" s="112"/>
      <c r="B1042" s="122"/>
      <c r="C1042" s="112"/>
      <c r="D1042" s="112"/>
      <c r="E1042" s="123"/>
      <c r="F1042" s="201"/>
      <c r="G1042" s="204"/>
      <c r="H1042" s="202"/>
      <c r="I1042" s="202"/>
      <c r="J1042" s="202"/>
      <c r="K1042" s="107"/>
      <c r="L1042" s="107"/>
    </row>
    <row r="1043" spans="1:12" s="121" customFormat="1">
      <c r="A1043" s="112"/>
      <c r="B1043" s="122"/>
      <c r="C1043" s="112"/>
      <c r="D1043" s="112"/>
      <c r="E1043" s="123"/>
      <c r="F1043" s="201"/>
      <c r="G1043" s="204"/>
      <c r="H1043" s="202"/>
      <c r="I1043" s="202"/>
      <c r="J1043" s="202"/>
      <c r="K1043" s="107"/>
      <c r="L1043" s="107"/>
    </row>
    <row r="1044" spans="1:12" s="121" customFormat="1">
      <c r="A1044" s="112"/>
      <c r="B1044" s="122"/>
      <c r="C1044" s="112"/>
      <c r="D1044" s="112"/>
      <c r="E1044" s="123"/>
      <c r="F1044" s="201"/>
      <c r="G1044" s="204"/>
      <c r="H1044" s="202"/>
      <c r="I1044" s="202"/>
      <c r="J1044" s="202"/>
      <c r="K1044" s="107"/>
      <c r="L1044" s="107"/>
    </row>
    <row r="1045" spans="1:12" s="121" customFormat="1">
      <c r="A1045" s="112"/>
      <c r="B1045" s="122"/>
      <c r="C1045" s="112"/>
      <c r="D1045" s="112"/>
      <c r="E1045" s="123"/>
      <c r="F1045" s="201"/>
      <c r="G1045" s="204"/>
      <c r="H1045" s="202"/>
      <c r="I1045" s="202"/>
      <c r="J1045" s="202"/>
      <c r="K1045" s="107"/>
      <c r="L1045" s="107"/>
    </row>
    <row r="1046" spans="1:12" s="121" customFormat="1">
      <c r="A1046" s="112"/>
      <c r="B1046" s="122"/>
      <c r="C1046" s="112"/>
      <c r="D1046" s="112"/>
      <c r="E1046" s="123"/>
      <c r="F1046" s="201"/>
      <c r="G1046" s="204"/>
      <c r="H1046" s="202"/>
      <c r="I1046" s="202"/>
      <c r="J1046" s="202"/>
      <c r="K1046" s="107"/>
      <c r="L1046" s="107"/>
    </row>
    <row r="1047" spans="1:12" s="121" customFormat="1">
      <c r="A1047" s="112"/>
      <c r="B1047" s="122"/>
      <c r="C1047" s="112"/>
      <c r="D1047" s="112"/>
      <c r="E1047" s="123"/>
      <c r="F1047" s="201"/>
      <c r="G1047" s="204"/>
      <c r="H1047" s="202"/>
      <c r="I1047" s="202"/>
      <c r="J1047" s="202"/>
      <c r="K1047" s="107"/>
      <c r="L1047" s="107"/>
    </row>
    <row r="1048" spans="1:12" s="121" customFormat="1">
      <c r="A1048" s="112"/>
      <c r="B1048" s="122"/>
      <c r="C1048" s="112"/>
      <c r="D1048" s="112"/>
      <c r="E1048" s="123"/>
      <c r="F1048" s="201"/>
      <c r="G1048" s="204"/>
      <c r="H1048" s="202"/>
      <c r="I1048" s="202"/>
      <c r="J1048" s="202"/>
      <c r="K1048" s="107"/>
      <c r="L1048" s="107"/>
    </row>
    <row r="1049" spans="1:12" s="121" customFormat="1">
      <c r="A1049" s="112"/>
      <c r="B1049" s="122"/>
      <c r="C1049" s="112"/>
      <c r="D1049" s="112"/>
      <c r="E1049" s="123"/>
      <c r="F1049" s="201"/>
      <c r="G1049" s="204"/>
      <c r="H1049" s="202"/>
      <c r="I1049" s="202"/>
      <c r="J1049" s="202"/>
      <c r="K1049" s="107"/>
      <c r="L1049" s="107"/>
    </row>
    <row r="1050" spans="1:12" s="121" customFormat="1">
      <c r="A1050" s="112"/>
      <c r="B1050" s="122"/>
      <c r="C1050" s="112"/>
      <c r="D1050" s="112"/>
      <c r="E1050" s="123"/>
      <c r="F1050" s="201"/>
      <c r="G1050" s="204"/>
      <c r="H1050" s="202"/>
      <c r="I1050" s="202"/>
      <c r="J1050" s="202"/>
      <c r="K1050" s="107"/>
      <c r="L1050" s="107"/>
    </row>
    <row r="1051" spans="1:12" s="121" customFormat="1">
      <c r="A1051" s="112"/>
      <c r="B1051" s="122"/>
      <c r="C1051" s="112"/>
      <c r="D1051" s="112"/>
      <c r="E1051" s="123"/>
      <c r="F1051" s="201"/>
      <c r="G1051" s="204"/>
      <c r="H1051" s="202"/>
      <c r="I1051" s="202"/>
      <c r="J1051" s="202"/>
      <c r="K1051" s="107"/>
      <c r="L1051" s="107"/>
    </row>
    <row r="1052" spans="1:12" s="121" customFormat="1">
      <c r="A1052" s="112"/>
      <c r="B1052" s="122"/>
      <c r="C1052" s="112"/>
      <c r="D1052" s="112"/>
      <c r="E1052" s="123"/>
      <c r="F1052" s="201"/>
      <c r="G1052" s="204"/>
      <c r="H1052" s="202"/>
      <c r="I1052" s="202"/>
      <c r="J1052" s="202"/>
      <c r="K1052" s="107"/>
      <c r="L1052" s="107"/>
    </row>
    <row r="1053" spans="1:12" s="121" customFormat="1">
      <c r="A1053" s="112"/>
      <c r="B1053" s="122"/>
      <c r="C1053" s="112"/>
      <c r="D1053" s="112"/>
      <c r="E1053" s="123"/>
      <c r="F1053" s="201"/>
      <c r="G1053" s="204"/>
      <c r="H1053" s="202"/>
      <c r="I1053" s="202"/>
      <c r="J1053" s="202"/>
      <c r="K1053" s="107"/>
      <c r="L1053" s="107"/>
    </row>
    <row r="1054" spans="1:12" s="121" customFormat="1">
      <c r="A1054" s="112"/>
      <c r="B1054" s="122"/>
      <c r="C1054" s="112"/>
      <c r="D1054" s="112"/>
      <c r="E1054" s="123"/>
      <c r="F1054" s="201"/>
      <c r="G1054" s="204"/>
      <c r="H1054" s="202"/>
      <c r="I1054" s="202"/>
      <c r="J1054" s="202"/>
      <c r="K1054" s="107"/>
      <c r="L1054" s="107"/>
    </row>
    <row r="1055" spans="1:12" s="121" customFormat="1">
      <c r="A1055" s="112"/>
      <c r="B1055" s="122"/>
      <c r="C1055" s="112"/>
      <c r="D1055" s="112"/>
      <c r="E1055" s="123"/>
      <c r="F1055" s="201"/>
      <c r="G1055" s="204"/>
      <c r="H1055" s="202"/>
      <c r="I1055" s="202"/>
      <c r="J1055" s="202"/>
      <c r="K1055" s="107"/>
      <c r="L1055" s="107"/>
    </row>
    <row r="1056" spans="1:12" s="121" customFormat="1">
      <c r="A1056" s="112"/>
      <c r="B1056" s="122"/>
      <c r="C1056" s="112"/>
      <c r="D1056" s="112"/>
      <c r="E1056" s="123"/>
      <c r="F1056" s="201"/>
      <c r="G1056" s="204"/>
      <c r="H1056" s="202"/>
      <c r="I1056" s="202"/>
      <c r="J1056" s="202"/>
      <c r="K1056" s="107"/>
      <c r="L1056" s="107"/>
    </row>
    <row r="1057" spans="1:12" s="121" customFormat="1">
      <c r="A1057" s="112"/>
      <c r="B1057" s="122"/>
      <c r="C1057" s="112"/>
      <c r="D1057" s="112"/>
      <c r="E1057" s="123"/>
      <c r="F1057" s="201"/>
      <c r="G1057" s="204"/>
      <c r="H1057" s="202"/>
      <c r="I1057" s="202"/>
      <c r="J1057" s="202"/>
      <c r="K1057" s="107"/>
      <c r="L1057" s="107"/>
    </row>
    <row r="1058" spans="1:12" s="121" customFormat="1">
      <c r="A1058" s="112"/>
      <c r="B1058" s="122"/>
      <c r="C1058" s="112"/>
      <c r="D1058" s="112"/>
      <c r="E1058" s="123"/>
      <c r="F1058" s="201"/>
      <c r="G1058" s="204"/>
      <c r="H1058" s="202"/>
      <c r="I1058" s="202"/>
      <c r="J1058" s="202"/>
      <c r="K1058" s="107"/>
      <c r="L1058" s="107"/>
    </row>
    <row r="1059" spans="1:12" s="121" customFormat="1">
      <c r="A1059" s="112"/>
      <c r="B1059" s="122"/>
      <c r="C1059" s="112"/>
      <c r="D1059" s="112"/>
      <c r="E1059" s="123"/>
      <c r="F1059" s="201"/>
      <c r="G1059" s="204"/>
      <c r="H1059" s="202"/>
      <c r="I1059" s="202"/>
      <c r="J1059" s="202"/>
      <c r="K1059" s="107"/>
      <c r="L1059" s="107"/>
    </row>
    <row r="1060" spans="1:12" s="121" customFormat="1">
      <c r="A1060" s="112"/>
      <c r="B1060" s="122"/>
      <c r="C1060" s="112"/>
      <c r="D1060" s="112"/>
      <c r="E1060" s="123"/>
      <c r="F1060" s="201"/>
      <c r="G1060" s="204"/>
      <c r="H1060" s="202"/>
      <c r="I1060" s="202"/>
      <c r="J1060" s="202"/>
      <c r="K1060" s="107"/>
      <c r="L1060" s="107"/>
    </row>
    <row r="1061" spans="1:12" s="121" customFormat="1">
      <c r="A1061" s="112"/>
      <c r="B1061" s="122"/>
      <c r="C1061" s="112"/>
      <c r="D1061" s="112"/>
      <c r="E1061" s="123"/>
      <c r="F1061" s="201"/>
      <c r="G1061" s="204"/>
      <c r="H1061" s="202"/>
      <c r="I1061" s="202"/>
      <c r="J1061" s="202"/>
      <c r="K1061" s="107"/>
      <c r="L1061" s="107"/>
    </row>
    <row r="1062" spans="1:12" s="121" customFormat="1">
      <c r="A1062" s="112"/>
      <c r="B1062" s="122"/>
      <c r="C1062" s="112"/>
      <c r="D1062" s="112"/>
      <c r="E1062" s="123"/>
      <c r="F1062" s="201"/>
      <c r="G1062" s="204"/>
      <c r="H1062" s="202"/>
      <c r="I1062" s="202"/>
      <c r="J1062" s="202"/>
      <c r="K1062" s="107"/>
      <c r="L1062" s="107"/>
    </row>
    <row r="1063" spans="1:12" s="121" customFormat="1">
      <c r="A1063" s="112"/>
      <c r="B1063" s="122"/>
      <c r="C1063" s="112"/>
      <c r="D1063" s="112"/>
      <c r="E1063" s="123"/>
      <c r="F1063" s="201"/>
      <c r="G1063" s="204"/>
      <c r="H1063" s="202"/>
      <c r="I1063" s="202"/>
      <c r="J1063" s="202"/>
      <c r="K1063" s="107"/>
      <c r="L1063" s="107"/>
    </row>
    <row r="1064" spans="1:12" s="121" customFormat="1">
      <c r="A1064" s="112"/>
      <c r="B1064" s="122"/>
      <c r="C1064" s="112"/>
      <c r="D1064" s="112"/>
      <c r="E1064" s="123"/>
      <c r="F1064" s="201"/>
      <c r="G1064" s="204"/>
      <c r="H1064" s="202"/>
      <c r="I1064" s="202"/>
      <c r="J1064" s="202"/>
      <c r="K1064" s="107"/>
      <c r="L1064" s="107"/>
    </row>
    <row r="1065" spans="1:12" s="121" customFormat="1">
      <c r="A1065" s="112"/>
      <c r="B1065" s="122"/>
      <c r="C1065" s="112"/>
      <c r="D1065" s="112"/>
      <c r="E1065" s="123"/>
      <c r="F1065" s="201"/>
      <c r="G1065" s="204"/>
      <c r="H1065" s="202"/>
      <c r="I1065" s="202"/>
      <c r="J1065" s="202"/>
      <c r="K1065" s="107"/>
      <c r="L1065" s="107"/>
    </row>
    <row r="1066" spans="1:12" s="121" customFormat="1">
      <c r="A1066" s="112"/>
      <c r="B1066" s="122"/>
      <c r="C1066" s="112"/>
      <c r="D1066" s="112"/>
      <c r="E1066" s="123"/>
      <c r="F1066" s="201"/>
      <c r="G1066" s="204"/>
      <c r="H1066" s="202"/>
      <c r="I1066" s="202"/>
      <c r="J1066" s="202"/>
      <c r="K1066" s="107"/>
      <c r="L1066" s="107"/>
    </row>
    <row r="1067" spans="1:12" s="121" customFormat="1">
      <c r="A1067" s="112"/>
      <c r="B1067" s="122"/>
      <c r="C1067" s="112"/>
      <c r="D1067" s="112"/>
      <c r="E1067" s="123"/>
      <c r="F1067" s="201"/>
      <c r="G1067" s="204"/>
      <c r="H1067" s="202"/>
      <c r="I1067" s="202"/>
      <c r="J1067" s="202"/>
      <c r="K1067" s="107"/>
      <c r="L1067" s="107"/>
    </row>
    <row r="1068" spans="1:12" s="121" customFormat="1">
      <c r="A1068" s="112"/>
      <c r="B1068" s="122"/>
      <c r="C1068" s="112"/>
      <c r="D1068" s="112"/>
      <c r="E1068" s="123"/>
      <c r="F1068" s="201"/>
      <c r="G1068" s="204"/>
      <c r="H1068" s="202"/>
      <c r="I1068" s="202"/>
      <c r="J1068" s="202"/>
      <c r="K1068" s="107"/>
      <c r="L1068" s="107"/>
    </row>
    <row r="1069" spans="1:12" s="121" customFormat="1">
      <c r="A1069" s="112"/>
      <c r="B1069" s="122"/>
      <c r="C1069" s="112"/>
      <c r="D1069" s="112"/>
      <c r="E1069" s="123"/>
      <c r="F1069" s="201"/>
      <c r="G1069" s="204"/>
      <c r="H1069" s="202"/>
      <c r="I1069" s="202"/>
      <c r="J1069" s="202"/>
      <c r="K1069" s="107"/>
      <c r="L1069" s="107"/>
    </row>
    <row r="1070" spans="1:12" s="121" customFormat="1">
      <c r="A1070" s="112"/>
      <c r="B1070" s="122"/>
      <c r="C1070" s="112"/>
      <c r="D1070" s="112"/>
      <c r="E1070" s="123"/>
      <c r="F1070" s="201"/>
      <c r="G1070" s="204"/>
      <c r="H1070" s="202"/>
      <c r="I1070" s="202"/>
      <c r="J1070" s="202"/>
      <c r="K1070" s="107"/>
      <c r="L1070" s="107"/>
    </row>
    <row r="1071" spans="1:12" s="121" customFormat="1">
      <c r="A1071" s="112"/>
      <c r="B1071" s="122"/>
      <c r="C1071" s="112"/>
      <c r="D1071" s="112"/>
      <c r="E1071" s="123"/>
      <c r="F1071" s="201"/>
      <c r="G1071" s="204"/>
      <c r="H1071" s="202"/>
      <c r="I1071" s="202"/>
      <c r="J1071" s="202"/>
      <c r="K1071" s="107"/>
      <c r="L1071" s="107"/>
    </row>
    <row r="1072" spans="1:12" s="121" customFormat="1">
      <c r="A1072" s="112"/>
      <c r="B1072" s="122"/>
      <c r="C1072" s="112"/>
      <c r="D1072" s="112"/>
      <c r="E1072" s="123"/>
      <c r="F1072" s="201"/>
      <c r="G1072" s="204"/>
      <c r="H1072" s="202"/>
      <c r="I1072" s="202"/>
      <c r="J1072" s="202"/>
      <c r="K1072" s="107"/>
      <c r="L1072" s="107"/>
    </row>
    <row r="1073" spans="1:12" s="121" customFormat="1">
      <c r="A1073" s="112"/>
      <c r="B1073" s="122"/>
      <c r="C1073" s="112"/>
      <c r="D1073" s="112"/>
      <c r="E1073" s="123"/>
      <c r="F1073" s="201"/>
      <c r="G1073" s="204"/>
      <c r="H1073" s="202"/>
      <c r="I1073" s="202"/>
      <c r="J1073" s="202"/>
      <c r="K1073" s="107"/>
      <c r="L1073" s="107"/>
    </row>
    <row r="1074" spans="1:12" s="121" customFormat="1">
      <c r="A1074" s="112"/>
      <c r="B1074" s="122"/>
      <c r="C1074" s="112"/>
      <c r="D1074" s="112"/>
      <c r="E1074" s="123"/>
      <c r="F1074" s="201"/>
      <c r="G1074" s="204"/>
      <c r="H1074" s="202"/>
      <c r="I1074" s="202"/>
      <c r="J1074" s="202"/>
      <c r="K1074" s="107"/>
      <c r="L1074" s="107"/>
    </row>
    <row r="1075" spans="1:12" s="121" customFormat="1">
      <c r="A1075" s="112"/>
      <c r="B1075" s="122"/>
      <c r="C1075" s="112"/>
      <c r="D1075" s="112"/>
      <c r="E1075" s="123"/>
      <c r="F1075" s="201"/>
      <c r="G1075" s="204"/>
      <c r="H1075" s="202"/>
      <c r="I1075" s="202"/>
      <c r="J1075" s="202"/>
      <c r="K1075" s="107"/>
      <c r="L1075" s="107"/>
    </row>
    <row r="1076" spans="1:12" s="121" customFormat="1">
      <c r="A1076" s="112"/>
      <c r="B1076" s="122"/>
      <c r="C1076" s="112"/>
      <c r="D1076" s="112"/>
      <c r="E1076" s="123"/>
      <c r="F1076" s="201"/>
      <c r="G1076" s="204"/>
      <c r="H1076" s="202"/>
      <c r="I1076" s="202"/>
      <c r="J1076" s="202"/>
      <c r="K1076" s="107"/>
      <c r="L1076" s="107"/>
    </row>
    <row r="1077" spans="1:12" s="121" customFormat="1">
      <c r="A1077" s="112"/>
      <c r="B1077" s="122"/>
      <c r="C1077" s="112"/>
      <c r="D1077" s="112"/>
      <c r="E1077" s="123"/>
      <c r="F1077" s="201"/>
      <c r="G1077" s="204"/>
      <c r="H1077" s="202"/>
      <c r="I1077" s="202"/>
      <c r="J1077" s="202"/>
      <c r="K1077" s="107"/>
      <c r="L1077" s="107"/>
    </row>
    <row r="1078" spans="1:12" s="121" customFormat="1">
      <c r="A1078" s="112"/>
      <c r="B1078" s="122"/>
      <c r="C1078" s="112"/>
      <c r="D1078" s="112"/>
      <c r="E1078" s="123"/>
      <c r="F1078" s="201"/>
      <c r="G1078" s="204"/>
      <c r="H1078" s="202"/>
      <c r="I1078" s="202"/>
      <c r="J1078" s="202"/>
      <c r="K1078" s="107"/>
      <c r="L1078" s="107"/>
    </row>
    <row r="1079" spans="1:12" s="121" customFormat="1">
      <c r="A1079" s="112"/>
      <c r="B1079" s="122"/>
      <c r="C1079" s="112"/>
      <c r="D1079" s="112"/>
      <c r="E1079" s="123"/>
      <c r="F1079" s="201"/>
      <c r="G1079" s="204"/>
      <c r="H1079" s="202"/>
      <c r="I1079" s="202"/>
      <c r="J1079" s="202"/>
      <c r="K1079" s="107"/>
      <c r="L1079" s="107"/>
    </row>
    <row r="1080" spans="1:12" s="121" customFormat="1">
      <c r="A1080" s="112"/>
      <c r="B1080" s="122"/>
      <c r="C1080" s="112"/>
      <c r="D1080" s="112"/>
      <c r="E1080" s="123"/>
      <c r="F1080" s="201"/>
      <c r="G1080" s="204"/>
      <c r="H1080" s="202"/>
      <c r="I1080" s="202"/>
      <c r="J1080" s="202"/>
      <c r="K1080" s="107"/>
      <c r="L1080" s="107"/>
    </row>
    <row r="1081" spans="1:12" s="121" customFormat="1">
      <c r="A1081" s="112"/>
      <c r="B1081" s="122"/>
      <c r="C1081" s="112"/>
      <c r="D1081" s="112"/>
      <c r="E1081" s="123"/>
      <c r="F1081" s="201"/>
      <c r="G1081" s="204"/>
      <c r="H1081" s="202"/>
      <c r="I1081" s="202"/>
      <c r="J1081" s="202"/>
      <c r="K1081" s="107"/>
      <c r="L1081" s="107"/>
    </row>
    <row r="1082" spans="1:12" s="121" customFormat="1">
      <c r="A1082" s="112"/>
      <c r="B1082" s="122"/>
      <c r="C1082" s="112"/>
      <c r="D1082" s="112"/>
      <c r="E1082" s="123"/>
      <c r="F1082" s="201"/>
      <c r="G1082" s="204"/>
      <c r="H1082" s="202"/>
      <c r="I1082" s="202"/>
      <c r="J1082" s="202"/>
      <c r="K1082" s="107"/>
      <c r="L1082" s="107"/>
    </row>
    <row r="1083" spans="1:12" s="121" customFormat="1">
      <c r="A1083" s="112"/>
      <c r="B1083" s="122"/>
      <c r="C1083" s="112"/>
      <c r="D1083" s="112"/>
      <c r="E1083" s="123"/>
      <c r="F1083" s="201"/>
      <c r="G1083" s="204"/>
      <c r="H1083" s="202"/>
      <c r="I1083" s="202"/>
      <c r="J1083" s="202"/>
      <c r="K1083" s="107"/>
      <c r="L1083" s="107"/>
    </row>
    <row r="1084" spans="1:12" s="121" customFormat="1">
      <c r="A1084" s="112"/>
      <c r="B1084" s="122"/>
      <c r="C1084" s="112"/>
      <c r="D1084" s="112"/>
      <c r="E1084" s="123"/>
      <c r="F1084" s="201"/>
      <c r="G1084" s="204"/>
      <c r="H1084" s="202"/>
      <c r="I1084" s="202"/>
      <c r="J1084" s="202"/>
      <c r="K1084" s="107"/>
      <c r="L1084" s="107"/>
    </row>
    <row r="1085" spans="1:12" s="121" customFormat="1">
      <c r="A1085" s="112"/>
      <c r="B1085" s="122"/>
      <c r="C1085" s="112"/>
      <c r="D1085" s="112"/>
      <c r="E1085" s="123"/>
      <c r="F1085" s="201"/>
      <c r="G1085" s="204"/>
      <c r="H1085" s="202"/>
      <c r="I1085" s="202"/>
      <c r="J1085" s="202"/>
      <c r="K1085" s="107"/>
      <c r="L1085" s="107"/>
    </row>
    <row r="1086" spans="1:12" s="121" customFormat="1">
      <c r="A1086" s="112"/>
      <c r="B1086" s="122"/>
      <c r="C1086" s="112"/>
      <c r="D1086" s="112"/>
      <c r="E1086" s="123"/>
      <c r="F1086" s="201"/>
      <c r="G1086" s="204"/>
      <c r="H1086" s="202"/>
      <c r="I1086" s="202"/>
      <c r="J1086" s="202"/>
      <c r="K1086" s="107"/>
      <c r="L1086" s="107"/>
    </row>
    <row r="1087" spans="1:12" s="121" customFormat="1">
      <c r="A1087" s="112"/>
      <c r="B1087" s="122"/>
      <c r="C1087" s="112"/>
      <c r="D1087" s="112"/>
      <c r="E1087" s="123"/>
      <c r="F1087" s="201"/>
      <c r="G1087" s="204"/>
      <c r="H1087" s="202"/>
      <c r="I1087" s="202"/>
      <c r="J1087" s="202"/>
      <c r="K1087" s="107"/>
      <c r="L1087" s="107"/>
    </row>
    <row r="1088" spans="1:12" s="121" customFormat="1">
      <c r="A1088" s="112"/>
      <c r="B1088" s="122"/>
      <c r="C1088" s="112"/>
      <c r="D1088" s="112"/>
      <c r="E1088" s="123"/>
      <c r="F1088" s="201"/>
      <c r="G1088" s="204"/>
      <c r="H1088" s="202"/>
      <c r="I1088" s="202"/>
      <c r="J1088" s="202"/>
      <c r="K1088" s="107"/>
      <c r="L1088" s="107"/>
    </row>
    <row r="1089" spans="1:12" s="121" customFormat="1">
      <c r="A1089" s="112"/>
      <c r="B1089" s="122"/>
      <c r="C1089" s="112"/>
      <c r="D1089" s="112"/>
      <c r="E1089" s="123"/>
      <c r="F1089" s="201"/>
      <c r="G1089" s="204"/>
      <c r="H1089" s="202"/>
      <c r="I1089" s="202"/>
      <c r="J1089" s="202"/>
      <c r="K1089" s="107"/>
      <c r="L1089" s="107"/>
    </row>
    <row r="1090" spans="1:12" s="121" customFormat="1">
      <c r="A1090" s="112"/>
      <c r="B1090" s="122"/>
      <c r="C1090" s="112"/>
      <c r="D1090" s="112"/>
      <c r="E1090" s="123"/>
      <c r="F1090" s="201"/>
      <c r="G1090" s="204"/>
      <c r="H1090" s="202"/>
      <c r="I1090" s="202"/>
      <c r="J1090" s="202"/>
      <c r="K1090" s="107"/>
      <c r="L1090" s="107"/>
    </row>
    <row r="1091" spans="1:12" s="121" customFormat="1">
      <c r="A1091" s="112"/>
      <c r="B1091" s="122"/>
      <c r="C1091" s="112"/>
      <c r="D1091" s="112"/>
      <c r="E1091" s="123"/>
      <c r="F1091" s="201"/>
      <c r="G1091" s="204"/>
      <c r="H1091" s="202"/>
      <c r="I1091" s="202"/>
      <c r="J1091" s="202"/>
      <c r="K1091" s="107"/>
      <c r="L1091" s="107"/>
    </row>
    <row r="1092" spans="1:12" s="121" customFormat="1">
      <c r="A1092" s="112"/>
      <c r="B1092" s="122"/>
      <c r="C1092" s="112"/>
      <c r="D1092" s="112"/>
      <c r="E1092" s="123"/>
      <c r="F1092" s="201"/>
      <c r="G1092" s="204"/>
      <c r="H1092" s="202"/>
      <c r="I1092" s="202"/>
      <c r="J1092" s="202"/>
      <c r="K1092" s="107"/>
      <c r="L1092" s="107"/>
    </row>
    <row r="1093" spans="1:12" s="121" customFormat="1">
      <c r="A1093" s="112"/>
      <c r="B1093" s="122"/>
      <c r="C1093" s="112"/>
      <c r="D1093" s="112"/>
      <c r="E1093" s="123"/>
      <c r="F1093" s="201"/>
      <c r="G1093" s="204"/>
      <c r="H1093" s="202"/>
      <c r="I1093" s="202"/>
      <c r="J1093" s="202"/>
      <c r="K1093" s="107"/>
      <c r="L1093" s="107"/>
    </row>
    <row r="1094" spans="1:12" s="121" customFormat="1">
      <c r="A1094" s="112"/>
      <c r="B1094" s="122"/>
      <c r="C1094" s="112"/>
      <c r="D1094" s="112"/>
      <c r="E1094" s="123"/>
      <c r="F1094" s="201"/>
      <c r="G1094" s="204"/>
      <c r="H1094" s="202"/>
      <c r="I1094" s="202"/>
      <c r="J1094" s="202"/>
      <c r="K1094" s="107"/>
      <c r="L1094" s="107"/>
    </row>
    <row r="1095" spans="1:12" s="121" customFormat="1">
      <c r="A1095" s="112"/>
      <c r="B1095" s="122"/>
      <c r="C1095" s="112"/>
      <c r="D1095" s="112"/>
      <c r="E1095" s="123"/>
      <c r="F1095" s="201"/>
      <c r="G1095" s="204"/>
      <c r="H1095" s="202"/>
      <c r="I1095" s="202"/>
      <c r="J1095" s="202"/>
      <c r="K1095" s="107"/>
      <c r="L1095" s="107"/>
    </row>
    <row r="1096" spans="1:12" s="121" customFormat="1">
      <c r="A1096" s="112"/>
      <c r="B1096" s="122"/>
      <c r="C1096" s="112"/>
      <c r="D1096" s="112"/>
      <c r="E1096" s="123"/>
      <c r="F1096" s="201"/>
      <c r="G1096" s="204"/>
      <c r="H1096" s="202"/>
      <c r="I1096" s="202"/>
      <c r="J1096" s="202"/>
      <c r="K1096" s="107"/>
      <c r="L1096" s="107"/>
    </row>
    <row r="1097" spans="1:12" s="121" customFormat="1">
      <c r="A1097" s="112"/>
      <c r="B1097" s="122"/>
      <c r="C1097" s="112"/>
      <c r="D1097" s="112"/>
      <c r="E1097" s="123"/>
      <c r="F1097" s="201"/>
      <c r="G1097" s="204"/>
      <c r="H1097" s="202"/>
      <c r="I1097" s="202"/>
      <c r="J1097" s="202"/>
      <c r="K1097" s="107"/>
      <c r="L1097" s="107"/>
    </row>
    <row r="1098" spans="1:12" s="121" customFormat="1">
      <c r="A1098" s="112"/>
      <c r="B1098" s="122"/>
      <c r="C1098" s="112"/>
      <c r="D1098" s="112"/>
      <c r="E1098" s="123"/>
      <c r="F1098" s="201"/>
      <c r="G1098" s="204"/>
      <c r="H1098" s="202"/>
      <c r="I1098" s="202"/>
      <c r="J1098" s="202"/>
      <c r="K1098" s="107"/>
      <c r="L1098" s="107"/>
    </row>
    <row r="1099" spans="1:12" s="121" customFormat="1">
      <c r="A1099" s="112"/>
      <c r="B1099" s="122"/>
      <c r="C1099" s="112"/>
      <c r="D1099" s="112"/>
      <c r="E1099" s="123"/>
      <c r="F1099" s="201"/>
      <c r="G1099" s="204"/>
      <c r="H1099" s="202"/>
      <c r="I1099" s="202"/>
      <c r="J1099" s="202"/>
      <c r="K1099" s="107"/>
      <c r="L1099" s="107"/>
    </row>
    <row r="1100" spans="1:12" s="121" customFormat="1">
      <c r="A1100" s="112"/>
      <c r="B1100" s="122"/>
      <c r="C1100" s="112"/>
      <c r="D1100" s="112"/>
      <c r="E1100" s="123"/>
      <c r="F1100" s="201"/>
      <c r="G1100" s="204"/>
      <c r="H1100" s="202"/>
      <c r="I1100" s="202"/>
      <c r="J1100" s="202"/>
      <c r="K1100" s="107"/>
      <c r="L1100" s="107"/>
    </row>
    <row r="1101" spans="1:12" s="121" customFormat="1">
      <c r="A1101" s="112"/>
      <c r="B1101" s="122"/>
      <c r="C1101" s="112"/>
      <c r="D1101" s="112"/>
      <c r="E1101" s="123"/>
      <c r="F1101" s="201"/>
      <c r="G1101" s="204"/>
      <c r="H1101" s="202"/>
      <c r="I1101" s="202"/>
      <c r="J1101" s="202"/>
      <c r="K1101" s="107"/>
      <c r="L1101" s="107"/>
    </row>
    <row r="1102" spans="1:12" s="121" customFormat="1">
      <c r="A1102" s="112"/>
      <c r="B1102" s="122"/>
      <c r="C1102" s="112"/>
      <c r="D1102" s="112"/>
      <c r="E1102" s="123"/>
      <c r="F1102" s="201"/>
      <c r="G1102" s="204"/>
      <c r="H1102" s="202"/>
      <c r="I1102" s="202"/>
      <c r="J1102" s="202"/>
      <c r="K1102" s="107"/>
      <c r="L1102" s="107"/>
    </row>
    <row r="1103" spans="1:12" s="121" customFormat="1">
      <c r="A1103" s="112"/>
      <c r="B1103" s="122"/>
      <c r="C1103" s="112"/>
      <c r="D1103" s="112"/>
      <c r="E1103" s="123"/>
      <c r="F1103" s="201"/>
      <c r="G1103" s="204"/>
      <c r="H1103" s="202"/>
      <c r="I1103" s="202"/>
      <c r="J1103" s="202"/>
      <c r="K1103" s="107"/>
      <c r="L1103" s="107"/>
    </row>
    <row r="1104" spans="1:12" s="121" customFormat="1">
      <c r="A1104" s="112"/>
      <c r="B1104" s="122"/>
      <c r="C1104" s="112"/>
      <c r="D1104" s="112"/>
      <c r="E1104" s="123"/>
      <c r="F1104" s="201"/>
      <c r="G1104" s="204"/>
      <c r="H1104" s="202"/>
      <c r="I1104" s="202"/>
      <c r="J1104" s="202"/>
      <c r="K1104" s="107"/>
      <c r="L1104" s="107"/>
    </row>
    <row r="1105" spans="1:12" s="121" customFormat="1">
      <c r="A1105" s="112"/>
      <c r="B1105" s="122"/>
      <c r="C1105" s="112"/>
      <c r="D1105" s="112"/>
      <c r="E1105" s="123"/>
      <c r="F1105" s="201"/>
      <c r="G1105" s="204"/>
      <c r="H1105" s="202"/>
      <c r="I1105" s="202"/>
      <c r="J1105" s="202"/>
      <c r="K1105" s="107"/>
      <c r="L1105" s="107"/>
    </row>
    <row r="1106" spans="1:12" s="121" customFormat="1">
      <c r="A1106" s="112"/>
      <c r="B1106" s="122"/>
      <c r="C1106" s="112"/>
      <c r="D1106" s="112"/>
      <c r="E1106" s="123"/>
      <c r="F1106" s="201"/>
      <c r="G1106" s="204"/>
      <c r="H1106" s="202"/>
      <c r="I1106" s="202"/>
      <c r="J1106" s="202"/>
      <c r="K1106" s="107"/>
      <c r="L1106" s="107"/>
    </row>
    <row r="1107" spans="1:12" s="121" customFormat="1">
      <c r="A1107" s="112"/>
      <c r="B1107" s="122"/>
      <c r="C1107" s="112"/>
      <c r="D1107" s="112"/>
      <c r="E1107" s="123"/>
      <c r="F1107" s="201"/>
      <c r="G1107" s="204"/>
      <c r="H1107" s="202"/>
      <c r="I1107" s="202"/>
      <c r="J1107" s="202"/>
      <c r="K1107" s="107"/>
      <c r="L1107" s="107"/>
    </row>
    <row r="1108" spans="1:12" s="121" customFormat="1">
      <c r="A1108" s="112"/>
      <c r="B1108" s="122"/>
      <c r="C1108" s="112"/>
      <c r="D1108" s="112"/>
      <c r="E1108" s="123"/>
      <c r="F1108" s="201"/>
      <c r="G1108" s="204"/>
      <c r="H1108" s="202"/>
      <c r="I1108" s="202"/>
      <c r="J1108" s="202"/>
      <c r="K1108" s="107"/>
      <c r="L1108" s="107"/>
    </row>
    <row r="1109" spans="1:12" s="121" customFormat="1">
      <c r="A1109" s="112"/>
      <c r="B1109" s="122"/>
      <c r="C1109" s="112"/>
      <c r="D1109" s="112"/>
      <c r="E1109" s="123"/>
      <c r="F1109" s="201"/>
      <c r="G1109" s="204"/>
      <c r="H1109" s="202"/>
      <c r="I1109" s="202"/>
      <c r="J1109" s="202"/>
      <c r="K1109" s="107"/>
      <c r="L1109" s="107"/>
    </row>
    <row r="1110" spans="1:12" s="121" customFormat="1">
      <c r="A1110" s="112"/>
      <c r="B1110" s="122"/>
      <c r="C1110" s="112"/>
      <c r="D1110" s="112"/>
      <c r="E1110" s="123"/>
      <c r="F1110" s="201"/>
      <c r="G1110" s="204"/>
      <c r="H1110" s="202"/>
      <c r="I1110" s="202"/>
      <c r="J1110" s="202"/>
      <c r="K1110" s="107"/>
      <c r="L1110" s="107"/>
    </row>
    <row r="1111" spans="1:12" s="121" customFormat="1">
      <c r="A1111" s="112"/>
      <c r="B1111" s="122"/>
      <c r="C1111" s="112"/>
      <c r="D1111" s="112"/>
      <c r="E1111" s="123"/>
      <c r="F1111" s="201"/>
      <c r="G1111" s="204"/>
      <c r="H1111" s="202"/>
      <c r="I1111" s="202"/>
      <c r="J1111" s="202"/>
      <c r="K1111" s="107"/>
      <c r="L1111" s="107"/>
    </row>
    <row r="1112" spans="1:12" s="121" customFormat="1">
      <c r="A1112" s="112"/>
      <c r="B1112" s="122"/>
      <c r="C1112" s="112"/>
      <c r="D1112" s="112"/>
      <c r="E1112" s="123"/>
      <c r="F1112" s="201"/>
      <c r="G1112" s="204"/>
      <c r="H1112" s="202"/>
      <c r="I1112" s="202"/>
      <c r="J1112" s="202"/>
      <c r="K1112" s="107"/>
      <c r="L1112" s="107"/>
    </row>
    <row r="1113" spans="1:12" s="121" customFormat="1">
      <c r="A1113" s="112"/>
      <c r="B1113" s="122"/>
      <c r="C1113" s="112"/>
      <c r="D1113" s="112"/>
      <c r="E1113" s="123"/>
      <c r="F1113" s="201"/>
      <c r="G1113" s="204"/>
      <c r="H1113" s="202"/>
      <c r="I1113" s="202"/>
      <c r="J1113" s="202"/>
      <c r="K1113" s="107"/>
      <c r="L1113" s="107"/>
    </row>
    <row r="1114" spans="1:12" s="121" customFormat="1">
      <c r="A1114" s="112"/>
      <c r="B1114" s="122"/>
      <c r="C1114" s="112"/>
      <c r="D1114" s="112"/>
      <c r="E1114" s="123"/>
      <c r="F1114" s="201"/>
      <c r="G1114" s="204"/>
      <c r="H1114" s="202"/>
      <c r="I1114" s="202"/>
      <c r="J1114" s="202"/>
      <c r="K1114" s="107"/>
      <c r="L1114" s="107"/>
    </row>
    <row r="1115" spans="1:12" s="121" customFormat="1">
      <c r="A1115" s="112"/>
      <c r="B1115" s="122"/>
      <c r="C1115" s="112"/>
      <c r="D1115" s="112"/>
      <c r="E1115" s="123"/>
      <c r="F1115" s="201"/>
      <c r="G1115" s="204"/>
      <c r="H1115" s="202"/>
      <c r="I1115" s="202"/>
      <c r="J1115" s="202"/>
      <c r="K1115" s="107"/>
      <c r="L1115" s="107"/>
    </row>
    <row r="1116" spans="1:12" s="121" customFormat="1">
      <c r="A1116" s="112"/>
      <c r="B1116" s="122"/>
      <c r="C1116" s="112"/>
      <c r="D1116" s="112"/>
      <c r="E1116" s="123"/>
      <c r="F1116" s="201"/>
      <c r="G1116" s="204"/>
      <c r="H1116" s="202"/>
      <c r="I1116" s="202"/>
      <c r="J1116" s="202"/>
      <c r="K1116" s="107"/>
      <c r="L1116" s="107"/>
    </row>
    <row r="1117" spans="1:12" s="121" customFormat="1">
      <c r="A1117" s="112"/>
      <c r="B1117" s="122"/>
      <c r="C1117" s="112"/>
      <c r="D1117" s="112"/>
      <c r="E1117" s="123"/>
      <c r="F1117" s="201"/>
      <c r="G1117" s="204"/>
      <c r="H1117" s="202"/>
      <c r="I1117" s="202"/>
      <c r="J1117" s="202"/>
      <c r="K1117" s="107"/>
      <c r="L1117" s="107"/>
    </row>
    <row r="1118" spans="1:12" s="121" customFormat="1">
      <c r="A1118" s="112"/>
      <c r="B1118" s="122"/>
      <c r="C1118" s="112"/>
      <c r="D1118" s="112"/>
      <c r="E1118" s="123"/>
      <c r="F1118" s="201"/>
      <c r="G1118" s="204"/>
      <c r="H1118" s="202"/>
      <c r="I1118" s="202"/>
      <c r="J1118" s="202"/>
      <c r="K1118" s="107"/>
      <c r="L1118" s="107"/>
    </row>
    <row r="1119" spans="1:12" s="121" customFormat="1">
      <c r="A1119" s="112"/>
      <c r="B1119" s="122"/>
      <c r="C1119" s="112"/>
      <c r="D1119" s="112"/>
      <c r="E1119" s="123"/>
      <c r="F1119" s="201"/>
      <c r="G1119" s="204"/>
      <c r="H1119" s="202"/>
      <c r="I1119" s="202"/>
      <c r="J1119" s="202"/>
      <c r="K1119" s="107"/>
      <c r="L1119" s="107"/>
    </row>
    <row r="1120" spans="1:12" s="121" customFormat="1">
      <c r="A1120" s="112"/>
      <c r="B1120" s="122"/>
      <c r="C1120" s="112"/>
      <c r="D1120" s="112"/>
      <c r="E1120" s="123"/>
      <c r="F1120" s="201"/>
      <c r="G1120" s="204"/>
      <c r="H1120" s="202"/>
      <c r="I1120" s="202"/>
      <c r="J1120" s="202"/>
      <c r="K1120" s="107"/>
      <c r="L1120" s="107"/>
    </row>
    <row r="1121" spans="1:12" s="121" customFormat="1">
      <c r="A1121" s="112"/>
      <c r="B1121" s="122"/>
      <c r="C1121" s="112"/>
      <c r="D1121" s="112"/>
      <c r="E1121" s="123"/>
      <c r="F1121" s="201"/>
      <c r="G1121" s="204"/>
      <c r="H1121" s="202"/>
      <c r="I1121" s="202"/>
      <c r="J1121" s="202"/>
      <c r="K1121" s="107"/>
      <c r="L1121" s="107"/>
    </row>
    <row r="1122" spans="1:12" s="121" customFormat="1">
      <c r="A1122" s="112"/>
      <c r="B1122" s="122"/>
      <c r="C1122" s="112"/>
      <c r="D1122" s="112"/>
      <c r="E1122" s="123"/>
      <c r="F1122" s="201"/>
      <c r="G1122" s="204"/>
      <c r="H1122" s="202"/>
      <c r="I1122" s="202"/>
      <c r="J1122" s="202"/>
      <c r="K1122" s="107"/>
      <c r="L1122" s="107"/>
    </row>
    <row r="1123" spans="1:12" s="121" customFormat="1">
      <c r="A1123" s="112"/>
      <c r="B1123" s="122"/>
      <c r="C1123" s="112"/>
      <c r="D1123" s="112"/>
      <c r="E1123" s="123"/>
      <c r="F1123" s="201"/>
      <c r="G1123" s="204"/>
      <c r="H1123" s="202"/>
      <c r="I1123" s="202"/>
      <c r="J1123" s="202"/>
      <c r="K1123" s="107"/>
      <c r="L1123" s="107"/>
    </row>
    <row r="1124" spans="1:12" s="121" customFormat="1">
      <c r="A1124" s="112"/>
      <c r="B1124" s="122"/>
      <c r="C1124" s="112"/>
      <c r="D1124" s="112"/>
      <c r="E1124" s="123"/>
      <c r="F1124" s="201"/>
      <c r="G1124" s="204"/>
      <c r="H1124" s="202"/>
      <c r="I1124" s="202"/>
      <c r="J1124" s="202"/>
      <c r="K1124" s="107"/>
      <c r="L1124" s="107"/>
    </row>
    <row r="1125" spans="1:12" s="121" customFormat="1">
      <c r="A1125" s="112"/>
      <c r="B1125" s="122"/>
      <c r="C1125" s="112"/>
      <c r="D1125" s="112"/>
      <c r="E1125" s="123"/>
      <c r="F1125" s="201"/>
      <c r="G1125" s="204"/>
      <c r="H1125" s="202"/>
      <c r="I1125" s="202"/>
      <c r="J1125" s="202"/>
      <c r="K1125" s="107"/>
      <c r="L1125" s="107"/>
    </row>
    <row r="1126" spans="1:12" s="121" customFormat="1">
      <c r="A1126" s="112"/>
      <c r="B1126" s="122"/>
      <c r="C1126" s="112"/>
      <c r="D1126" s="112"/>
      <c r="E1126" s="123"/>
      <c r="F1126" s="201"/>
      <c r="G1126" s="204"/>
      <c r="H1126" s="202"/>
      <c r="I1126" s="202"/>
      <c r="J1126" s="202"/>
      <c r="K1126" s="107"/>
      <c r="L1126" s="107"/>
    </row>
    <row r="1127" spans="1:12" s="121" customFormat="1">
      <c r="A1127" s="112"/>
      <c r="B1127" s="122"/>
      <c r="C1127" s="112"/>
      <c r="D1127" s="112"/>
      <c r="E1127" s="123"/>
      <c r="F1127" s="201"/>
      <c r="G1127" s="204"/>
      <c r="H1127" s="202"/>
      <c r="I1127" s="202"/>
      <c r="J1127" s="202"/>
      <c r="K1127" s="107"/>
      <c r="L1127" s="107"/>
    </row>
    <row r="1128" spans="1:12" s="121" customFormat="1">
      <c r="A1128" s="112"/>
      <c r="B1128" s="122"/>
      <c r="C1128" s="112"/>
      <c r="D1128" s="112"/>
      <c r="E1128" s="123"/>
      <c r="F1128" s="201"/>
      <c r="G1128" s="204"/>
      <c r="H1128" s="202"/>
      <c r="I1128" s="202"/>
      <c r="J1128" s="202"/>
      <c r="K1128" s="107"/>
      <c r="L1128" s="107"/>
    </row>
    <row r="1129" spans="1:12" s="121" customFormat="1">
      <c r="A1129" s="112"/>
      <c r="B1129" s="122"/>
      <c r="C1129" s="112"/>
      <c r="D1129" s="112"/>
      <c r="E1129" s="123"/>
      <c r="F1129" s="201"/>
      <c r="G1129" s="204"/>
      <c r="H1129" s="202"/>
      <c r="I1129" s="202"/>
      <c r="J1129" s="202"/>
      <c r="K1129" s="107"/>
      <c r="L1129" s="107"/>
    </row>
    <row r="1130" spans="1:12" s="121" customFormat="1">
      <c r="A1130" s="112"/>
      <c r="B1130" s="122"/>
      <c r="C1130" s="112"/>
      <c r="D1130" s="112"/>
      <c r="E1130" s="123"/>
      <c r="F1130" s="201"/>
      <c r="G1130" s="204"/>
      <c r="H1130" s="202"/>
      <c r="I1130" s="202"/>
      <c r="J1130" s="202"/>
      <c r="K1130" s="107"/>
      <c r="L1130" s="107"/>
    </row>
    <row r="1131" spans="1:12" s="121" customFormat="1">
      <c r="A1131" s="112"/>
      <c r="B1131" s="122"/>
      <c r="C1131" s="112"/>
      <c r="D1131" s="112"/>
      <c r="E1131" s="123"/>
      <c r="F1131" s="201"/>
      <c r="G1131" s="204"/>
      <c r="H1131" s="202"/>
      <c r="I1131" s="202"/>
      <c r="J1131" s="202"/>
      <c r="K1131" s="107"/>
      <c r="L1131" s="107"/>
    </row>
    <row r="1132" spans="1:12" s="121" customFormat="1">
      <c r="A1132" s="112"/>
      <c r="B1132" s="122"/>
      <c r="C1132" s="112"/>
      <c r="D1132" s="112"/>
      <c r="E1132" s="123"/>
      <c r="F1132" s="201"/>
      <c r="G1132" s="204"/>
      <c r="H1132" s="202"/>
      <c r="I1132" s="202"/>
      <c r="J1132" s="202"/>
      <c r="K1132" s="107"/>
      <c r="L1132" s="107"/>
    </row>
    <row r="1133" spans="1:12" s="121" customFormat="1">
      <c r="A1133" s="112"/>
      <c r="B1133" s="122"/>
      <c r="C1133" s="112"/>
      <c r="D1133" s="112"/>
      <c r="E1133" s="123"/>
      <c r="F1133" s="201"/>
      <c r="G1133" s="204"/>
      <c r="H1133" s="202"/>
      <c r="I1133" s="202"/>
      <c r="J1133" s="202"/>
      <c r="K1133" s="107"/>
      <c r="L1133" s="107"/>
    </row>
    <row r="1134" spans="1:12" s="121" customFormat="1">
      <c r="A1134" s="112"/>
      <c r="B1134" s="122"/>
      <c r="C1134" s="112"/>
      <c r="D1134" s="112"/>
      <c r="E1134" s="123"/>
      <c r="F1134" s="201"/>
      <c r="G1134" s="204"/>
      <c r="H1134" s="202"/>
      <c r="I1134" s="202"/>
      <c r="J1134" s="202"/>
      <c r="K1134" s="107"/>
      <c r="L1134" s="107"/>
    </row>
    <row r="1135" spans="1:12" s="121" customFormat="1">
      <c r="A1135" s="112"/>
      <c r="B1135" s="122"/>
      <c r="C1135" s="112"/>
      <c r="D1135" s="112"/>
      <c r="E1135" s="123"/>
      <c r="F1135" s="201"/>
      <c r="G1135" s="204"/>
      <c r="H1135" s="202"/>
      <c r="I1135" s="202"/>
      <c r="J1135" s="202"/>
      <c r="K1135" s="107"/>
      <c r="L1135" s="107"/>
    </row>
    <row r="1136" spans="1:12" s="121" customFormat="1">
      <c r="A1136" s="112"/>
      <c r="B1136" s="122"/>
      <c r="C1136" s="112"/>
      <c r="D1136" s="112"/>
      <c r="E1136" s="123"/>
      <c r="F1136" s="201"/>
      <c r="G1136" s="204"/>
      <c r="H1136" s="202"/>
      <c r="I1136" s="202"/>
      <c r="J1136" s="202"/>
      <c r="K1136" s="107"/>
      <c r="L1136" s="107"/>
    </row>
    <row r="1137" spans="1:12" s="121" customFormat="1">
      <c r="A1137" s="112"/>
      <c r="B1137" s="122"/>
      <c r="C1137" s="112"/>
      <c r="D1137" s="112"/>
      <c r="E1137" s="123"/>
      <c r="F1137" s="201"/>
      <c r="G1137" s="204"/>
      <c r="H1137" s="202"/>
      <c r="I1137" s="202"/>
      <c r="J1137" s="202"/>
      <c r="K1137" s="107"/>
      <c r="L1137" s="107"/>
    </row>
    <row r="1138" spans="1:12" s="121" customFormat="1">
      <c r="A1138" s="112"/>
      <c r="B1138" s="122"/>
      <c r="C1138" s="112"/>
      <c r="D1138" s="112"/>
      <c r="E1138" s="123"/>
      <c r="F1138" s="201"/>
      <c r="G1138" s="204"/>
      <c r="H1138" s="202"/>
      <c r="I1138" s="202"/>
      <c r="J1138" s="202"/>
      <c r="K1138" s="107"/>
      <c r="L1138" s="107"/>
    </row>
    <row r="1139" spans="1:12" s="121" customFormat="1">
      <c r="A1139" s="112"/>
      <c r="B1139" s="122"/>
      <c r="C1139" s="112"/>
      <c r="D1139" s="112"/>
      <c r="E1139" s="123"/>
      <c r="F1139" s="201"/>
      <c r="G1139" s="204"/>
      <c r="H1139" s="202"/>
      <c r="I1139" s="202"/>
      <c r="J1139" s="202"/>
      <c r="K1139" s="107"/>
      <c r="L1139" s="107"/>
    </row>
    <row r="1140" spans="1:12" s="121" customFormat="1">
      <c r="A1140" s="112"/>
      <c r="B1140" s="122"/>
      <c r="C1140" s="112"/>
      <c r="D1140" s="112"/>
      <c r="E1140" s="123"/>
      <c r="F1140" s="201"/>
      <c r="G1140" s="204"/>
      <c r="H1140" s="202"/>
      <c r="I1140" s="202"/>
      <c r="J1140" s="202"/>
      <c r="K1140" s="107"/>
      <c r="L1140" s="107"/>
    </row>
    <row r="1141" spans="1:12" s="121" customFormat="1">
      <c r="A1141" s="112"/>
      <c r="B1141" s="122"/>
      <c r="C1141" s="112"/>
      <c r="D1141" s="112"/>
      <c r="E1141" s="123"/>
      <c r="F1141" s="201"/>
      <c r="G1141" s="204"/>
      <c r="H1141" s="202"/>
      <c r="I1141" s="202"/>
      <c r="J1141" s="202"/>
      <c r="K1141" s="107"/>
      <c r="L1141" s="107"/>
    </row>
    <row r="1142" spans="1:12" s="121" customFormat="1">
      <c r="A1142" s="112"/>
      <c r="B1142" s="122"/>
      <c r="C1142" s="112"/>
      <c r="D1142" s="112"/>
      <c r="E1142" s="123"/>
      <c r="F1142" s="201"/>
      <c r="G1142" s="204"/>
      <c r="H1142" s="202"/>
      <c r="I1142" s="202"/>
      <c r="J1142" s="202"/>
      <c r="K1142" s="107"/>
      <c r="L1142" s="107"/>
    </row>
    <row r="1143" spans="1:12" s="121" customFormat="1">
      <c r="A1143" s="112"/>
      <c r="B1143" s="122"/>
      <c r="C1143" s="112"/>
      <c r="D1143" s="112"/>
      <c r="E1143" s="123"/>
      <c r="F1143" s="201"/>
      <c r="G1143" s="204"/>
      <c r="H1143" s="202"/>
      <c r="I1143" s="202"/>
      <c r="J1143" s="202"/>
      <c r="K1143" s="107"/>
      <c r="L1143" s="107"/>
    </row>
    <row r="1144" spans="1:12" s="121" customFormat="1">
      <c r="A1144" s="112"/>
      <c r="B1144" s="122"/>
      <c r="C1144" s="112"/>
      <c r="D1144" s="112"/>
      <c r="E1144" s="123"/>
      <c r="F1144" s="201"/>
      <c r="G1144" s="204"/>
      <c r="H1144" s="202"/>
      <c r="I1144" s="202"/>
      <c r="J1144" s="202"/>
      <c r="K1144" s="107"/>
      <c r="L1144" s="107"/>
    </row>
    <row r="1145" spans="1:12" s="121" customFormat="1">
      <c r="A1145" s="112"/>
      <c r="B1145" s="122"/>
      <c r="C1145" s="112"/>
      <c r="D1145" s="112"/>
      <c r="E1145" s="123"/>
      <c r="F1145" s="201"/>
      <c r="G1145" s="204"/>
      <c r="H1145" s="202"/>
      <c r="I1145" s="202"/>
      <c r="J1145" s="202"/>
      <c r="K1145" s="107"/>
      <c r="L1145" s="107"/>
    </row>
    <row r="1146" spans="1:12" s="121" customFormat="1">
      <c r="A1146" s="112"/>
      <c r="B1146" s="122"/>
      <c r="C1146" s="112"/>
      <c r="D1146" s="112"/>
      <c r="E1146" s="123"/>
      <c r="F1146" s="201"/>
      <c r="G1146" s="204"/>
      <c r="H1146" s="202"/>
      <c r="I1146" s="202"/>
      <c r="J1146" s="202"/>
      <c r="K1146" s="107"/>
      <c r="L1146" s="107"/>
    </row>
    <row r="1147" spans="1:12" s="121" customFormat="1">
      <c r="A1147" s="112"/>
      <c r="B1147" s="122"/>
      <c r="C1147" s="112"/>
      <c r="D1147" s="112"/>
      <c r="E1147" s="123"/>
      <c r="F1147" s="201"/>
      <c r="G1147" s="204"/>
      <c r="H1147" s="202"/>
      <c r="I1147" s="202"/>
      <c r="J1147" s="202"/>
      <c r="K1147" s="107"/>
      <c r="L1147" s="107"/>
    </row>
    <row r="1148" spans="1:12" s="121" customFormat="1">
      <c r="A1148" s="112"/>
      <c r="B1148" s="122"/>
      <c r="C1148" s="112"/>
      <c r="D1148" s="112"/>
      <c r="E1148" s="123"/>
      <c r="F1148" s="201"/>
      <c r="G1148" s="204"/>
      <c r="H1148" s="202"/>
      <c r="I1148" s="202"/>
      <c r="J1148" s="202"/>
      <c r="K1148" s="107"/>
      <c r="L1148" s="107"/>
    </row>
    <row r="1149" spans="1:12" s="121" customFormat="1">
      <c r="A1149" s="112"/>
      <c r="B1149" s="122"/>
      <c r="C1149" s="112"/>
      <c r="D1149" s="112"/>
      <c r="E1149" s="123"/>
      <c r="F1149" s="201"/>
      <c r="G1149" s="204"/>
      <c r="H1149" s="202"/>
      <c r="I1149" s="202"/>
      <c r="J1149" s="202"/>
      <c r="K1149" s="107"/>
      <c r="L1149" s="107"/>
    </row>
    <row r="1150" spans="1:12" s="121" customFormat="1">
      <c r="A1150" s="112"/>
      <c r="B1150" s="122"/>
      <c r="C1150" s="112"/>
      <c r="D1150" s="112"/>
      <c r="E1150" s="123"/>
      <c r="F1150" s="201"/>
      <c r="G1150" s="204"/>
      <c r="H1150" s="202"/>
      <c r="I1150" s="202"/>
      <c r="J1150" s="202"/>
      <c r="K1150" s="107"/>
      <c r="L1150" s="107"/>
    </row>
    <row r="1151" spans="1:12" s="121" customFormat="1">
      <c r="A1151" s="112"/>
      <c r="B1151" s="122"/>
      <c r="C1151" s="112"/>
      <c r="D1151" s="112"/>
      <c r="E1151" s="123"/>
      <c r="F1151" s="201"/>
      <c r="G1151" s="204"/>
      <c r="H1151" s="202"/>
      <c r="I1151" s="202"/>
      <c r="J1151" s="202"/>
      <c r="K1151" s="107"/>
      <c r="L1151" s="107"/>
    </row>
    <row r="1152" spans="1:12" s="121" customFormat="1">
      <c r="A1152" s="112"/>
      <c r="B1152" s="122"/>
      <c r="C1152" s="112"/>
      <c r="D1152" s="112"/>
      <c r="E1152" s="123"/>
      <c r="F1152" s="201"/>
      <c r="G1152" s="204"/>
      <c r="H1152" s="202"/>
      <c r="I1152" s="202"/>
      <c r="J1152" s="202"/>
      <c r="K1152" s="107"/>
      <c r="L1152" s="107"/>
    </row>
    <row r="1153" spans="1:12" s="121" customFormat="1">
      <c r="A1153" s="112"/>
      <c r="B1153" s="122"/>
      <c r="C1153" s="112"/>
      <c r="D1153" s="112"/>
      <c r="E1153" s="123"/>
      <c r="F1153" s="201"/>
      <c r="G1153" s="204"/>
      <c r="H1153" s="202"/>
      <c r="I1153" s="202"/>
      <c r="J1153" s="202"/>
      <c r="K1153" s="107"/>
      <c r="L1153" s="107"/>
    </row>
    <row r="1154" spans="1:12" s="121" customFormat="1">
      <c r="A1154" s="112"/>
      <c r="B1154" s="122"/>
      <c r="C1154" s="112"/>
      <c r="D1154" s="112"/>
      <c r="E1154" s="123"/>
      <c r="F1154" s="201"/>
      <c r="G1154" s="204"/>
      <c r="H1154" s="202"/>
      <c r="I1154" s="202"/>
      <c r="J1154" s="202"/>
      <c r="K1154" s="107"/>
      <c r="L1154" s="107"/>
    </row>
    <row r="1155" spans="1:12" s="121" customFormat="1">
      <c r="A1155" s="112"/>
      <c r="B1155" s="122"/>
      <c r="C1155" s="112"/>
      <c r="D1155" s="112"/>
      <c r="E1155" s="123"/>
      <c r="F1155" s="201"/>
      <c r="G1155" s="204"/>
      <c r="H1155" s="202"/>
      <c r="I1155" s="202"/>
      <c r="J1155" s="202"/>
      <c r="K1155" s="107"/>
      <c r="L1155" s="107"/>
    </row>
    <row r="1156" spans="1:12" s="121" customFormat="1">
      <c r="A1156" s="112"/>
      <c r="B1156" s="122"/>
      <c r="C1156" s="112"/>
      <c r="D1156" s="112"/>
      <c r="E1156" s="123"/>
      <c r="F1156" s="201"/>
      <c r="G1156" s="204"/>
      <c r="H1156" s="202"/>
      <c r="I1156" s="202"/>
      <c r="J1156" s="202"/>
      <c r="K1156" s="107"/>
      <c r="L1156" s="107"/>
    </row>
    <row r="1157" spans="1:12" s="121" customFormat="1">
      <c r="A1157" s="112"/>
      <c r="B1157" s="122"/>
      <c r="C1157" s="112"/>
      <c r="D1157" s="112"/>
      <c r="E1157" s="123"/>
      <c r="F1157" s="201"/>
      <c r="G1157" s="204"/>
      <c r="H1157" s="202"/>
      <c r="I1157" s="202"/>
      <c r="J1157" s="202"/>
      <c r="K1157" s="107"/>
      <c r="L1157" s="107"/>
    </row>
    <row r="1158" spans="1:12" s="121" customFormat="1">
      <c r="A1158" s="112"/>
      <c r="B1158" s="122"/>
      <c r="C1158" s="112"/>
      <c r="D1158" s="112"/>
      <c r="E1158" s="123"/>
      <c r="F1158" s="201"/>
      <c r="G1158" s="204"/>
      <c r="H1158" s="202"/>
      <c r="I1158" s="202"/>
      <c r="J1158" s="202"/>
      <c r="K1158" s="107"/>
      <c r="L1158" s="107"/>
    </row>
    <row r="1159" spans="1:12" s="121" customFormat="1">
      <c r="A1159" s="112"/>
      <c r="B1159" s="122"/>
      <c r="C1159" s="112"/>
      <c r="D1159" s="112"/>
      <c r="E1159" s="123"/>
      <c r="F1159" s="201"/>
      <c r="G1159" s="204"/>
      <c r="H1159" s="202"/>
      <c r="I1159" s="202"/>
      <c r="J1159" s="202"/>
      <c r="K1159" s="107"/>
      <c r="L1159" s="107"/>
    </row>
    <row r="1160" spans="1:12" s="121" customFormat="1">
      <c r="A1160" s="112"/>
      <c r="B1160" s="122"/>
      <c r="C1160" s="112"/>
      <c r="D1160" s="112"/>
      <c r="E1160" s="123"/>
      <c r="F1160" s="201"/>
      <c r="G1160" s="204"/>
      <c r="H1160" s="202"/>
      <c r="I1160" s="202"/>
      <c r="J1160" s="202"/>
      <c r="K1160" s="107"/>
      <c r="L1160" s="107"/>
    </row>
    <row r="1161" spans="1:12" s="121" customFormat="1">
      <c r="A1161" s="112"/>
      <c r="B1161" s="122"/>
      <c r="C1161" s="112"/>
      <c r="D1161" s="112"/>
      <c r="E1161" s="123"/>
      <c r="F1161" s="201"/>
      <c r="G1161" s="204"/>
      <c r="H1161" s="202"/>
      <c r="I1161" s="202"/>
      <c r="J1161" s="202"/>
      <c r="K1161" s="107"/>
      <c r="L1161" s="107"/>
    </row>
    <row r="1162" spans="1:12" s="121" customFormat="1">
      <c r="A1162" s="112"/>
      <c r="B1162" s="122"/>
      <c r="C1162" s="112"/>
      <c r="D1162" s="112"/>
      <c r="E1162" s="123"/>
      <c r="F1162" s="201"/>
      <c r="G1162" s="204"/>
      <c r="H1162" s="202"/>
      <c r="I1162" s="202"/>
      <c r="J1162" s="202"/>
      <c r="K1162" s="107"/>
      <c r="L1162" s="107"/>
    </row>
    <row r="1163" spans="1:12" s="121" customFormat="1">
      <c r="A1163" s="112"/>
      <c r="B1163" s="122"/>
      <c r="C1163" s="112"/>
      <c r="D1163" s="112"/>
      <c r="E1163" s="123"/>
      <c r="F1163" s="201"/>
      <c r="G1163" s="204"/>
      <c r="H1163" s="202"/>
      <c r="I1163" s="202"/>
      <c r="J1163" s="202"/>
      <c r="K1163" s="107"/>
      <c r="L1163" s="107"/>
    </row>
    <row r="1164" spans="1:12" s="121" customFormat="1">
      <c r="A1164" s="112"/>
      <c r="B1164" s="122"/>
      <c r="C1164" s="112"/>
      <c r="D1164" s="112"/>
      <c r="E1164" s="123"/>
      <c r="F1164" s="201"/>
      <c r="G1164" s="204"/>
      <c r="H1164" s="202"/>
      <c r="I1164" s="202"/>
      <c r="J1164" s="202"/>
      <c r="K1164" s="107"/>
      <c r="L1164" s="107"/>
    </row>
    <row r="1165" spans="1:12" s="121" customFormat="1">
      <c r="A1165" s="112"/>
      <c r="B1165" s="122"/>
      <c r="C1165" s="112"/>
      <c r="D1165" s="112"/>
      <c r="E1165" s="123"/>
      <c r="F1165" s="201"/>
      <c r="G1165" s="204"/>
      <c r="H1165" s="202"/>
      <c r="I1165" s="202"/>
      <c r="J1165" s="202"/>
      <c r="K1165" s="107"/>
      <c r="L1165" s="107"/>
    </row>
    <row r="1166" spans="1:12" s="121" customFormat="1">
      <c r="A1166" s="112"/>
      <c r="B1166" s="122"/>
      <c r="C1166" s="112"/>
      <c r="D1166" s="112"/>
      <c r="E1166" s="123"/>
      <c r="F1166" s="201"/>
      <c r="G1166" s="204"/>
      <c r="H1166" s="202"/>
      <c r="I1166" s="202"/>
      <c r="J1166" s="202"/>
      <c r="K1166" s="107"/>
      <c r="L1166" s="107"/>
    </row>
    <row r="1167" spans="1:12" s="121" customFormat="1">
      <c r="A1167" s="112"/>
      <c r="B1167" s="122"/>
      <c r="C1167" s="112"/>
      <c r="D1167" s="112"/>
      <c r="E1167" s="123"/>
      <c r="F1167" s="201"/>
      <c r="G1167" s="204"/>
      <c r="H1167" s="202"/>
      <c r="I1167" s="202"/>
      <c r="J1167" s="202"/>
      <c r="K1167" s="107"/>
      <c r="L1167" s="107"/>
    </row>
    <row r="1168" spans="1:12" s="121" customFormat="1">
      <c r="A1168" s="112"/>
      <c r="B1168" s="122"/>
      <c r="C1168" s="112"/>
      <c r="D1168" s="112"/>
      <c r="E1168" s="123"/>
      <c r="F1168" s="201"/>
      <c r="G1168" s="204"/>
      <c r="H1168" s="202"/>
      <c r="I1168" s="202"/>
      <c r="J1168" s="202"/>
      <c r="K1168" s="107"/>
      <c r="L1168" s="107"/>
    </row>
    <row r="1169" spans="1:12" s="121" customFormat="1">
      <c r="A1169" s="112"/>
      <c r="B1169" s="122"/>
      <c r="C1169" s="112"/>
      <c r="D1169" s="112"/>
      <c r="E1169" s="123"/>
      <c r="F1169" s="201"/>
      <c r="G1169" s="204"/>
      <c r="H1169" s="202"/>
      <c r="I1169" s="202"/>
      <c r="J1169" s="202"/>
      <c r="K1169" s="107"/>
      <c r="L1169" s="107"/>
    </row>
    <row r="1170" spans="1:12" s="121" customFormat="1">
      <c r="A1170" s="112"/>
      <c r="B1170" s="122"/>
      <c r="C1170" s="112"/>
      <c r="D1170" s="112"/>
      <c r="E1170" s="123"/>
      <c r="F1170" s="201"/>
      <c r="G1170" s="204"/>
      <c r="H1170" s="202"/>
      <c r="I1170" s="202"/>
      <c r="J1170" s="202"/>
      <c r="K1170" s="107"/>
      <c r="L1170" s="107"/>
    </row>
    <row r="1171" spans="1:12" s="121" customFormat="1">
      <c r="A1171" s="112"/>
      <c r="B1171" s="122"/>
      <c r="C1171" s="112"/>
      <c r="D1171" s="112"/>
      <c r="E1171" s="123"/>
      <c r="F1171" s="201"/>
      <c r="G1171" s="204"/>
      <c r="H1171" s="202"/>
      <c r="I1171" s="202"/>
      <c r="J1171" s="202"/>
      <c r="K1171" s="107"/>
      <c r="L1171" s="107"/>
    </row>
    <row r="1172" spans="1:12" s="121" customFormat="1">
      <c r="A1172" s="112"/>
      <c r="B1172" s="122"/>
      <c r="C1172" s="112"/>
      <c r="D1172" s="112"/>
      <c r="E1172" s="123"/>
      <c r="F1172" s="201"/>
      <c r="G1172" s="204"/>
      <c r="H1172" s="202"/>
      <c r="I1172" s="202"/>
      <c r="J1172" s="202"/>
      <c r="K1172" s="107"/>
      <c r="L1172" s="107"/>
    </row>
    <row r="1173" spans="1:12" s="121" customFormat="1">
      <c r="A1173" s="112"/>
      <c r="B1173" s="122"/>
      <c r="C1173" s="112"/>
      <c r="D1173" s="112"/>
      <c r="E1173" s="123"/>
      <c r="F1173" s="201"/>
      <c r="G1173" s="204"/>
      <c r="H1173" s="202"/>
      <c r="I1173" s="202"/>
      <c r="J1173" s="202"/>
      <c r="K1173" s="107"/>
      <c r="L1173" s="107"/>
    </row>
    <row r="1174" spans="1:12" s="121" customFormat="1">
      <c r="A1174" s="112"/>
      <c r="B1174" s="122"/>
      <c r="C1174" s="112"/>
      <c r="D1174" s="112"/>
      <c r="E1174" s="123"/>
      <c r="F1174" s="201"/>
      <c r="G1174" s="204"/>
      <c r="H1174" s="202"/>
      <c r="I1174" s="202"/>
      <c r="J1174" s="202"/>
      <c r="K1174" s="107"/>
      <c r="L1174" s="107"/>
    </row>
    <row r="1175" spans="1:12" s="121" customFormat="1">
      <c r="A1175" s="112"/>
      <c r="B1175" s="122"/>
      <c r="C1175" s="112"/>
      <c r="D1175" s="112"/>
      <c r="E1175" s="123"/>
      <c r="F1175" s="201"/>
      <c r="G1175" s="204"/>
      <c r="H1175" s="202"/>
      <c r="I1175" s="202"/>
      <c r="J1175" s="202"/>
      <c r="K1175" s="107"/>
      <c r="L1175" s="107"/>
    </row>
    <row r="1176" spans="1:12" s="121" customFormat="1">
      <c r="A1176" s="112"/>
      <c r="B1176" s="122"/>
      <c r="C1176" s="112"/>
      <c r="D1176" s="112"/>
      <c r="E1176" s="123"/>
      <c r="F1176" s="201"/>
      <c r="G1176" s="204"/>
      <c r="H1176" s="202"/>
      <c r="I1176" s="202"/>
      <c r="J1176" s="202"/>
      <c r="K1176" s="107"/>
      <c r="L1176" s="107"/>
    </row>
    <row r="1177" spans="1:12" s="121" customFormat="1">
      <c r="A1177" s="112"/>
      <c r="B1177" s="122"/>
      <c r="C1177" s="112"/>
      <c r="D1177" s="112"/>
      <c r="E1177" s="123"/>
      <c r="F1177" s="201"/>
      <c r="G1177" s="204"/>
      <c r="H1177" s="202"/>
      <c r="I1177" s="202"/>
      <c r="J1177" s="202"/>
      <c r="K1177" s="107"/>
      <c r="L1177" s="107"/>
    </row>
    <row r="1178" spans="1:12" s="121" customFormat="1">
      <c r="A1178" s="112"/>
      <c r="B1178" s="122"/>
      <c r="C1178" s="112"/>
      <c r="D1178" s="112"/>
      <c r="E1178" s="123"/>
      <c r="F1178" s="201"/>
      <c r="G1178" s="204"/>
      <c r="H1178" s="202"/>
      <c r="I1178" s="202"/>
      <c r="J1178" s="202"/>
      <c r="K1178" s="107"/>
      <c r="L1178" s="107"/>
    </row>
    <row r="1179" spans="1:12" s="121" customFormat="1">
      <c r="A1179" s="112"/>
      <c r="B1179" s="122"/>
      <c r="C1179" s="112"/>
      <c r="D1179" s="112"/>
      <c r="E1179" s="123"/>
      <c r="F1179" s="201"/>
      <c r="G1179" s="204"/>
      <c r="H1179" s="202"/>
      <c r="I1179" s="202"/>
      <c r="J1179" s="202"/>
      <c r="K1179" s="107"/>
      <c r="L1179" s="107"/>
    </row>
    <row r="1180" spans="1:12" s="121" customFormat="1">
      <c r="A1180" s="112"/>
      <c r="B1180" s="122"/>
      <c r="C1180" s="112"/>
      <c r="D1180" s="112"/>
      <c r="E1180" s="123"/>
      <c r="F1180" s="201"/>
      <c r="G1180" s="204"/>
      <c r="H1180" s="202"/>
      <c r="I1180" s="202"/>
      <c r="J1180" s="202"/>
      <c r="K1180" s="107"/>
      <c r="L1180" s="107"/>
    </row>
    <row r="1181" spans="1:12" s="121" customFormat="1">
      <c r="A1181" s="112"/>
      <c r="B1181" s="122"/>
      <c r="C1181" s="112"/>
      <c r="D1181" s="112"/>
      <c r="E1181" s="123"/>
      <c r="F1181" s="201"/>
      <c r="G1181" s="204"/>
      <c r="H1181" s="202"/>
      <c r="I1181" s="202"/>
      <c r="J1181" s="202"/>
      <c r="K1181" s="107"/>
      <c r="L1181" s="107"/>
    </row>
    <row r="1182" spans="1:12" s="121" customFormat="1">
      <c r="A1182" s="112"/>
      <c r="B1182" s="122"/>
      <c r="C1182" s="112"/>
      <c r="D1182" s="112"/>
      <c r="E1182" s="123"/>
      <c r="F1182" s="201"/>
      <c r="G1182" s="204"/>
      <c r="H1182" s="202"/>
      <c r="I1182" s="202"/>
      <c r="J1182" s="202"/>
      <c r="K1182" s="107"/>
      <c r="L1182" s="107"/>
    </row>
    <row r="1183" spans="1:12" s="121" customFormat="1">
      <c r="A1183" s="112"/>
      <c r="B1183" s="122"/>
      <c r="C1183" s="112"/>
      <c r="D1183" s="112"/>
      <c r="E1183" s="123"/>
      <c r="F1183" s="201"/>
      <c r="G1183" s="204"/>
      <c r="H1183" s="202"/>
      <c r="I1183" s="202"/>
      <c r="J1183" s="202"/>
      <c r="K1183" s="107"/>
      <c r="L1183" s="107"/>
    </row>
    <row r="1184" spans="1:12" s="121" customFormat="1">
      <c r="A1184" s="112"/>
      <c r="B1184" s="122"/>
      <c r="C1184" s="112"/>
      <c r="D1184" s="112"/>
      <c r="E1184" s="123"/>
      <c r="F1184" s="201"/>
      <c r="G1184" s="204"/>
      <c r="H1184" s="202"/>
      <c r="I1184" s="202"/>
      <c r="J1184" s="202"/>
      <c r="K1184" s="107"/>
      <c r="L1184" s="107"/>
    </row>
    <row r="1185" spans="1:12" s="121" customFormat="1">
      <c r="A1185" s="112"/>
      <c r="B1185" s="122"/>
      <c r="C1185" s="112"/>
      <c r="D1185" s="112"/>
      <c r="E1185" s="123"/>
      <c r="F1185" s="201"/>
      <c r="G1185" s="204"/>
      <c r="H1185" s="202"/>
      <c r="I1185" s="202"/>
      <c r="J1185" s="202"/>
      <c r="K1185" s="107"/>
      <c r="L1185" s="107"/>
    </row>
    <row r="1186" spans="1:12" s="121" customFormat="1">
      <c r="A1186" s="112"/>
      <c r="B1186" s="122"/>
      <c r="C1186" s="112"/>
      <c r="D1186" s="112"/>
      <c r="E1186" s="123"/>
      <c r="F1186" s="201"/>
      <c r="G1186" s="204"/>
      <c r="H1186" s="202"/>
      <c r="I1186" s="202"/>
      <c r="J1186" s="202"/>
      <c r="K1186" s="107"/>
      <c r="L1186" s="107"/>
    </row>
    <row r="1187" spans="1:12" s="121" customFormat="1">
      <c r="A1187" s="112"/>
      <c r="B1187" s="122"/>
      <c r="C1187" s="112"/>
      <c r="D1187" s="112"/>
      <c r="E1187" s="123"/>
      <c r="F1187" s="201"/>
      <c r="G1187" s="204"/>
      <c r="H1187" s="202"/>
      <c r="I1187" s="202"/>
      <c r="J1187" s="202"/>
      <c r="K1187" s="107"/>
      <c r="L1187" s="107"/>
    </row>
    <row r="1188" spans="1:12" s="121" customFormat="1">
      <c r="A1188" s="112"/>
      <c r="B1188" s="122"/>
      <c r="C1188" s="112"/>
      <c r="D1188" s="112"/>
      <c r="E1188" s="123"/>
      <c r="F1188" s="201"/>
      <c r="G1188" s="204"/>
      <c r="H1188" s="202"/>
      <c r="I1188" s="202"/>
      <c r="J1188" s="202"/>
      <c r="K1188" s="107"/>
      <c r="L1188" s="107"/>
    </row>
    <row r="1189" spans="1:12" s="121" customFormat="1">
      <c r="A1189" s="112"/>
      <c r="B1189" s="122"/>
      <c r="C1189" s="112"/>
      <c r="D1189" s="112"/>
      <c r="E1189" s="123"/>
      <c r="F1189" s="201"/>
      <c r="G1189" s="204"/>
      <c r="H1189" s="202"/>
      <c r="I1189" s="202"/>
      <c r="J1189" s="202"/>
      <c r="K1189" s="107"/>
      <c r="L1189" s="107"/>
    </row>
    <row r="1190" spans="1:12" s="121" customFormat="1">
      <c r="A1190" s="112"/>
      <c r="B1190" s="122"/>
      <c r="C1190" s="112"/>
      <c r="D1190" s="112"/>
      <c r="E1190" s="123"/>
      <c r="F1190" s="201"/>
      <c r="G1190" s="204"/>
      <c r="H1190" s="202"/>
      <c r="I1190" s="202"/>
      <c r="J1190" s="202"/>
      <c r="K1190" s="107"/>
      <c r="L1190" s="107"/>
    </row>
    <row r="1191" spans="1:12" s="121" customFormat="1">
      <c r="A1191" s="112"/>
      <c r="B1191" s="122"/>
      <c r="C1191" s="112"/>
      <c r="D1191" s="112"/>
      <c r="E1191" s="123"/>
      <c r="F1191" s="201"/>
      <c r="G1191" s="204"/>
      <c r="H1191" s="202"/>
      <c r="I1191" s="202"/>
      <c r="J1191" s="202"/>
      <c r="K1191" s="107"/>
      <c r="L1191" s="107"/>
    </row>
    <row r="1192" spans="1:12" s="121" customFormat="1">
      <c r="A1192" s="112"/>
      <c r="B1192" s="122"/>
      <c r="C1192" s="112"/>
      <c r="D1192" s="112"/>
      <c r="E1192" s="123"/>
      <c r="F1192" s="201"/>
      <c r="G1192" s="204"/>
      <c r="H1192" s="202"/>
      <c r="I1192" s="202"/>
      <c r="J1192" s="202"/>
      <c r="K1192" s="107"/>
      <c r="L1192" s="107"/>
    </row>
    <row r="1193" spans="1:12" s="121" customFormat="1">
      <c r="A1193" s="112"/>
      <c r="B1193" s="122"/>
      <c r="C1193" s="112"/>
      <c r="D1193" s="112"/>
      <c r="E1193" s="123"/>
      <c r="F1193" s="201"/>
      <c r="G1193" s="204"/>
      <c r="H1193" s="202"/>
      <c r="I1193" s="202"/>
      <c r="J1193" s="202"/>
      <c r="K1193" s="107"/>
      <c r="L1193" s="107"/>
    </row>
    <row r="1194" spans="1:12" s="121" customFormat="1">
      <c r="A1194" s="112"/>
      <c r="B1194" s="122"/>
      <c r="C1194" s="112"/>
      <c r="D1194" s="112"/>
      <c r="E1194" s="123"/>
      <c r="F1194" s="201"/>
      <c r="G1194" s="204"/>
      <c r="H1194" s="202"/>
      <c r="I1194" s="202"/>
      <c r="J1194" s="202"/>
      <c r="K1194" s="107"/>
      <c r="L1194" s="107"/>
    </row>
    <row r="1195" spans="1:12" s="121" customFormat="1">
      <c r="A1195" s="112"/>
      <c r="B1195" s="122"/>
      <c r="C1195" s="112"/>
      <c r="D1195" s="112"/>
      <c r="E1195" s="123"/>
      <c r="F1195" s="201"/>
      <c r="G1195" s="204"/>
      <c r="H1195" s="202"/>
      <c r="I1195" s="202"/>
      <c r="J1195" s="202"/>
      <c r="K1195" s="107"/>
      <c r="L1195" s="107"/>
    </row>
    <row r="1196" spans="1:12" s="121" customFormat="1">
      <c r="A1196" s="112"/>
      <c r="B1196" s="122"/>
      <c r="C1196" s="112"/>
      <c r="D1196" s="112"/>
      <c r="E1196" s="123"/>
      <c r="F1196" s="201"/>
      <c r="G1196" s="204"/>
      <c r="H1196" s="202"/>
      <c r="I1196" s="202"/>
      <c r="J1196" s="202"/>
      <c r="K1196" s="107"/>
      <c r="L1196" s="107"/>
    </row>
    <row r="1197" spans="1:12" s="121" customFormat="1">
      <c r="A1197" s="112"/>
      <c r="B1197" s="122"/>
      <c r="C1197" s="112"/>
      <c r="D1197" s="112"/>
      <c r="E1197" s="123"/>
      <c r="F1197" s="201"/>
      <c r="G1197" s="204"/>
      <c r="H1197" s="202"/>
      <c r="I1197" s="202"/>
      <c r="J1197" s="202"/>
      <c r="K1197" s="107"/>
      <c r="L1197" s="107"/>
    </row>
    <row r="1198" spans="1:12" s="121" customFormat="1">
      <c r="A1198" s="112"/>
      <c r="B1198" s="122"/>
      <c r="C1198" s="112"/>
      <c r="D1198" s="112"/>
      <c r="E1198" s="123"/>
      <c r="F1198" s="201"/>
      <c r="G1198" s="204"/>
      <c r="H1198" s="202"/>
      <c r="I1198" s="202"/>
      <c r="J1198" s="202"/>
      <c r="K1198" s="107"/>
      <c r="L1198" s="107"/>
    </row>
    <row r="1199" spans="1:12" s="121" customFormat="1">
      <c r="A1199" s="112"/>
      <c r="B1199" s="122"/>
      <c r="C1199" s="112"/>
      <c r="D1199" s="112"/>
      <c r="E1199" s="123"/>
      <c r="F1199" s="201"/>
      <c r="G1199" s="204"/>
      <c r="H1199" s="202"/>
      <c r="I1199" s="202"/>
      <c r="J1199" s="202"/>
      <c r="K1199" s="107"/>
      <c r="L1199" s="107"/>
    </row>
    <row r="1200" spans="1:12" s="121" customFormat="1">
      <c r="A1200" s="112"/>
      <c r="B1200" s="122"/>
      <c r="C1200" s="112"/>
      <c r="D1200" s="112"/>
      <c r="E1200" s="123"/>
      <c r="F1200" s="201"/>
      <c r="G1200" s="204"/>
      <c r="H1200" s="202"/>
      <c r="I1200" s="202"/>
      <c r="J1200" s="202"/>
      <c r="K1200" s="107"/>
      <c r="L1200" s="107"/>
    </row>
    <row r="1201" spans="1:12" s="121" customFormat="1">
      <c r="A1201" s="112"/>
      <c r="B1201" s="122"/>
      <c r="C1201" s="112"/>
      <c r="D1201" s="112"/>
      <c r="E1201" s="123"/>
      <c r="F1201" s="201"/>
      <c r="G1201" s="204"/>
      <c r="H1201" s="202"/>
      <c r="I1201" s="202"/>
      <c r="J1201" s="202"/>
      <c r="K1201" s="107"/>
      <c r="L1201" s="107"/>
    </row>
    <row r="1202" spans="1:12" s="121" customFormat="1">
      <c r="A1202" s="112"/>
      <c r="B1202" s="122"/>
      <c r="C1202" s="112"/>
      <c r="D1202" s="112"/>
      <c r="E1202" s="123"/>
      <c r="F1202" s="201"/>
      <c r="G1202" s="204"/>
      <c r="H1202" s="202"/>
      <c r="I1202" s="202"/>
      <c r="J1202" s="202"/>
      <c r="K1202" s="107"/>
      <c r="L1202" s="107"/>
    </row>
    <row r="1203" spans="1:12" s="121" customFormat="1">
      <c r="A1203" s="112"/>
      <c r="B1203" s="122"/>
      <c r="C1203" s="112"/>
      <c r="D1203" s="112"/>
      <c r="E1203" s="123"/>
      <c r="F1203" s="201"/>
      <c r="G1203" s="204"/>
      <c r="H1203" s="202"/>
      <c r="I1203" s="202"/>
      <c r="J1203" s="202"/>
      <c r="K1203" s="107"/>
      <c r="L1203" s="107"/>
    </row>
    <row r="1204" spans="1:12" s="121" customFormat="1">
      <c r="A1204" s="112"/>
      <c r="B1204" s="122"/>
      <c r="C1204" s="112"/>
      <c r="D1204" s="112"/>
      <c r="E1204" s="123"/>
      <c r="F1204" s="201"/>
      <c r="G1204" s="204"/>
      <c r="H1204" s="202"/>
      <c r="I1204" s="202"/>
      <c r="J1204" s="202"/>
      <c r="K1204" s="107"/>
      <c r="L1204" s="107"/>
    </row>
    <row r="1205" spans="1:12" s="121" customFormat="1">
      <c r="A1205" s="112"/>
      <c r="B1205" s="122"/>
      <c r="C1205" s="112"/>
      <c r="D1205" s="112"/>
      <c r="E1205" s="123"/>
      <c r="F1205" s="201"/>
      <c r="G1205" s="204"/>
      <c r="H1205" s="202"/>
      <c r="I1205" s="202"/>
      <c r="J1205" s="202"/>
      <c r="K1205" s="107"/>
      <c r="L1205" s="107"/>
    </row>
    <row r="1206" spans="1:12" s="121" customFormat="1">
      <c r="A1206" s="112"/>
      <c r="B1206" s="122"/>
      <c r="C1206" s="112"/>
      <c r="D1206" s="112"/>
      <c r="E1206" s="123"/>
      <c r="F1206" s="201"/>
      <c r="G1206" s="204"/>
      <c r="H1206" s="202"/>
      <c r="I1206" s="202"/>
      <c r="J1206" s="202"/>
      <c r="K1206" s="107"/>
      <c r="L1206" s="107"/>
    </row>
    <row r="1207" spans="1:12" s="121" customFormat="1">
      <c r="A1207" s="112"/>
      <c r="B1207" s="122"/>
      <c r="C1207" s="112"/>
      <c r="D1207" s="112"/>
      <c r="E1207" s="123"/>
      <c r="F1207" s="201"/>
      <c r="G1207" s="204"/>
      <c r="H1207" s="202"/>
      <c r="I1207" s="202"/>
      <c r="J1207" s="202"/>
      <c r="K1207" s="107"/>
      <c r="L1207" s="107"/>
    </row>
    <row r="1208" spans="1:12" s="121" customFormat="1">
      <c r="A1208" s="112"/>
      <c r="B1208" s="122"/>
      <c r="C1208" s="112"/>
      <c r="D1208" s="112"/>
      <c r="E1208" s="123"/>
      <c r="F1208" s="201"/>
      <c r="G1208" s="204"/>
      <c r="H1208" s="202"/>
      <c r="I1208" s="202"/>
      <c r="J1208" s="202"/>
      <c r="K1208" s="107"/>
      <c r="L1208" s="107"/>
    </row>
    <row r="1209" spans="1:12" s="121" customFormat="1">
      <c r="A1209" s="112"/>
      <c r="B1209" s="122"/>
      <c r="C1209" s="112"/>
      <c r="D1209" s="112"/>
      <c r="E1209" s="123"/>
      <c r="F1209" s="201"/>
      <c r="G1209" s="204"/>
      <c r="H1209" s="202"/>
      <c r="I1209" s="202"/>
      <c r="J1209" s="202"/>
      <c r="K1209" s="107"/>
      <c r="L1209" s="107"/>
    </row>
    <row r="1210" spans="1:12" s="121" customFormat="1">
      <c r="A1210" s="112"/>
      <c r="B1210" s="122"/>
      <c r="C1210" s="112"/>
      <c r="D1210" s="112"/>
      <c r="E1210" s="123"/>
      <c r="F1210" s="201"/>
      <c r="G1210" s="204"/>
      <c r="H1210" s="202"/>
      <c r="I1210" s="202"/>
      <c r="J1210" s="202"/>
      <c r="K1210" s="107"/>
      <c r="L1210" s="107"/>
    </row>
    <row r="1211" spans="1:12" s="121" customFormat="1">
      <c r="A1211" s="112"/>
      <c r="B1211" s="122"/>
      <c r="C1211" s="112"/>
      <c r="D1211" s="112"/>
      <c r="E1211" s="123"/>
      <c r="F1211" s="201"/>
      <c r="G1211" s="204"/>
      <c r="H1211" s="202"/>
      <c r="I1211" s="202"/>
      <c r="J1211" s="202"/>
      <c r="K1211" s="107"/>
      <c r="L1211" s="107"/>
    </row>
    <row r="1212" spans="1:12" s="121" customFormat="1">
      <c r="A1212" s="112"/>
      <c r="B1212" s="122"/>
      <c r="C1212" s="112"/>
      <c r="D1212" s="112"/>
      <c r="E1212" s="123"/>
      <c r="F1212" s="201"/>
      <c r="G1212" s="204"/>
      <c r="H1212" s="202"/>
      <c r="I1212" s="202"/>
      <c r="J1212" s="202"/>
      <c r="K1212" s="107"/>
      <c r="L1212" s="107"/>
    </row>
    <row r="1213" spans="1:12" s="121" customFormat="1">
      <c r="A1213" s="112"/>
      <c r="B1213" s="122"/>
      <c r="C1213" s="112"/>
      <c r="D1213" s="112"/>
      <c r="E1213" s="123"/>
      <c r="F1213" s="201"/>
      <c r="G1213" s="204"/>
      <c r="H1213" s="202"/>
      <c r="I1213" s="202"/>
      <c r="J1213" s="202"/>
      <c r="K1213" s="107"/>
      <c r="L1213" s="107"/>
    </row>
    <row r="1214" spans="1:12" s="121" customFormat="1">
      <c r="A1214" s="112"/>
      <c r="B1214" s="122"/>
      <c r="C1214" s="112"/>
      <c r="D1214" s="112"/>
      <c r="E1214" s="123"/>
      <c r="F1214" s="201"/>
      <c r="G1214" s="204"/>
      <c r="H1214" s="202"/>
      <c r="I1214" s="202"/>
      <c r="J1214" s="202"/>
      <c r="K1214" s="107"/>
      <c r="L1214" s="107"/>
    </row>
    <row r="1215" spans="1:12" s="121" customFormat="1">
      <c r="A1215" s="112"/>
      <c r="B1215" s="122"/>
      <c r="C1215" s="112"/>
      <c r="D1215" s="112"/>
      <c r="E1215" s="123"/>
      <c r="F1215" s="201"/>
      <c r="G1215" s="204"/>
      <c r="H1215" s="202"/>
      <c r="I1215" s="202"/>
      <c r="J1215" s="202"/>
      <c r="K1215" s="107"/>
      <c r="L1215" s="107"/>
    </row>
    <row r="1216" spans="1:12" s="121" customFormat="1">
      <c r="A1216" s="112"/>
      <c r="B1216" s="122"/>
      <c r="C1216" s="112"/>
      <c r="D1216" s="112"/>
      <c r="E1216" s="123"/>
      <c r="F1216" s="201"/>
      <c r="G1216" s="204"/>
      <c r="H1216" s="202"/>
      <c r="I1216" s="202"/>
      <c r="J1216" s="202"/>
      <c r="K1216" s="107"/>
      <c r="L1216" s="107"/>
    </row>
    <row r="1217" spans="1:12" s="121" customFormat="1">
      <c r="A1217" s="112"/>
      <c r="B1217" s="122"/>
      <c r="C1217" s="112"/>
      <c r="D1217" s="112"/>
      <c r="E1217" s="123"/>
      <c r="F1217" s="201"/>
      <c r="G1217" s="204"/>
      <c r="H1217" s="202"/>
      <c r="I1217" s="202"/>
      <c r="J1217" s="202"/>
      <c r="K1217" s="107"/>
      <c r="L1217" s="107"/>
    </row>
    <row r="1218" spans="1:12" s="121" customFormat="1">
      <c r="A1218" s="112"/>
      <c r="B1218" s="122"/>
      <c r="C1218" s="112"/>
      <c r="D1218" s="112"/>
      <c r="E1218" s="123"/>
      <c r="F1218" s="201"/>
      <c r="G1218" s="204"/>
      <c r="H1218" s="202"/>
      <c r="I1218" s="202"/>
      <c r="J1218" s="202"/>
      <c r="K1218" s="107"/>
      <c r="L1218" s="107"/>
    </row>
    <row r="1219" spans="1:12" s="121" customFormat="1">
      <c r="A1219" s="112"/>
      <c r="B1219" s="122"/>
      <c r="C1219" s="112"/>
      <c r="D1219" s="112"/>
      <c r="E1219" s="123"/>
      <c r="F1219" s="201"/>
      <c r="G1219" s="204"/>
      <c r="H1219" s="202"/>
      <c r="I1219" s="202"/>
      <c r="J1219" s="202"/>
      <c r="K1219" s="107"/>
      <c r="L1219" s="107"/>
    </row>
    <row r="1220" spans="1:12" s="121" customFormat="1">
      <c r="A1220" s="112"/>
      <c r="B1220" s="122"/>
      <c r="C1220" s="112"/>
      <c r="D1220" s="112"/>
      <c r="E1220" s="123"/>
      <c r="F1220" s="201"/>
      <c r="G1220" s="204"/>
      <c r="H1220" s="202"/>
      <c r="I1220" s="202"/>
      <c r="J1220" s="202"/>
      <c r="K1220" s="107"/>
      <c r="L1220" s="107"/>
    </row>
    <row r="1221" spans="1:12" s="121" customFormat="1">
      <c r="A1221" s="112"/>
      <c r="B1221" s="122"/>
      <c r="C1221" s="112"/>
      <c r="D1221" s="112"/>
      <c r="E1221" s="123"/>
      <c r="F1221" s="201"/>
      <c r="G1221" s="204"/>
      <c r="H1221" s="202"/>
      <c r="I1221" s="202"/>
      <c r="J1221" s="202"/>
      <c r="K1221" s="107"/>
      <c r="L1221" s="107"/>
    </row>
    <row r="1222" spans="1:12" s="121" customFormat="1">
      <c r="A1222" s="112"/>
      <c r="B1222" s="122"/>
      <c r="C1222" s="112"/>
      <c r="D1222" s="112"/>
      <c r="E1222" s="123"/>
      <c r="F1222" s="201"/>
      <c r="G1222" s="204"/>
      <c r="H1222" s="202"/>
      <c r="I1222" s="202"/>
      <c r="J1222" s="202"/>
      <c r="K1222" s="107"/>
      <c r="L1222" s="107"/>
    </row>
    <row r="1223" spans="1:12" s="121" customFormat="1">
      <c r="A1223" s="112"/>
      <c r="B1223" s="122"/>
      <c r="C1223" s="112"/>
      <c r="D1223" s="112"/>
      <c r="E1223" s="123"/>
      <c r="F1223" s="201"/>
      <c r="G1223" s="204"/>
      <c r="H1223" s="202"/>
      <c r="I1223" s="202"/>
      <c r="J1223" s="202"/>
      <c r="K1223" s="107"/>
      <c r="L1223" s="107"/>
    </row>
    <row r="1224" spans="1:12" s="121" customFormat="1">
      <c r="A1224" s="112"/>
      <c r="B1224" s="122"/>
      <c r="C1224" s="112"/>
      <c r="D1224" s="112"/>
      <c r="E1224" s="123"/>
      <c r="F1224" s="201"/>
      <c r="G1224" s="204"/>
      <c r="H1224" s="202"/>
      <c r="I1224" s="202"/>
      <c r="J1224" s="202"/>
      <c r="K1224" s="107"/>
      <c r="L1224" s="107"/>
    </row>
    <row r="1225" spans="1:12" s="121" customFormat="1">
      <c r="A1225" s="112"/>
      <c r="B1225" s="122"/>
      <c r="C1225" s="112"/>
      <c r="D1225" s="112"/>
      <c r="E1225" s="123"/>
      <c r="F1225" s="201"/>
      <c r="G1225" s="204"/>
      <c r="H1225" s="202"/>
      <c r="I1225" s="202"/>
      <c r="J1225" s="202"/>
      <c r="K1225" s="107"/>
      <c r="L1225" s="107"/>
    </row>
    <row r="1226" spans="1:12" s="121" customFormat="1">
      <c r="A1226" s="112"/>
      <c r="B1226" s="122"/>
      <c r="C1226" s="112"/>
      <c r="D1226" s="112"/>
      <c r="E1226" s="123"/>
      <c r="F1226" s="201"/>
      <c r="G1226" s="204"/>
      <c r="H1226" s="202"/>
      <c r="I1226" s="202"/>
      <c r="J1226" s="202"/>
      <c r="K1226" s="107"/>
      <c r="L1226" s="107"/>
    </row>
    <row r="1227" spans="1:12" s="121" customFormat="1">
      <c r="A1227" s="112"/>
      <c r="B1227" s="122"/>
      <c r="C1227" s="112"/>
      <c r="D1227" s="112"/>
      <c r="E1227" s="123"/>
      <c r="F1227" s="201"/>
      <c r="G1227" s="204"/>
      <c r="H1227" s="202"/>
      <c r="I1227" s="202"/>
      <c r="J1227" s="202"/>
      <c r="K1227" s="107"/>
      <c r="L1227" s="107"/>
    </row>
    <row r="1228" spans="1:12" s="121" customFormat="1">
      <c r="A1228" s="112"/>
      <c r="B1228" s="122"/>
      <c r="C1228" s="112"/>
      <c r="D1228" s="112"/>
      <c r="E1228" s="123"/>
      <c r="F1228" s="201"/>
      <c r="G1228" s="204"/>
      <c r="H1228" s="202"/>
      <c r="I1228" s="202"/>
      <c r="J1228" s="202"/>
      <c r="K1228" s="107"/>
      <c r="L1228" s="107"/>
    </row>
    <row r="1229" spans="1:12" s="121" customFormat="1">
      <c r="A1229" s="112"/>
      <c r="B1229" s="122"/>
      <c r="C1229" s="112"/>
      <c r="D1229" s="112"/>
      <c r="E1229" s="123"/>
      <c r="F1229" s="201"/>
      <c r="G1229" s="204"/>
      <c r="H1229" s="202"/>
      <c r="I1229" s="202"/>
      <c r="J1229" s="202"/>
      <c r="K1229" s="107"/>
      <c r="L1229" s="107"/>
    </row>
    <row r="1230" spans="1:12" s="121" customFormat="1">
      <c r="A1230" s="112"/>
      <c r="B1230" s="122"/>
      <c r="C1230" s="112"/>
      <c r="D1230" s="112"/>
      <c r="E1230" s="123"/>
      <c r="F1230" s="201"/>
      <c r="G1230" s="204"/>
      <c r="H1230" s="202"/>
      <c r="I1230" s="202"/>
      <c r="J1230" s="202"/>
      <c r="K1230" s="107"/>
      <c r="L1230" s="107"/>
    </row>
    <row r="1231" spans="1:12" s="121" customFormat="1">
      <c r="A1231" s="112"/>
      <c r="B1231" s="122"/>
      <c r="C1231" s="112"/>
      <c r="D1231" s="112"/>
      <c r="E1231" s="123"/>
      <c r="F1231" s="201"/>
      <c r="G1231" s="204"/>
      <c r="H1231" s="202"/>
      <c r="I1231" s="202"/>
      <c r="J1231" s="202"/>
      <c r="K1231" s="107"/>
      <c r="L1231" s="107"/>
    </row>
    <row r="1232" spans="1:12" s="121" customFormat="1">
      <c r="A1232" s="112"/>
      <c r="B1232" s="122"/>
      <c r="C1232" s="112"/>
      <c r="D1232" s="112"/>
      <c r="E1232" s="123"/>
      <c r="F1232" s="201"/>
      <c r="G1232" s="204"/>
      <c r="H1232" s="202"/>
      <c r="I1232" s="202"/>
      <c r="J1232" s="202"/>
      <c r="K1232" s="107"/>
      <c r="L1232" s="107"/>
    </row>
    <row r="1233" spans="1:12" s="121" customFormat="1">
      <c r="A1233" s="112"/>
      <c r="B1233" s="122"/>
      <c r="C1233" s="112"/>
      <c r="D1233" s="112"/>
      <c r="E1233" s="123"/>
      <c r="F1233" s="201"/>
      <c r="G1233" s="204"/>
      <c r="H1233" s="202"/>
      <c r="I1233" s="202"/>
      <c r="J1233" s="202"/>
      <c r="K1233" s="107"/>
      <c r="L1233" s="107"/>
    </row>
    <row r="1234" spans="1:12" s="121" customFormat="1">
      <c r="A1234" s="112"/>
      <c r="B1234" s="122"/>
      <c r="C1234" s="112"/>
      <c r="D1234" s="112"/>
      <c r="E1234" s="123"/>
      <c r="F1234" s="201"/>
      <c r="G1234" s="204"/>
      <c r="H1234" s="202"/>
      <c r="I1234" s="202"/>
      <c r="J1234" s="202"/>
      <c r="K1234" s="107"/>
      <c r="L1234" s="107"/>
    </row>
    <row r="1235" spans="1:12" s="121" customFormat="1">
      <c r="A1235" s="112"/>
      <c r="B1235" s="122"/>
      <c r="C1235" s="112"/>
      <c r="D1235" s="112"/>
      <c r="E1235" s="123"/>
      <c r="F1235" s="201"/>
      <c r="G1235" s="204"/>
      <c r="H1235" s="202"/>
      <c r="I1235" s="202"/>
      <c r="J1235" s="202"/>
      <c r="K1235" s="107"/>
      <c r="L1235" s="107"/>
    </row>
    <row r="1236" spans="1:12" s="121" customFormat="1">
      <c r="A1236" s="112"/>
      <c r="B1236" s="122"/>
      <c r="C1236" s="112"/>
      <c r="D1236" s="112"/>
      <c r="E1236" s="123"/>
      <c r="F1236" s="201"/>
      <c r="G1236" s="204"/>
      <c r="H1236" s="202"/>
      <c r="I1236" s="202"/>
      <c r="J1236" s="202"/>
      <c r="K1236" s="107"/>
      <c r="L1236" s="107"/>
    </row>
    <row r="1237" spans="1:12" s="121" customFormat="1">
      <c r="A1237" s="112"/>
      <c r="B1237" s="122"/>
      <c r="C1237" s="112"/>
      <c r="D1237" s="112"/>
      <c r="E1237" s="123"/>
      <c r="F1237" s="201"/>
      <c r="G1237" s="204"/>
      <c r="H1237" s="202"/>
      <c r="I1237" s="202"/>
      <c r="J1237" s="202"/>
      <c r="K1237" s="107"/>
      <c r="L1237" s="107"/>
    </row>
    <row r="1238" spans="1:12" s="121" customFormat="1">
      <c r="A1238" s="112"/>
      <c r="B1238" s="122"/>
      <c r="C1238" s="112"/>
      <c r="D1238" s="112"/>
      <c r="E1238" s="123"/>
      <c r="F1238" s="201"/>
      <c r="G1238" s="204"/>
      <c r="H1238" s="202"/>
      <c r="I1238" s="202"/>
      <c r="J1238" s="202"/>
      <c r="K1238" s="107"/>
      <c r="L1238" s="107"/>
    </row>
    <row r="1239" spans="1:12" s="121" customFormat="1">
      <c r="A1239" s="112"/>
      <c r="B1239" s="122"/>
      <c r="C1239" s="112"/>
      <c r="D1239" s="112"/>
      <c r="E1239" s="123"/>
      <c r="F1239" s="201"/>
      <c r="G1239" s="204"/>
      <c r="H1239" s="202"/>
      <c r="I1239" s="202"/>
      <c r="J1239" s="202"/>
      <c r="K1239" s="107"/>
      <c r="L1239" s="107"/>
    </row>
    <row r="1240" spans="1:12" s="121" customFormat="1">
      <c r="A1240" s="112"/>
      <c r="B1240" s="122"/>
      <c r="C1240" s="112"/>
      <c r="D1240" s="112"/>
      <c r="E1240" s="123"/>
      <c r="F1240" s="201"/>
      <c r="G1240" s="204"/>
      <c r="H1240" s="202"/>
      <c r="I1240" s="202"/>
      <c r="J1240" s="202"/>
      <c r="K1240" s="107"/>
      <c r="L1240" s="107"/>
    </row>
    <row r="1241" spans="1:12" s="121" customFormat="1">
      <c r="A1241" s="112"/>
      <c r="B1241" s="122"/>
      <c r="C1241" s="112"/>
      <c r="D1241" s="112"/>
      <c r="E1241" s="123"/>
      <c r="F1241" s="201"/>
      <c r="G1241" s="204"/>
      <c r="H1241" s="202"/>
      <c r="I1241" s="202"/>
      <c r="J1241" s="202"/>
      <c r="K1241" s="107"/>
      <c r="L1241" s="107"/>
    </row>
    <row r="1242" spans="1:12" s="121" customFormat="1">
      <c r="A1242" s="112"/>
      <c r="B1242" s="122"/>
      <c r="C1242" s="112"/>
      <c r="D1242" s="112"/>
      <c r="E1242" s="123"/>
      <c r="F1242" s="201"/>
      <c r="G1242" s="204"/>
      <c r="H1242" s="202"/>
      <c r="I1242" s="202"/>
      <c r="J1242" s="202"/>
      <c r="K1242" s="107"/>
      <c r="L1242" s="107"/>
    </row>
    <row r="1243" spans="1:12" s="121" customFormat="1">
      <c r="A1243" s="112"/>
      <c r="B1243" s="122"/>
      <c r="C1243" s="112"/>
      <c r="D1243" s="112"/>
      <c r="E1243" s="123"/>
      <c r="F1243" s="201"/>
      <c r="G1243" s="204"/>
      <c r="H1243" s="202"/>
      <c r="I1243" s="202"/>
      <c r="J1243" s="202"/>
      <c r="K1243" s="107"/>
      <c r="L1243" s="107"/>
    </row>
    <row r="1244" spans="1:12" s="121" customFormat="1">
      <c r="A1244" s="112"/>
      <c r="B1244" s="122"/>
      <c r="C1244" s="112"/>
      <c r="D1244" s="112"/>
      <c r="E1244" s="123"/>
      <c r="F1244" s="201"/>
      <c r="G1244" s="204"/>
      <c r="H1244" s="202"/>
      <c r="I1244" s="202"/>
      <c r="J1244" s="202"/>
      <c r="K1244" s="107"/>
      <c r="L1244" s="107"/>
    </row>
    <row r="1245" spans="1:12" s="121" customFormat="1">
      <c r="A1245" s="112"/>
      <c r="B1245" s="122"/>
      <c r="C1245" s="112"/>
      <c r="D1245" s="112"/>
      <c r="E1245" s="123"/>
      <c r="F1245" s="201"/>
      <c r="G1245" s="204"/>
      <c r="H1245" s="202"/>
      <c r="I1245" s="202"/>
      <c r="J1245" s="202"/>
      <c r="K1245" s="107"/>
      <c r="L1245" s="107"/>
    </row>
    <row r="1246" spans="1:12" s="121" customFormat="1">
      <c r="A1246" s="112"/>
      <c r="B1246" s="122"/>
      <c r="C1246" s="112"/>
      <c r="D1246" s="112"/>
      <c r="E1246" s="123"/>
      <c r="F1246" s="201"/>
      <c r="G1246" s="204"/>
      <c r="H1246" s="202"/>
      <c r="I1246" s="202"/>
      <c r="J1246" s="202"/>
      <c r="K1246" s="107"/>
      <c r="L1246" s="107"/>
    </row>
    <row r="1247" spans="1:12" s="121" customFormat="1">
      <c r="A1247" s="112"/>
      <c r="B1247" s="122"/>
      <c r="C1247" s="112"/>
      <c r="D1247" s="112"/>
      <c r="E1247" s="123"/>
      <c r="F1247" s="201"/>
      <c r="G1247" s="204"/>
      <c r="H1247" s="202"/>
      <c r="I1247" s="202"/>
      <c r="J1247" s="202"/>
      <c r="K1247" s="107"/>
      <c r="L1247" s="107"/>
    </row>
    <row r="1248" spans="1:12" s="121" customFormat="1">
      <c r="A1248" s="112"/>
      <c r="B1248" s="122"/>
      <c r="C1248" s="112"/>
      <c r="D1248" s="112"/>
      <c r="E1248" s="123"/>
      <c r="F1248" s="201"/>
      <c r="G1248" s="204"/>
      <c r="H1248" s="202"/>
      <c r="I1248" s="202"/>
      <c r="J1248" s="202"/>
      <c r="K1248" s="107"/>
      <c r="L1248" s="107"/>
    </row>
    <row r="1249" spans="1:12" s="121" customFormat="1">
      <c r="A1249" s="112"/>
      <c r="B1249" s="122"/>
      <c r="C1249" s="112"/>
      <c r="D1249" s="112"/>
      <c r="E1249" s="123"/>
      <c r="F1249" s="201"/>
      <c r="G1249" s="204"/>
      <c r="H1249" s="202"/>
      <c r="I1249" s="202"/>
      <c r="J1249" s="202"/>
      <c r="K1249" s="107"/>
      <c r="L1249" s="107"/>
    </row>
    <row r="1250" spans="1:12" s="121" customFormat="1">
      <c r="A1250" s="112"/>
      <c r="B1250" s="122"/>
      <c r="C1250" s="112"/>
      <c r="D1250" s="112"/>
      <c r="E1250" s="123"/>
      <c r="F1250" s="201"/>
      <c r="G1250" s="204"/>
      <c r="H1250" s="202"/>
      <c r="I1250" s="202"/>
      <c r="J1250" s="202"/>
      <c r="K1250" s="107"/>
      <c r="L1250" s="107"/>
    </row>
    <row r="1251" spans="1:12" s="121" customFormat="1">
      <c r="A1251" s="112"/>
      <c r="B1251" s="122"/>
      <c r="C1251" s="112"/>
      <c r="D1251" s="112"/>
      <c r="E1251" s="123"/>
      <c r="F1251" s="201"/>
      <c r="G1251" s="204"/>
      <c r="H1251" s="202"/>
      <c r="I1251" s="202"/>
      <c r="J1251" s="202"/>
      <c r="K1251" s="107"/>
      <c r="L1251" s="107"/>
    </row>
    <row r="1252" spans="1:12" s="121" customFormat="1">
      <c r="A1252" s="112"/>
      <c r="B1252" s="122"/>
      <c r="C1252" s="112"/>
      <c r="D1252" s="112"/>
      <c r="E1252" s="123"/>
      <c r="F1252" s="201"/>
      <c r="G1252" s="204"/>
      <c r="H1252" s="202"/>
      <c r="I1252" s="202"/>
      <c r="J1252" s="202"/>
      <c r="K1252" s="107"/>
      <c r="L1252" s="107"/>
    </row>
    <row r="1253" spans="1:12" s="121" customFormat="1">
      <c r="A1253" s="112"/>
      <c r="B1253" s="122"/>
      <c r="C1253" s="112"/>
      <c r="D1253" s="112"/>
      <c r="E1253" s="123"/>
      <c r="F1253" s="201"/>
      <c r="G1253" s="204"/>
      <c r="H1253" s="202"/>
      <c r="I1253" s="202"/>
      <c r="J1253" s="202"/>
      <c r="K1253" s="107"/>
      <c r="L1253" s="107"/>
    </row>
    <row r="1254" spans="1:12" s="121" customFormat="1">
      <c r="A1254" s="112"/>
      <c r="B1254" s="122"/>
      <c r="C1254" s="112"/>
      <c r="D1254" s="112"/>
      <c r="E1254" s="123"/>
      <c r="F1254" s="201"/>
      <c r="G1254" s="204"/>
      <c r="H1254" s="202"/>
      <c r="I1254" s="202"/>
      <c r="J1254" s="202"/>
      <c r="K1254" s="107"/>
      <c r="L1254" s="107"/>
    </row>
    <row r="1255" spans="1:12" s="121" customFormat="1">
      <c r="A1255" s="112"/>
      <c r="B1255" s="122"/>
      <c r="C1255" s="112"/>
      <c r="D1255" s="112"/>
      <c r="E1255" s="123"/>
      <c r="F1255" s="201"/>
      <c r="G1255" s="204"/>
      <c r="H1255" s="202"/>
      <c r="I1255" s="202"/>
      <c r="J1255" s="202"/>
      <c r="K1255" s="107"/>
      <c r="L1255" s="107"/>
    </row>
    <row r="1256" spans="1:12" s="121" customFormat="1">
      <c r="A1256" s="112"/>
      <c r="B1256" s="122"/>
      <c r="C1256" s="112"/>
      <c r="D1256" s="112"/>
      <c r="E1256" s="123"/>
      <c r="F1256" s="201"/>
      <c r="G1256" s="204"/>
      <c r="H1256" s="202"/>
      <c r="I1256" s="202"/>
      <c r="J1256" s="202"/>
      <c r="K1256" s="107"/>
      <c r="L1256" s="107"/>
    </row>
    <row r="1257" spans="1:12" s="121" customFormat="1">
      <c r="A1257" s="112"/>
      <c r="B1257" s="122"/>
      <c r="C1257" s="112"/>
      <c r="D1257" s="112"/>
      <c r="E1257" s="123"/>
      <c r="F1257" s="201"/>
      <c r="G1257" s="204"/>
      <c r="H1257" s="202"/>
      <c r="I1257" s="202"/>
      <c r="J1257" s="202"/>
      <c r="K1257" s="107"/>
      <c r="L1257" s="107"/>
    </row>
    <row r="1258" spans="1:12" s="121" customFormat="1">
      <c r="A1258" s="112"/>
      <c r="B1258" s="122"/>
      <c r="C1258" s="112"/>
      <c r="D1258" s="112"/>
      <c r="E1258" s="123"/>
      <c r="F1258" s="201"/>
      <c r="G1258" s="204"/>
      <c r="H1258" s="202"/>
      <c r="I1258" s="202"/>
      <c r="J1258" s="202"/>
      <c r="K1258" s="107"/>
      <c r="L1258" s="107"/>
    </row>
    <row r="1259" spans="1:12" s="121" customFormat="1">
      <c r="A1259" s="112"/>
      <c r="B1259" s="122"/>
      <c r="C1259" s="112"/>
      <c r="D1259" s="112"/>
      <c r="E1259" s="123"/>
      <c r="F1259" s="201"/>
      <c r="G1259" s="204"/>
      <c r="H1259" s="202"/>
      <c r="I1259" s="202"/>
      <c r="J1259" s="202"/>
      <c r="K1259" s="107"/>
      <c r="L1259" s="107"/>
    </row>
    <row r="1260" spans="1:12" s="121" customFormat="1">
      <c r="A1260" s="112"/>
      <c r="B1260" s="122"/>
      <c r="C1260" s="112"/>
      <c r="D1260" s="112"/>
      <c r="E1260" s="123"/>
      <c r="F1260" s="201"/>
      <c r="G1260" s="204"/>
      <c r="H1260" s="202"/>
      <c r="I1260" s="202"/>
      <c r="J1260" s="202"/>
      <c r="K1260" s="107"/>
      <c r="L1260" s="107"/>
    </row>
    <row r="1261" spans="1:12" s="121" customFormat="1">
      <c r="A1261" s="112"/>
      <c r="B1261" s="122"/>
      <c r="C1261" s="112"/>
      <c r="D1261" s="112"/>
      <c r="E1261" s="123"/>
      <c r="F1261" s="201"/>
      <c r="G1261" s="204"/>
      <c r="H1261" s="202"/>
      <c r="I1261" s="202"/>
      <c r="J1261" s="202"/>
      <c r="K1261" s="107"/>
      <c r="L1261" s="107"/>
    </row>
    <row r="1262" spans="1:12" s="121" customFormat="1">
      <c r="A1262" s="112"/>
      <c r="B1262" s="122"/>
      <c r="C1262" s="112"/>
      <c r="D1262" s="112"/>
      <c r="E1262" s="123"/>
      <c r="F1262" s="201"/>
      <c r="G1262" s="204"/>
      <c r="H1262" s="202"/>
      <c r="I1262" s="202"/>
      <c r="J1262" s="202"/>
      <c r="K1262" s="107"/>
      <c r="L1262" s="107"/>
    </row>
    <row r="1263" spans="1:12" s="121" customFormat="1">
      <c r="A1263" s="112"/>
      <c r="B1263" s="122"/>
      <c r="C1263" s="112"/>
      <c r="D1263" s="112"/>
      <c r="E1263" s="123"/>
      <c r="F1263" s="201"/>
      <c r="G1263" s="204"/>
      <c r="H1263" s="202"/>
      <c r="I1263" s="202"/>
      <c r="J1263" s="202"/>
      <c r="K1263" s="107"/>
      <c r="L1263" s="107"/>
    </row>
    <row r="1264" spans="1:12" s="121" customFormat="1">
      <c r="A1264" s="112"/>
      <c r="B1264" s="122"/>
      <c r="C1264" s="112"/>
      <c r="D1264" s="112"/>
      <c r="E1264" s="123"/>
      <c r="F1264" s="201"/>
      <c r="G1264" s="204"/>
      <c r="H1264" s="202"/>
      <c r="I1264" s="202"/>
      <c r="J1264" s="202"/>
      <c r="K1264" s="107"/>
      <c r="L1264" s="107"/>
    </row>
    <row r="1265" spans="1:12" s="121" customFormat="1">
      <c r="A1265" s="112"/>
      <c r="B1265" s="122"/>
      <c r="C1265" s="112"/>
      <c r="D1265" s="112"/>
      <c r="E1265" s="123"/>
      <c r="F1265" s="201"/>
      <c r="G1265" s="204"/>
      <c r="H1265" s="202"/>
      <c r="I1265" s="202"/>
      <c r="J1265" s="202"/>
      <c r="K1265" s="107"/>
      <c r="L1265" s="107"/>
    </row>
    <row r="1266" spans="1:12" s="121" customFormat="1">
      <c r="A1266" s="112"/>
      <c r="B1266" s="122"/>
      <c r="C1266" s="112"/>
      <c r="D1266" s="112"/>
      <c r="E1266" s="123"/>
      <c r="F1266" s="201"/>
      <c r="G1266" s="204"/>
      <c r="H1266" s="202"/>
      <c r="I1266" s="202"/>
      <c r="J1266" s="202"/>
      <c r="K1266" s="107"/>
      <c r="L1266" s="107"/>
    </row>
    <row r="1267" spans="1:12" s="121" customFormat="1">
      <c r="A1267" s="112"/>
      <c r="B1267" s="122"/>
      <c r="C1267" s="112"/>
      <c r="D1267" s="112"/>
      <c r="E1267" s="123"/>
      <c r="F1267" s="201"/>
      <c r="G1267" s="204"/>
      <c r="H1267" s="202"/>
      <c r="I1267" s="202"/>
      <c r="J1267" s="202"/>
      <c r="K1267" s="107"/>
      <c r="L1267" s="107"/>
    </row>
    <row r="1268" spans="1:12" s="121" customFormat="1">
      <c r="A1268" s="112"/>
      <c r="B1268" s="122"/>
      <c r="C1268" s="112"/>
      <c r="D1268" s="112"/>
      <c r="E1268" s="123"/>
      <c r="F1268" s="201"/>
      <c r="G1268" s="204"/>
      <c r="H1268" s="202"/>
      <c r="I1268" s="202"/>
      <c r="J1268" s="202"/>
      <c r="K1268" s="107"/>
      <c r="L1268" s="107"/>
    </row>
    <row r="1269" spans="1:12" s="121" customFormat="1">
      <c r="A1269" s="112"/>
      <c r="B1269" s="122"/>
      <c r="C1269" s="112"/>
      <c r="D1269" s="112"/>
      <c r="E1269" s="123"/>
      <c r="F1269" s="201"/>
      <c r="G1269" s="204"/>
      <c r="H1269" s="202"/>
      <c r="I1269" s="202"/>
      <c r="J1269" s="202"/>
      <c r="K1269" s="107"/>
      <c r="L1269" s="107"/>
    </row>
    <row r="1270" spans="1:12" s="121" customFormat="1">
      <c r="A1270" s="112"/>
      <c r="B1270" s="122"/>
      <c r="C1270" s="112"/>
      <c r="D1270" s="112"/>
      <c r="E1270" s="123"/>
      <c r="F1270" s="201"/>
      <c r="G1270" s="204"/>
      <c r="H1270" s="202"/>
      <c r="I1270" s="202"/>
      <c r="J1270" s="202"/>
      <c r="K1270" s="107"/>
      <c r="L1270" s="107"/>
    </row>
    <row r="1271" spans="1:12" s="121" customFormat="1">
      <c r="A1271" s="112"/>
      <c r="B1271" s="122"/>
      <c r="C1271" s="112"/>
      <c r="D1271" s="112"/>
      <c r="E1271" s="123"/>
      <c r="F1271" s="201"/>
      <c r="G1271" s="204"/>
      <c r="H1271" s="202"/>
      <c r="I1271" s="202"/>
      <c r="J1271" s="202"/>
      <c r="K1271" s="107"/>
      <c r="L1271" s="107"/>
    </row>
    <row r="1272" spans="1:12" s="121" customFormat="1">
      <c r="A1272" s="112"/>
      <c r="B1272" s="122"/>
      <c r="C1272" s="112"/>
      <c r="D1272" s="112"/>
      <c r="E1272" s="123"/>
      <c r="F1272" s="201"/>
      <c r="G1272" s="204"/>
      <c r="H1272" s="202"/>
      <c r="I1272" s="202"/>
      <c r="J1272" s="202"/>
      <c r="K1272" s="107"/>
      <c r="L1272" s="107"/>
    </row>
    <row r="1273" spans="1:12" s="121" customFormat="1">
      <c r="A1273" s="112"/>
      <c r="B1273" s="122"/>
      <c r="C1273" s="112"/>
      <c r="D1273" s="112"/>
      <c r="E1273" s="123"/>
      <c r="F1273" s="201"/>
      <c r="G1273" s="204"/>
      <c r="H1273" s="202"/>
      <c r="I1273" s="202"/>
      <c r="J1273" s="202"/>
      <c r="K1273" s="107"/>
      <c r="L1273" s="107"/>
    </row>
    <row r="1274" spans="1:12" s="121" customFormat="1">
      <c r="A1274" s="112"/>
      <c r="B1274" s="122"/>
      <c r="C1274" s="112"/>
      <c r="D1274" s="112"/>
      <c r="E1274" s="123"/>
      <c r="F1274" s="201"/>
      <c r="G1274" s="204"/>
      <c r="H1274" s="202"/>
      <c r="I1274" s="202"/>
      <c r="J1274" s="202"/>
      <c r="K1274" s="107"/>
      <c r="L1274" s="107"/>
    </row>
    <row r="1275" spans="1:12" s="121" customFormat="1">
      <c r="A1275" s="112"/>
      <c r="B1275" s="122"/>
      <c r="C1275" s="112"/>
      <c r="D1275" s="112"/>
      <c r="E1275" s="123"/>
      <c r="F1275" s="201"/>
      <c r="G1275" s="204"/>
      <c r="H1275" s="202"/>
      <c r="I1275" s="202"/>
      <c r="J1275" s="202"/>
      <c r="K1275" s="107"/>
      <c r="L1275" s="107"/>
    </row>
    <row r="1276" spans="1:12" s="121" customFormat="1">
      <c r="A1276" s="112"/>
      <c r="B1276" s="122"/>
      <c r="C1276" s="112"/>
      <c r="D1276" s="112"/>
      <c r="E1276" s="123"/>
      <c r="F1276" s="201"/>
      <c r="G1276" s="204"/>
      <c r="H1276" s="202"/>
      <c r="I1276" s="202"/>
      <c r="J1276" s="202"/>
      <c r="K1276" s="107"/>
      <c r="L1276" s="107"/>
    </row>
    <row r="1277" spans="1:12" s="121" customFormat="1">
      <c r="A1277" s="112"/>
      <c r="B1277" s="122"/>
      <c r="C1277" s="112"/>
      <c r="D1277" s="112"/>
      <c r="E1277" s="123"/>
      <c r="F1277" s="201"/>
      <c r="G1277" s="204"/>
      <c r="H1277" s="202"/>
      <c r="I1277" s="202"/>
      <c r="J1277" s="202"/>
      <c r="K1277" s="107"/>
      <c r="L1277" s="107"/>
    </row>
    <row r="1278" spans="1:12" s="121" customFormat="1">
      <c r="A1278" s="112"/>
      <c r="B1278" s="122"/>
      <c r="C1278" s="112"/>
      <c r="D1278" s="112"/>
      <c r="E1278" s="123"/>
      <c r="F1278" s="201"/>
      <c r="G1278" s="204"/>
      <c r="H1278" s="202"/>
      <c r="I1278" s="202"/>
      <c r="J1278" s="202"/>
      <c r="K1278" s="107"/>
      <c r="L1278" s="107"/>
    </row>
    <row r="1279" spans="1:12" s="121" customFormat="1">
      <c r="A1279" s="112"/>
      <c r="B1279" s="122"/>
      <c r="C1279" s="112"/>
      <c r="D1279" s="112"/>
      <c r="E1279" s="123"/>
      <c r="F1279" s="201"/>
      <c r="G1279" s="204"/>
      <c r="H1279" s="202"/>
      <c r="I1279" s="202"/>
      <c r="J1279" s="202"/>
      <c r="K1279" s="107"/>
      <c r="L1279" s="107"/>
    </row>
    <row r="1280" spans="1:12" s="121" customFormat="1">
      <c r="A1280" s="112"/>
      <c r="B1280" s="122"/>
      <c r="C1280" s="112"/>
      <c r="D1280" s="112"/>
      <c r="E1280" s="123"/>
      <c r="F1280" s="201"/>
      <c r="G1280" s="204"/>
      <c r="H1280" s="202"/>
      <c r="I1280" s="202"/>
      <c r="J1280" s="202"/>
      <c r="K1280" s="107"/>
      <c r="L1280" s="107"/>
    </row>
    <row r="1281" spans="1:12" s="121" customFormat="1">
      <c r="A1281" s="112"/>
      <c r="B1281" s="122"/>
      <c r="C1281" s="112"/>
      <c r="D1281" s="112"/>
      <c r="E1281" s="123"/>
      <c r="F1281" s="201"/>
      <c r="G1281" s="204"/>
      <c r="H1281" s="202"/>
      <c r="I1281" s="202"/>
      <c r="J1281" s="202"/>
      <c r="K1281" s="107"/>
      <c r="L1281" s="107"/>
    </row>
    <row r="1282" spans="1:12" s="121" customFormat="1">
      <c r="A1282" s="112"/>
      <c r="B1282" s="122"/>
      <c r="C1282" s="112"/>
      <c r="D1282" s="112"/>
      <c r="E1282" s="123"/>
      <c r="F1282" s="201"/>
      <c r="G1282" s="204"/>
      <c r="H1282" s="202"/>
      <c r="I1282" s="202"/>
      <c r="J1282" s="202"/>
      <c r="K1282" s="107"/>
      <c r="L1282" s="107"/>
    </row>
    <row r="1283" spans="1:12" s="121" customFormat="1">
      <c r="A1283" s="112"/>
      <c r="B1283" s="122"/>
      <c r="C1283" s="112"/>
      <c r="D1283" s="112"/>
      <c r="E1283" s="123"/>
      <c r="F1283" s="201"/>
      <c r="G1283" s="204"/>
      <c r="H1283" s="202"/>
      <c r="I1283" s="202"/>
      <c r="J1283" s="202"/>
      <c r="K1283" s="107"/>
      <c r="L1283" s="107"/>
    </row>
    <row r="1284" spans="1:12" s="121" customFormat="1">
      <c r="A1284" s="112"/>
      <c r="B1284" s="122"/>
      <c r="C1284" s="112"/>
      <c r="D1284" s="112"/>
      <c r="E1284" s="123"/>
      <c r="F1284" s="201"/>
      <c r="G1284" s="204"/>
      <c r="H1284" s="202"/>
      <c r="I1284" s="202"/>
      <c r="J1284" s="202"/>
      <c r="K1284" s="107"/>
      <c r="L1284" s="107"/>
    </row>
    <row r="1285" spans="1:12" s="121" customFormat="1">
      <c r="A1285" s="112"/>
      <c r="B1285" s="122"/>
      <c r="C1285" s="112"/>
      <c r="D1285" s="112"/>
      <c r="E1285" s="123"/>
      <c r="F1285" s="201"/>
      <c r="G1285" s="204"/>
      <c r="H1285" s="202"/>
      <c r="I1285" s="202"/>
      <c r="J1285" s="202"/>
      <c r="K1285" s="107"/>
      <c r="L1285" s="107"/>
    </row>
    <row r="1286" spans="1:12" s="121" customFormat="1">
      <c r="A1286" s="112"/>
      <c r="B1286" s="122"/>
      <c r="C1286" s="112"/>
      <c r="D1286" s="112"/>
      <c r="E1286" s="123"/>
      <c r="F1286" s="201"/>
      <c r="G1286" s="204"/>
      <c r="H1286" s="202"/>
      <c r="I1286" s="202"/>
      <c r="J1286" s="202"/>
      <c r="K1286" s="107"/>
      <c r="L1286" s="107"/>
    </row>
    <row r="1287" spans="1:12" s="121" customFormat="1">
      <c r="A1287" s="112"/>
      <c r="B1287" s="122"/>
      <c r="C1287" s="112"/>
      <c r="D1287" s="112"/>
      <c r="E1287" s="123"/>
      <c r="F1287" s="201"/>
      <c r="G1287" s="204"/>
      <c r="H1287" s="202"/>
      <c r="I1287" s="202"/>
      <c r="J1287" s="202"/>
      <c r="K1287" s="107"/>
      <c r="L1287" s="107"/>
    </row>
    <row r="1288" spans="1:12" s="121" customFormat="1">
      <c r="A1288" s="112"/>
      <c r="B1288" s="122"/>
      <c r="C1288" s="112"/>
      <c r="D1288" s="112"/>
      <c r="E1288" s="123"/>
      <c r="F1288" s="201"/>
      <c r="G1288" s="204"/>
      <c r="H1288" s="202"/>
      <c r="I1288" s="202"/>
      <c r="J1288" s="202"/>
      <c r="K1288" s="107"/>
      <c r="L1288" s="107"/>
    </row>
    <row r="1289" spans="1:12" s="121" customFormat="1">
      <c r="A1289" s="112"/>
      <c r="B1289" s="122"/>
      <c r="C1289" s="112"/>
      <c r="D1289" s="112"/>
      <c r="E1289" s="123"/>
      <c r="F1289" s="201"/>
      <c r="G1289" s="204"/>
      <c r="H1289" s="202"/>
      <c r="I1289" s="202"/>
      <c r="J1289" s="202"/>
      <c r="K1289" s="107"/>
      <c r="L1289" s="107"/>
    </row>
    <row r="1290" spans="1:12" s="121" customFormat="1">
      <c r="A1290" s="112"/>
      <c r="B1290" s="122"/>
      <c r="C1290" s="112"/>
      <c r="D1290" s="112"/>
      <c r="E1290" s="123"/>
      <c r="F1290" s="201"/>
      <c r="G1290" s="204"/>
      <c r="H1290" s="202"/>
      <c r="I1290" s="202"/>
      <c r="J1290" s="202"/>
      <c r="K1290" s="107"/>
      <c r="L1290" s="107"/>
    </row>
    <row r="1291" spans="1:12" s="121" customFormat="1">
      <c r="A1291" s="112"/>
      <c r="B1291" s="122"/>
      <c r="C1291" s="112"/>
      <c r="D1291" s="112"/>
      <c r="E1291" s="123"/>
      <c r="F1291" s="201"/>
      <c r="G1291" s="204"/>
      <c r="H1291" s="202"/>
      <c r="I1291" s="202"/>
      <c r="J1291" s="202"/>
      <c r="K1291" s="107"/>
      <c r="L1291" s="107"/>
    </row>
    <row r="1292" spans="1:12" s="121" customFormat="1">
      <c r="A1292" s="112"/>
      <c r="B1292" s="122"/>
      <c r="C1292" s="112"/>
      <c r="D1292" s="112"/>
      <c r="E1292" s="123"/>
      <c r="F1292" s="201"/>
      <c r="G1292" s="204"/>
      <c r="H1292" s="202"/>
      <c r="I1292" s="202"/>
      <c r="J1292" s="202"/>
      <c r="K1292" s="107"/>
      <c r="L1292" s="107"/>
    </row>
    <row r="1293" spans="1:12" s="121" customFormat="1">
      <c r="A1293" s="112"/>
      <c r="B1293" s="122"/>
      <c r="C1293" s="112"/>
      <c r="D1293" s="112"/>
      <c r="E1293" s="123"/>
      <c r="F1293" s="201"/>
      <c r="G1293" s="204"/>
      <c r="H1293" s="202"/>
      <c r="I1293" s="202"/>
      <c r="J1293" s="202"/>
      <c r="K1293" s="107"/>
      <c r="L1293" s="107"/>
    </row>
    <row r="1294" spans="1:12" s="121" customFormat="1">
      <c r="A1294" s="112"/>
      <c r="B1294" s="122"/>
      <c r="C1294" s="112"/>
      <c r="D1294" s="112"/>
      <c r="E1294" s="123"/>
      <c r="F1294" s="201"/>
      <c r="G1294" s="204"/>
      <c r="H1294" s="202"/>
      <c r="I1294" s="202"/>
      <c r="J1294" s="202"/>
      <c r="K1294" s="107"/>
      <c r="L1294" s="107"/>
    </row>
    <row r="1295" spans="1:12" s="121" customFormat="1">
      <c r="A1295" s="112"/>
      <c r="B1295" s="122"/>
      <c r="C1295" s="112"/>
      <c r="D1295" s="112"/>
      <c r="E1295" s="123"/>
      <c r="F1295" s="201"/>
      <c r="G1295" s="204"/>
      <c r="H1295" s="202"/>
      <c r="I1295" s="202"/>
      <c r="J1295" s="202"/>
      <c r="K1295" s="107"/>
      <c r="L1295" s="107"/>
    </row>
    <row r="1296" spans="1:12" s="121" customFormat="1">
      <c r="A1296" s="112"/>
      <c r="B1296" s="122"/>
      <c r="C1296" s="112"/>
      <c r="D1296" s="112"/>
      <c r="E1296" s="123"/>
      <c r="F1296" s="201"/>
      <c r="G1296" s="204"/>
      <c r="H1296" s="202"/>
      <c r="I1296" s="202"/>
      <c r="J1296" s="202"/>
      <c r="K1296" s="107"/>
      <c r="L1296" s="107"/>
    </row>
    <row r="1297" spans="1:12" s="121" customFormat="1">
      <c r="A1297" s="112"/>
      <c r="B1297" s="122"/>
      <c r="C1297" s="112"/>
      <c r="D1297" s="112"/>
      <c r="E1297" s="123"/>
      <c r="F1297" s="201"/>
      <c r="G1297" s="204"/>
      <c r="H1297" s="202"/>
      <c r="I1297" s="202"/>
      <c r="J1297" s="202"/>
      <c r="K1297" s="107"/>
      <c r="L1297" s="107"/>
    </row>
    <row r="1298" spans="1:12" s="121" customFormat="1">
      <c r="A1298" s="112"/>
      <c r="B1298" s="122"/>
      <c r="C1298" s="112"/>
      <c r="D1298" s="112"/>
      <c r="E1298" s="123"/>
      <c r="F1298" s="201"/>
      <c r="G1298" s="204"/>
      <c r="H1298" s="202"/>
      <c r="I1298" s="202"/>
      <c r="J1298" s="202"/>
      <c r="K1298" s="107"/>
      <c r="L1298" s="107"/>
    </row>
    <row r="1299" spans="1:12" s="121" customFormat="1">
      <c r="A1299" s="112"/>
      <c r="B1299" s="122"/>
      <c r="C1299" s="112"/>
      <c r="D1299" s="112"/>
      <c r="E1299" s="123"/>
      <c r="F1299" s="201"/>
      <c r="G1299" s="204"/>
      <c r="H1299" s="202"/>
      <c r="I1299" s="202"/>
      <c r="J1299" s="202"/>
      <c r="K1299" s="107"/>
      <c r="L1299" s="107"/>
    </row>
    <row r="1300" spans="1:12" s="121" customFormat="1">
      <c r="A1300" s="112"/>
      <c r="B1300" s="122"/>
      <c r="C1300" s="112"/>
      <c r="D1300" s="112"/>
      <c r="E1300" s="123"/>
      <c r="F1300" s="201"/>
      <c r="G1300" s="204"/>
      <c r="H1300" s="202"/>
      <c r="I1300" s="202"/>
      <c r="J1300" s="202"/>
      <c r="K1300" s="107"/>
      <c r="L1300" s="107"/>
    </row>
    <row r="1301" spans="1:12" s="121" customFormat="1">
      <c r="A1301" s="112"/>
      <c r="B1301" s="122"/>
      <c r="C1301" s="112"/>
      <c r="D1301" s="112"/>
      <c r="E1301" s="123"/>
      <c r="F1301" s="201"/>
      <c r="G1301" s="204"/>
      <c r="H1301" s="202"/>
      <c r="I1301" s="202"/>
      <c r="J1301" s="202"/>
      <c r="K1301" s="107"/>
      <c r="L1301" s="107"/>
    </row>
    <row r="1302" spans="1:12" s="121" customFormat="1">
      <c r="A1302" s="112"/>
      <c r="B1302" s="122"/>
      <c r="C1302" s="112"/>
      <c r="D1302" s="112"/>
      <c r="E1302" s="123"/>
      <c r="F1302" s="201"/>
      <c r="G1302" s="204"/>
      <c r="H1302" s="202"/>
      <c r="I1302" s="202"/>
      <c r="J1302" s="202"/>
      <c r="K1302" s="107"/>
      <c r="L1302" s="107"/>
    </row>
    <row r="1303" spans="1:12" s="121" customFormat="1">
      <c r="A1303" s="112"/>
      <c r="B1303" s="122"/>
      <c r="C1303" s="112"/>
      <c r="D1303" s="112"/>
      <c r="E1303" s="123"/>
      <c r="F1303" s="201"/>
      <c r="G1303" s="204"/>
      <c r="H1303" s="202"/>
      <c r="I1303" s="202"/>
      <c r="J1303" s="202"/>
      <c r="K1303" s="107"/>
      <c r="L1303" s="107"/>
    </row>
    <row r="1304" spans="1:12" s="121" customFormat="1">
      <c r="A1304" s="112"/>
      <c r="B1304" s="122"/>
      <c r="C1304" s="112"/>
      <c r="D1304" s="112"/>
      <c r="E1304" s="123"/>
      <c r="F1304" s="201"/>
      <c r="G1304" s="204"/>
      <c r="H1304" s="202"/>
      <c r="I1304" s="202"/>
      <c r="J1304" s="202"/>
      <c r="K1304" s="107"/>
      <c r="L1304" s="107"/>
    </row>
    <row r="1305" spans="1:12" s="121" customFormat="1">
      <c r="A1305" s="112"/>
      <c r="B1305" s="122"/>
      <c r="C1305" s="112"/>
      <c r="D1305" s="112"/>
      <c r="E1305" s="123"/>
      <c r="F1305" s="201"/>
      <c r="G1305" s="204"/>
      <c r="H1305" s="202"/>
      <c r="I1305" s="202"/>
      <c r="J1305" s="202"/>
      <c r="K1305" s="107"/>
      <c r="L1305" s="107"/>
    </row>
    <row r="1306" spans="1:12" s="121" customFormat="1">
      <c r="A1306" s="112"/>
      <c r="B1306" s="122"/>
      <c r="C1306" s="112"/>
      <c r="D1306" s="112"/>
      <c r="E1306" s="123"/>
      <c r="F1306" s="201"/>
      <c r="G1306" s="204"/>
      <c r="H1306" s="202"/>
      <c r="I1306" s="202"/>
      <c r="J1306" s="202"/>
      <c r="K1306" s="107"/>
      <c r="L1306" s="107"/>
    </row>
    <row r="1307" spans="1:12" s="121" customFormat="1">
      <c r="A1307" s="112"/>
      <c r="B1307" s="122"/>
      <c r="C1307" s="112"/>
      <c r="D1307" s="112"/>
      <c r="E1307" s="123"/>
      <c r="F1307" s="201"/>
      <c r="G1307" s="204"/>
      <c r="H1307" s="202"/>
      <c r="I1307" s="202"/>
      <c r="J1307" s="202"/>
      <c r="K1307" s="107"/>
      <c r="L1307" s="107"/>
    </row>
    <row r="1308" spans="1:12" s="121" customFormat="1">
      <c r="A1308" s="112"/>
      <c r="B1308" s="122"/>
      <c r="C1308" s="112"/>
      <c r="D1308" s="112"/>
      <c r="E1308" s="123"/>
      <c r="F1308" s="201"/>
      <c r="G1308" s="204"/>
      <c r="H1308" s="202"/>
      <c r="I1308" s="202"/>
      <c r="J1308" s="202"/>
      <c r="K1308" s="107"/>
      <c r="L1308" s="107"/>
    </row>
    <row r="1309" spans="1:12" s="121" customFormat="1">
      <c r="A1309" s="112"/>
      <c r="B1309" s="122"/>
      <c r="C1309" s="112"/>
      <c r="D1309" s="112"/>
      <c r="E1309" s="123"/>
      <c r="F1309" s="201"/>
      <c r="G1309" s="204"/>
      <c r="H1309" s="202"/>
      <c r="I1309" s="202"/>
      <c r="J1309" s="202"/>
      <c r="K1309" s="107"/>
      <c r="L1309" s="107"/>
    </row>
    <row r="1310" spans="1:12" s="121" customFormat="1">
      <c r="A1310" s="112"/>
      <c r="B1310" s="122"/>
      <c r="C1310" s="112"/>
      <c r="D1310" s="112"/>
      <c r="E1310" s="123"/>
      <c r="F1310" s="201"/>
      <c r="G1310" s="204"/>
      <c r="H1310" s="202"/>
      <c r="I1310" s="202"/>
      <c r="J1310" s="202"/>
      <c r="K1310" s="107"/>
      <c r="L1310" s="107"/>
    </row>
    <row r="1311" spans="1:12" s="121" customFormat="1">
      <c r="A1311" s="112"/>
      <c r="B1311" s="122"/>
      <c r="C1311" s="112"/>
      <c r="D1311" s="112"/>
      <c r="E1311" s="123"/>
      <c r="F1311" s="201"/>
      <c r="G1311" s="204"/>
      <c r="H1311" s="202"/>
      <c r="I1311" s="202"/>
      <c r="J1311" s="202"/>
      <c r="K1311" s="107"/>
      <c r="L1311" s="107"/>
    </row>
    <row r="1312" spans="1:12" s="121" customFormat="1">
      <c r="A1312" s="112"/>
      <c r="B1312" s="122"/>
      <c r="C1312" s="112"/>
      <c r="D1312" s="112"/>
      <c r="E1312" s="123"/>
      <c r="F1312" s="201"/>
      <c r="G1312" s="204"/>
      <c r="H1312" s="202"/>
      <c r="I1312" s="202"/>
      <c r="J1312" s="202"/>
      <c r="K1312" s="107"/>
      <c r="L1312" s="107"/>
    </row>
    <row r="1313" spans="1:12" s="121" customFormat="1">
      <c r="A1313" s="112"/>
      <c r="B1313" s="122"/>
      <c r="C1313" s="112"/>
      <c r="D1313" s="112"/>
      <c r="E1313" s="123"/>
      <c r="F1313" s="201"/>
      <c r="G1313" s="204"/>
      <c r="H1313" s="202"/>
      <c r="I1313" s="202"/>
      <c r="J1313" s="202"/>
      <c r="K1313" s="107"/>
      <c r="L1313" s="107"/>
    </row>
    <row r="1314" spans="1:12" s="121" customFormat="1">
      <c r="A1314" s="112"/>
      <c r="B1314" s="122"/>
      <c r="C1314" s="112"/>
      <c r="D1314" s="112"/>
      <c r="E1314" s="123"/>
      <c r="F1314" s="201"/>
      <c r="G1314" s="204"/>
      <c r="H1314" s="202"/>
      <c r="I1314" s="202"/>
      <c r="J1314" s="202"/>
      <c r="K1314" s="107"/>
      <c r="L1314" s="107"/>
    </row>
    <row r="1315" spans="1:12" s="121" customFormat="1">
      <c r="A1315" s="112"/>
      <c r="B1315" s="122"/>
      <c r="C1315" s="112"/>
      <c r="D1315" s="112"/>
      <c r="E1315" s="123"/>
      <c r="F1315" s="201"/>
      <c r="G1315" s="204"/>
      <c r="H1315" s="202"/>
      <c r="I1315" s="202"/>
      <c r="J1315" s="202"/>
      <c r="K1315" s="107"/>
      <c r="L1315" s="107"/>
    </row>
    <row r="1316" spans="1:12" s="121" customFormat="1">
      <c r="A1316" s="112"/>
      <c r="B1316" s="122"/>
      <c r="C1316" s="112"/>
      <c r="D1316" s="112"/>
      <c r="E1316" s="123"/>
      <c r="F1316" s="201"/>
      <c r="G1316" s="204"/>
      <c r="H1316" s="202"/>
      <c r="I1316" s="202"/>
      <c r="J1316" s="202"/>
      <c r="K1316" s="107"/>
      <c r="L1316" s="107"/>
    </row>
    <row r="1317" spans="1:12" s="121" customFormat="1">
      <c r="A1317" s="112"/>
      <c r="B1317" s="122"/>
      <c r="C1317" s="112"/>
      <c r="D1317" s="112"/>
      <c r="E1317" s="123"/>
      <c r="F1317" s="201"/>
      <c r="G1317" s="204"/>
      <c r="H1317" s="202"/>
      <c r="I1317" s="202"/>
      <c r="J1317" s="202"/>
      <c r="K1317" s="107"/>
      <c r="L1317" s="107"/>
    </row>
    <row r="1318" spans="1:12" s="121" customFormat="1">
      <c r="A1318" s="112"/>
      <c r="B1318" s="122"/>
      <c r="C1318" s="112"/>
      <c r="D1318" s="112"/>
      <c r="E1318" s="123"/>
      <c r="F1318" s="201"/>
      <c r="G1318" s="204"/>
      <c r="H1318" s="202"/>
      <c r="I1318" s="202"/>
      <c r="J1318" s="202"/>
      <c r="K1318" s="107"/>
      <c r="L1318" s="107"/>
    </row>
    <row r="1319" spans="1:12" s="121" customFormat="1">
      <c r="A1319" s="112"/>
      <c r="B1319" s="122"/>
      <c r="C1319" s="112"/>
      <c r="D1319" s="112"/>
      <c r="E1319" s="123"/>
      <c r="F1319" s="201"/>
      <c r="G1319" s="204"/>
      <c r="H1319" s="202"/>
      <c r="I1319" s="202"/>
      <c r="J1319" s="202"/>
      <c r="K1319" s="107"/>
      <c r="L1319" s="107"/>
    </row>
    <row r="1320" spans="1:12" s="121" customFormat="1">
      <c r="A1320" s="112"/>
      <c r="B1320" s="122"/>
      <c r="C1320" s="112"/>
      <c r="D1320" s="112"/>
      <c r="E1320" s="123"/>
      <c r="F1320" s="201"/>
      <c r="G1320" s="204"/>
      <c r="H1320" s="202"/>
      <c r="I1320" s="202"/>
      <c r="J1320" s="202"/>
      <c r="K1320" s="107"/>
      <c r="L1320" s="107"/>
    </row>
    <row r="1321" spans="1:12" s="121" customFormat="1">
      <c r="A1321" s="112"/>
      <c r="B1321" s="122"/>
      <c r="C1321" s="112"/>
      <c r="D1321" s="112"/>
      <c r="E1321" s="123"/>
      <c r="F1321" s="201"/>
      <c r="G1321" s="204"/>
      <c r="H1321" s="202"/>
      <c r="I1321" s="202"/>
      <c r="J1321" s="202"/>
      <c r="K1321" s="107"/>
      <c r="L1321" s="107"/>
    </row>
    <row r="1322" spans="1:12" s="121" customFormat="1">
      <c r="A1322" s="112"/>
      <c r="B1322" s="122"/>
      <c r="C1322" s="112"/>
      <c r="D1322" s="112"/>
      <c r="E1322" s="123"/>
      <c r="F1322" s="201"/>
      <c r="G1322" s="204"/>
      <c r="H1322" s="202"/>
      <c r="I1322" s="202"/>
      <c r="J1322" s="202"/>
      <c r="K1322" s="107"/>
      <c r="L1322" s="107"/>
    </row>
    <row r="1323" spans="1:12" s="121" customFormat="1">
      <c r="A1323" s="112"/>
      <c r="B1323" s="122"/>
      <c r="C1323" s="112"/>
      <c r="D1323" s="112"/>
      <c r="E1323" s="123"/>
      <c r="F1323" s="201"/>
      <c r="G1323" s="204"/>
      <c r="H1323" s="202"/>
      <c r="I1323" s="202"/>
      <c r="J1323" s="202"/>
      <c r="K1323" s="107"/>
      <c r="L1323" s="107"/>
    </row>
    <row r="1324" spans="1:12" s="121" customFormat="1">
      <c r="A1324" s="112"/>
      <c r="B1324" s="122"/>
      <c r="C1324" s="112"/>
      <c r="D1324" s="112"/>
      <c r="E1324" s="123"/>
      <c r="F1324" s="201"/>
      <c r="G1324" s="204"/>
      <c r="H1324" s="202"/>
      <c r="I1324" s="202"/>
      <c r="J1324" s="202"/>
      <c r="K1324" s="107"/>
      <c r="L1324" s="107"/>
    </row>
    <row r="1325" spans="1:12" s="121" customFormat="1">
      <c r="A1325" s="112"/>
      <c r="B1325" s="122"/>
      <c r="C1325" s="112"/>
      <c r="D1325" s="112"/>
      <c r="E1325" s="123"/>
      <c r="F1325" s="201"/>
      <c r="G1325" s="204"/>
      <c r="H1325" s="202"/>
      <c r="I1325" s="202"/>
      <c r="J1325" s="202"/>
      <c r="K1325" s="107"/>
      <c r="L1325" s="107"/>
    </row>
    <row r="1326" spans="1:12" s="121" customFormat="1">
      <c r="A1326" s="112"/>
      <c r="B1326" s="122"/>
      <c r="C1326" s="112"/>
      <c r="D1326" s="112"/>
      <c r="E1326" s="123"/>
      <c r="F1326" s="201"/>
      <c r="G1326" s="204"/>
      <c r="H1326" s="202"/>
      <c r="I1326" s="202"/>
      <c r="J1326" s="202"/>
      <c r="K1326" s="107"/>
      <c r="L1326" s="107"/>
    </row>
    <row r="1327" spans="1:12" s="121" customFormat="1">
      <c r="A1327" s="112"/>
      <c r="B1327" s="122"/>
      <c r="C1327" s="112"/>
      <c r="D1327" s="112"/>
      <c r="E1327" s="123"/>
      <c r="F1327" s="201"/>
      <c r="G1327" s="204"/>
      <c r="H1327" s="202"/>
      <c r="I1327" s="202"/>
      <c r="J1327" s="202"/>
      <c r="K1327" s="107"/>
      <c r="L1327" s="107"/>
    </row>
    <row r="1328" spans="1:12" s="121" customFormat="1">
      <c r="A1328" s="112"/>
      <c r="B1328" s="122"/>
      <c r="C1328" s="112"/>
      <c r="D1328" s="112"/>
      <c r="E1328" s="123"/>
      <c r="F1328" s="201"/>
      <c r="G1328" s="204"/>
      <c r="H1328" s="202"/>
      <c r="I1328" s="202"/>
      <c r="J1328" s="202"/>
      <c r="K1328" s="107"/>
      <c r="L1328" s="107"/>
    </row>
    <row r="1329" spans="1:12" s="121" customFormat="1">
      <c r="A1329" s="112"/>
      <c r="B1329" s="122"/>
      <c r="C1329" s="112"/>
      <c r="D1329" s="112"/>
      <c r="E1329" s="123"/>
      <c r="F1329" s="201"/>
      <c r="G1329" s="204"/>
      <c r="H1329" s="202"/>
      <c r="I1329" s="202"/>
      <c r="J1329" s="202"/>
      <c r="K1329" s="107"/>
      <c r="L1329" s="107"/>
    </row>
    <row r="1330" spans="1:12" s="121" customFormat="1">
      <c r="A1330" s="112"/>
      <c r="B1330" s="122"/>
      <c r="C1330" s="112"/>
      <c r="D1330" s="112"/>
      <c r="E1330" s="123"/>
      <c r="F1330" s="201"/>
      <c r="G1330" s="204"/>
      <c r="H1330" s="202"/>
      <c r="I1330" s="202"/>
      <c r="J1330" s="202"/>
      <c r="K1330" s="107"/>
      <c r="L1330" s="107"/>
    </row>
    <row r="1331" spans="1:12" s="121" customFormat="1">
      <c r="A1331" s="112"/>
      <c r="B1331" s="122"/>
      <c r="C1331" s="112"/>
      <c r="D1331" s="112"/>
      <c r="E1331" s="123"/>
      <c r="F1331" s="201"/>
      <c r="G1331" s="204"/>
      <c r="H1331" s="202"/>
      <c r="I1331" s="202"/>
      <c r="J1331" s="202"/>
      <c r="K1331" s="107"/>
      <c r="L1331" s="107"/>
    </row>
    <row r="1332" spans="1:12" s="121" customFormat="1">
      <c r="A1332" s="112"/>
      <c r="B1332" s="122"/>
      <c r="C1332" s="112"/>
      <c r="D1332" s="112"/>
      <c r="E1332" s="123"/>
      <c r="F1332" s="201"/>
      <c r="G1332" s="204"/>
      <c r="H1332" s="202"/>
      <c r="I1332" s="202"/>
      <c r="J1332" s="202"/>
      <c r="K1332" s="107"/>
      <c r="L1332" s="107"/>
    </row>
    <row r="1333" spans="1:12" s="121" customFormat="1">
      <c r="A1333" s="112"/>
      <c r="B1333" s="122"/>
      <c r="C1333" s="112"/>
      <c r="D1333" s="112"/>
      <c r="E1333" s="123"/>
      <c r="F1333" s="201"/>
      <c r="G1333" s="204"/>
      <c r="H1333" s="202"/>
      <c r="I1333" s="202"/>
      <c r="J1333" s="202"/>
      <c r="K1333" s="107"/>
      <c r="L1333" s="107"/>
    </row>
    <row r="1334" spans="1:12" s="121" customFormat="1">
      <c r="A1334" s="112"/>
      <c r="B1334" s="122"/>
      <c r="C1334" s="112"/>
      <c r="D1334" s="112"/>
      <c r="E1334" s="123"/>
      <c r="F1334" s="201"/>
      <c r="G1334" s="204"/>
      <c r="H1334" s="202"/>
      <c r="I1334" s="202"/>
      <c r="J1334" s="202"/>
      <c r="K1334" s="107"/>
      <c r="L1334" s="107"/>
    </row>
    <row r="1335" spans="1:12" s="121" customFormat="1">
      <c r="A1335" s="112"/>
      <c r="B1335" s="122"/>
      <c r="C1335" s="112"/>
      <c r="D1335" s="112"/>
      <c r="E1335" s="123"/>
      <c r="F1335" s="201"/>
      <c r="G1335" s="204"/>
      <c r="H1335" s="202"/>
      <c r="I1335" s="202"/>
      <c r="J1335" s="202"/>
      <c r="K1335" s="107"/>
      <c r="L1335" s="107"/>
    </row>
    <row r="1336" spans="1:12" s="121" customFormat="1">
      <c r="A1336" s="112"/>
      <c r="B1336" s="122"/>
      <c r="C1336" s="112"/>
      <c r="D1336" s="112"/>
      <c r="E1336" s="123"/>
      <c r="F1336" s="201"/>
      <c r="G1336" s="204"/>
      <c r="H1336" s="202"/>
      <c r="I1336" s="202"/>
      <c r="J1336" s="202"/>
      <c r="K1336" s="107"/>
      <c r="L1336" s="107"/>
    </row>
    <row r="1337" spans="1:12" s="121" customFormat="1">
      <c r="A1337" s="112"/>
      <c r="B1337" s="122"/>
      <c r="C1337" s="112"/>
      <c r="D1337" s="112"/>
      <c r="E1337" s="123"/>
      <c r="F1337" s="201"/>
      <c r="G1337" s="204"/>
      <c r="H1337" s="202"/>
      <c r="I1337" s="202"/>
      <c r="J1337" s="202"/>
      <c r="K1337" s="107"/>
      <c r="L1337" s="107"/>
    </row>
    <row r="1338" spans="1:12" s="121" customFormat="1">
      <c r="A1338" s="112"/>
      <c r="B1338" s="122"/>
      <c r="C1338" s="112"/>
      <c r="D1338" s="112"/>
      <c r="E1338" s="123"/>
      <c r="F1338" s="201"/>
      <c r="G1338" s="204"/>
      <c r="H1338" s="202"/>
      <c r="I1338" s="202"/>
      <c r="J1338" s="202"/>
      <c r="K1338" s="107"/>
      <c r="L1338" s="107"/>
    </row>
    <row r="1339" spans="1:12" s="121" customFormat="1">
      <c r="A1339" s="112"/>
      <c r="B1339" s="122"/>
      <c r="C1339" s="112"/>
      <c r="D1339" s="112"/>
      <c r="E1339" s="123"/>
      <c r="F1339" s="201"/>
      <c r="G1339" s="204"/>
      <c r="H1339" s="202"/>
      <c r="I1339" s="202"/>
      <c r="J1339" s="202"/>
      <c r="K1339" s="107"/>
      <c r="L1339" s="107"/>
    </row>
    <row r="1340" spans="1:12" s="121" customFormat="1">
      <c r="A1340" s="112"/>
      <c r="B1340" s="122"/>
      <c r="C1340" s="112"/>
      <c r="D1340" s="112"/>
      <c r="E1340" s="123"/>
      <c r="F1340" s="201"/>
      <c r="G1340" s="204"/>
      <c r="H1340" s="202"/>
      <c r="I1340" s="202"/>
      <c r="J1340" s="202"/>
      <c r="K1340" s="107"/>
      <c r="L1340" s="107"/>
    </row>
    <row r="1341" spans="1:12" s="121" customFormat="1">
      <c r="A1341" s="112"/>
      <c r="B1341" s="122"/>
      <c r="C1341" s="112"/>
      <c r="D1341" s="112"/>
      <c r="E1341" s="123"/>
      <c r="F1341" s="201"/>
      <c r="G1341" s="204"/>
      <c r="H1341" s="202"/>
      <c r="I1341" s="202"/>
      <c r="J1341" s="202"/>
      <c r="K1341" s="107"/>
      <c r="L1341" s="107"/>
    </row>
    <row r="1342" spans="1:12" s="121" customFormat="1">
      <c r="A1342" s="112"/>
      <c r="B1342" s="122"/>
      <c r="C1342" s="112"/>
      <c r="D1342" s="112"/>
      <c r="E1342" s="123"/>
      <c r="F1342" s="201"/>
      <c r="G1342" s="204"/>
      <c r="H1342" s="202"/>
      <c r="I1342" s="202"/>
      <c r="J1342" s="202"/>
      <c r="K1342" s="107"/>
      <c r="L1342" s="107"/>
    </row>
    <row r="1343" spans="1:12" s="121" customFormat="1">
      <c r="A1343" s="112"/>
      <c r="B1343" s="122"/>
      <c r="C1343" s="112"/>
      <c r="D1343" s="112"/>
      <c r="E1343" s="123"/>
      <c r="F1343" s="201"/>
      <c r="G1343" s="204"/>
      <c r="H1343" s="202"/>
      <c r="I1343" s="202"/>
      <c r="J1343" s="202"/>
      <c r="K1343" s="107"/>
      <c r="L1343" s="107"/>
    </row>
    <row r="1344" spans="1:12" s="121" customFormat="1">
      <c r="A1344" s="112"/>
      <c r="B1344" s="122"/>
      <c r="C1344" s="112"/>
      <c r="D1344" s="112"/>
      <c r="E1344" s="123"/>
      <c r="F1344" s="201"/>
      <c r="G1344" s="204"/>
      <c r="H1344" s="202"/>
      <c r="I1344" s="202"/>
      <c r="J1344" s="202"/>
      <c r="K1344" s="107"/>
      <c r="L1344" s="107"/>
    </row>
    <row r="1345" spans="1:12" s="121" customFormat="1">
      <c r="A1345" s="112"/>
      <c r="B1345" s="122"/>
      <c r="C1345" s="112"/>
      <c r="D1345" s="112"/>
      <c r="E1345" s="123"/>
      <c r="F1345" s="201"/>
      <c r="G1345" s="204"/>
      <c r="H1345" s="202"/>
      <c r="I1345" s="202"/>
      <c r="J1345" s="202"/>
      <c r="K1345" s="107"/>
      <c r="L1345" s="107"/>
    </row>
    <row r="1346" spans="1:12" s="121" customFormat="1">
      <c r="A1346" s="112"/>
      <c r="B1346" s="122"/>
      <c r="C1346" s="112"/>
      <c r="D1346" s="112"/>
      <c r="E1346" s="123"/>
      <c r="F1346" s="201"/>
      <c r="G1346" s="204"/>
      <c r="H1346" s="202"/>
      <c r="I1346" s="202"/>
      <c r="J1346" s="202"/>
      <c r="K1346" s="107"/>
      <c r="L1346" s="107"/>
    </row>
    <row r="1347" spans="1:12" s="121" customFormat="1">
      <c r="A1347" s="112"/>
      <c r="B1347" s="122"/>
      <c r="C1347" s="112"/>
      <c r="D1347" s="112"/>
      <c r="E1347" s="123"/>
      <c r="F1347" s="201"/>
      <c r="G1347" s="204"/>
      <c r="H1347" s="202"/>
      <c r="I1347" s="202"/>
      <c r="J1347" s="202"/>
      <c r="K1347" s="107"/>
      <c r="L1347" s="107"/>
    </row>
    <row r="1348" spans="1:12" s="121" customFormat="1">
      <c r="A1348" s="112"/>
      <c r="B1348" s="122"/>
      <c r="C1348" s="112"/>
      <c r="D1348" s="112"/>
      <c r="E1348" s="123"/>
      <c r="F1348" s="201"/>
      <c r="G1348" s="204"/>
      <c r="H1348" s="202"/>
      <c r="I1348" s="202"/>
      <c r="J1348" s="202"/>
      <c r="K1348" s="107"/>
      <c r="L1348" s="107"/>
    </row>
    <row r="1349" spans="1:12" s="121" customFormat="1">
      <c r="A1349" s="112"/>
      <c r="B1349" s="122"/>
      <c r="C1349" s="112"/>
      <c r="D1349" s="112"/>
      <c r="E1349" s="123"/>
      <c r="F1349" s="201"/>
      <c r="G1349" s="204"/>
      <c r="H1349" s="202"/>
      <c r="I1349" s="202"/>
      <c r="J1349" s="202"/>
      <c r="K1349" s="107"/>
      <c r="L1349" s="107"/>
    </row>
    <row r="1350" spans="1:12" s="121" customFormat="1">
      <c r="A1350" s="112"/>
      <c r="B1350" s="122"/>
      <c r="C1350" s="112"/>
      <c r="D1350" s="112"/>
      <c r="E1350" s="123"/>
      <c r="F1350" s="201"/>
      <c r="G1350" s="204"/>
      <c r="H1350" s="202"/>
      <c r="I1350" s="202"/>
      <c r="J1350" s="202"/>
      <c r="K1350" s="107"/>
      <c r="L1350" s="107"/>
    </row>
    <row r="1351" spans="1:12" s="121" customFormat="1">
      <c r="A1351" s="112"/>
      <c r="B1351" s="122"/>
      <c r="C1351" s="112"/>
      <c r="D1351" s="112"/>
      <c r="E1351" s="123"/>
      <c r="F1351" s="201"/>
      <c r="G1351" s="204"/>
      <c r="H1351" s="202"/>
      <c r="I1351" s="202"/>
      <c r="J1351" s="202"/>
      <c r="K1351" s="107"/>
      <c r="L1351" s="107"/>
    </row>
    <row r="1352" spans="1:12" s="121" customFormat="1">
      <c r="A1352" s="112"/>
      <c r="B1352" s="122"/>
      <c r="C1352" s="112"/>
      <c r="D1352" s="112"/>
      <c r="E1352" s="123"/>
      <c r="F1352" s="201"/>
      <c r="G1352" s="204"/>
      <c r="H1352" s="202"/>
      <c r="I1352" s="202"/>
      <c r="J1352" s="202"/>
      <c r="K1352" s="107"/>
      <c r="L1352" s="107"/>
    </row>
    <row r="1353" spans="1:12" s="121" customFormat="1">
      <c r="A1353" s="112"/>
      <c r="B1353" s="122"/>
      <c r="C1353" s="112"/>
      <c r="D1353" s="112"/>
      <c r="E1353" s="123"/>
      <c r="F1353" s="201"/>
      <c r="G1353" s="204"/>
      <c r="H1353" s="202"/>
      <c r="I1353" s="202"/>
      <c r="J1353" s="202"/>
      <c r="K1353" s="107"/>
      <c r="L1353" s="107"/>
    </row>
    <row r="1354" spans="1:12" s="121" customFormat="1">
      <c r="A1354" s="112"/>
      <c r="B1354" s="122"/>
      <c r="C1354" s="112"/>
      <c r="D1354" s="112"/>
      <c r="E1354" s="123"/>
      <c r="F1354" s="201"/>
      <c r="G1354" s="204"/>
      <c r="H1354" s="202"/>
      <c r="I1354" s="202"/>
      <c r="J1354" s="202"/>
      <c r="K1354" s="107"/>
      <c r="L1354" s="107"/>
    </row>
    <row r="1355" spans="1:12" s="121" customFormat="1">
      <c r="A1355" s="112"/>
      <c r="B1355" s="122"/>
      <c r="C1355" s="112"/>
      <c r="D1355" s="112"/>
      <c r="E1355" s="123"/>
      <c r="F1355" s="201"/>
      <c r="G1355" s="204"/>
      <c r="H1355" s="202"/>
      <c r="I1355" s="202"/>
      <c r="J1355" s="202"/>
      <c r="K1355" s="107"/>
      <c r="L1355" s="107"/>
    </row>
    <row r="1356" spans="1:12" s="121" customFormat="1">
      <c r="A1356" s="112"/>
      <c r="B1356" s="122"/>
      <c r="C1356" s="112"/>
      <c r="D1356" s="112"/>
      <c r="E1356" s="123"/>
      <c r="F1356" s="201"/>
      <c r="G1356" s="204"/>
      <c r="H1356" s="202"/>
      <c r="I1356" s="202"/>
      <c r="J1356" s="202"/>
      <c r="K1356" s="107"/>
      <c r="L1356" s="107"/>
    </row>
    <row r="1357" spans="1:12" s="121" customFormat="1">
      <c r="A1357" s="112"/>
      <c r="B1357" s="122"/>
      <c r="C1357" s="112"/>
      <c r="D1357" s="112"/>
      <c r="E1357" s="123"/>
      <c r="F1357" s="201"/>
      <c r="G1357" s="204"/>
      <c r="H1357" s="202"/>
      <c r="I1357" s="202"/>
      <c r="J1357" s="202"/>
      <c r="K1357" s="107"/>
      <c r="L1357" s="107"/>
    </row>
    <row r="1358" spans="1:12" s="121" customFormat="1">
      <c r="A1358" s="112"/>
      <c r="B1358" s="122"/>
      <c r="C1358" s="112"/>
      <c r="D1358" s="112"/>
      <c r="E1358" s="123"/>
      <c r="F1358" s="201"/>
      <c r="G1358" s="204"/>
      <c r="H1358" s="202"/>
      <c r="I1358" s="202"/>
      <c r="J1358" s="202"/>
      <c r="K1358" s="107"/>
      <c r="L1358" s="107"/>
    </row>
    <row r="1359" spans="1:12" s="121" customFormat="1">
      <c r="A1359" s="112"/>
      <c r="B1359" s="122"/>
      <c r="C1359" s="112"/>
      <c r="D1359" s="112"/>
      <c r="E1359" s="123"/>
      <c r="F1359" s="201"/>
      <c r="G1359" s="204"/>
      <c r="H1359" s="202"/>
      <c r="I1359" s="202"/>
      <c r="J1359" s="202"/>
      <c r="K1359" s="107"/>
      <c r="L1359" s="107"/>
    </row>
    <row r="1360" spans="1:12" s="121" customFormat="1">
      <c r="A1360" s="112"/>
      <c r="B1360" s="122"/>
      <c r="C1360" s="112"/>
      <c r="D1360" s="112"/>
      <c r="E1360" s="123"/>
      <c r="F1360" s="201"/>
      <c r="G1360" s="204"/>
      <c r="H1360" s="202"/>
      <c r="I1360" s="202"/>
      <c r="J1360" s="202"/>
      <c r="K1360" s="107"/>
      <c r="L1360" s="107"/>
    </row>
    <row r="1361" spans="1:12" s="121" customFormat="1">
      <c r="A1361" s="112"/>
      <c r="B1361" s="122"/>
      <c r="C1361" s="112"/>
      <c r="D1361" s="112"/>
      <c r="E1361" s="123"/>
      <c r="F1361" s="201"/>
      <c r="G1361" s="204"/>
      <c r="H1361" s="202"/>
      <c r="I1361" s="202"/>
      <c r="J1361" s="202"/>
      <c r="K1361" s="107"/>
      <c r="L1361" s="107"/>
    </row>
    <row r="1362" spans="1:12" s="121" customFormat="1">
      <c r="A1362" s="112"/>
      <c r="B1362" s="122"/>
      <c r="C1362" s="112"/>
      <c r="D1362" s="112"/>
      <c r="E1362" s="123"/>
      <c r="F1362" s="201"/>
      <c r="G1362" s="204"/>
      <c r="H1362" s="202"/>
      <c r="I1362" s="202"/>
      <c r="J1362" s="202"/>
      <c r="K1362" s="107"/>
      <c r="L1362" s="107"/>
    </row>
    <row r="1363" spans="1:12" s="121" customFormat="1">
      <c r="A1363" s="112"/>
      <c r="B1363" s="122"/>
      <c r="C1363" s="112"/>
      <c r="D1363" s="112"/>
      <c r="E1363" s="123"/>
      <c r="F1363" s="201"/>
      <c r="G1363" s="204"/>
      <c r="H1363" s="202"/>
      <c r="I1363" s="202"/>
      <c r="J1363" s="202"/>
      <c r="K1363" s="107"/>
      <c r="L1363" s="107"/>
    </row>
    <row r="1364" spans="1:12" s="121" customFormat="1">
      <c r="A1364" s="112"/>
      <c r="B1364" s="122"/>
      <c r="C1364" s="112"/>
      <c r="D1364" s="112"/>
      <c r="E1364" s="123"/>
      <c r="F1364" s="201"/>
      <c r="G1364" s="204"/>
      <c r="H1364" s="202"/>
      <c r="I1364" s="202"/>
      <c r="J1364" s="202"/>
      <c r="K1364" s="107"/>
      <c r="L1364" s="107"/>
    </row>
    <row r="1365" spans="1:12" s="121" customFormat="1">
      <c r="A1365" s="112"/>
      <c r="B1365" s="122"/>
      <c r="C1365" s="112"/>
      <c r="D1365" s="112"/>
      <c r="E1365" s="123"/>
      <c r="F1365" s="201"/>
      <c r="G1365" s="204"/>
      <c r="H1365" s="202"/>
      <c r="I1365" s="202"/>
      <c r="J1365" s="202"/>
      <c r="K1365" s="107"/>
      <c r="L1365" s="107"/>
    </row>
    <row r="1366" spans="1:12" s="121" customFormat="1">
      <c r="A1366" s="112"/>
      <c r="B1366" s="122"/>
      <c r="C1366" s="112"/>
      <c r="D1366" s="112"/>
      <c r="E1366" s="123"/>
      <c r="F1366" s="201"/>
      <c r="G1366" s="204"/>
      <c r="H1366" s="202"/>
      <c r="I1366" s="202"/>
      <c r="J1366" s="202"/>
      <c r="K1366" s="107"/>
      <c r="L1366" s="107"/>
    </row>
    <row r="1367" spans="1:12" s="121" customFormat="1">
      <c r="A1367" s="112"/>
      <c r="B1367" s="122"/>
      <c r="C1367" s="112"/>
      <c r="D1367" s="112"/>
      <c r="E1367" s="123"/>
      <c r="F1367" s="201"/>
      <c r="G1367" s="204"/>
      <c r="H1367" s="202"/>
      <c r="I1367" s="202"/>
      <c r="J1367" s="202"/>
      <c r="K1367" s="107"/>
      <c r="L1367" s="107"/>
    </row>
    <row r="1368" spans="1:12" s="121" customFormat="1">
      <c r="A1368" s="112"/>
      <c r="B1368" s="122"/>
      <c r="C1368" s="112"/>
      <c r="D1368" s="112"/>
      <c r="E1368" s="123"/>
      <c r="F1368" s="201"/>
      <c r="G1368" s="204"/>
      <c r="H1368" s="202"/>
      <c r="I1368" s="202"/>
      <c r="J1368" s="202"/>
      <c r="K1368" s="107"/>
      <c r="L1368" s="107"/>
    </row>
    <row r="1369" spans="1:12" s="121" customFormat="1">
      <c r="A1369" s="112"/>
      <c r="B1369" s="122"/>
      <c r="C1369" s="112"/>
      <c r="D1369" s="112"/>
      <c r="E1369" s="123"/>
      <c r="F1369" s="201"/>
      <c r="G1369" s="204"/>
      <c r="H1369" s="202"/>
      <c r="I1369" s="202"/>
      <c r="J1369" s="202"/>
      <c r="K1369" s="107"/>
      <c r="L1369" s="107"/>
    </row>
    <row r="1370" spans="1:12" s="121" customFormat="1">
      <c r="A1370" s="112"/>
      <c r="B1370" s="122"/>
      <c r="C1370" s="112"/>
      <c r="D1370" s="112"/>
      <c r="E1370" s="123"/>
      <c r="F1370" s="201"/>
      <c r="G1370" s="204"/>
      <c r="H1370" s="202"/>
      <c r="I1370" s="202"/>
      <c r="J1370" s="202"/>
      <c r="K1370" s="107"/>
      <c r="L1370" s="107"/>
    </row>
    <row r="1371" spans="1:12" s="121" customFormat="1">
      <c r="A1371" s="112"/>
      <c r="B1371" s="122"/>
      <c r="C1371" s="112"/>
      <c r="D1371" s="112"/>
      <c r="E1371" s="123"/>
      <c r="F1371" s="201"/>
      <c r="G1371" s="204"/>
      <c r="H1371" s="202"/>
      <c r="I1371" s="202"/>
      <c r="J1371" s="202"/>
      <c r="K1371" s="107"/>
      <c r="L1371" s="107"/>
    </row>
    <row r="1372" spans="1:12" s="121" customFormat="1">
      <c r="A1372" s="112"/>
      <c r="B1372" s="122"/>
      <c r="C1372" s="112"/>
      <c r="D1372" s="112"/>
      <c r="E1372" s="123"/>
      <c r="F1372" s="201"/>
      <c r="G1372" s="204"/>
      <c r="H1372" s="202"/>
      <c r="I1372" s="202"/>
      <c r="J1372" s="202"/>
      <c r="K1372" s="107"/>
      <c r="L1372" s="107"/>
    </row>
    <row r="1373" spans="1:12" s="121" customFormat="1">
      <c r="A1373" s="112"/>
      <c r="B1373" s="122"/>
      <c r="C1373" s="112"/>
      <c r="D1373" s="112"/>
      <c r="E1373" s="123"/>
      <c r="F1373" s="201"/>
      <c r="G1373" s="204"/>
      <c r="H1373" s="202"/>
      <c r="I1373" s="202"/>
      <c r="J1373" s="202"/>
      <c r="K1373" s="107"/>
      <c r="L1373" s="107"/>
    </row>
    <row r="1374" spans="1:12" s="121" customFormat="1">
      <c r="A1374" s="112"/>
      <c r="B1374" s="122"/>
      <c r="C1374" s="112"/>
      <c r="D1374" s="112"/>
      <c r="E1374" s="123"/>
      <c r="F1374" s="201"/>
      <c r="G1374" s="204"/>
      <c r="H1374" s="202"/>
      <c r="I1374" s="202"/>
      <c r="J1374" s="202"/>
      <c r="K1374" s="107"/>
      <c r="L1374" s="107"/>
    </row>
    <row r="1375" spans="1:12" s="121" customFormat="1">
      <c r="A1375" s="112"/>
      <c r="B1375" s="122"/>
      <c r="C1375" s="112"/>
      <c r="D1375" s="112"/>
      <c r="E1375" s="123"/>
      <c r="F1375" s="201"/>
      <c r="G1375" s="204"/>
      <c r="H1375" s="202"/>
      <c r="I1375" s="202"/>
      <c r="J1375" s="202"/>
      <c r="K1375" s="107"/>
      <c r="L1375" s="107"/>
    </row>
    <row r="1376" spans="1:12" s="121" customFormat="1">
      <c r="A1376" s="112"/>
      <c r="B1376" s="122"/>
      <c r="C1376" s="112"/>
      <c r="D1376" s="112"/>
      <c r="E1376" s="123"/>
      <c r="F1376" s="201"/>
      <c r="G1376" s="204"/>
      <c r="H1376" s="202"/>
      <c r="I1376" s="202"/>
      <c r="J1376" s="202"/>
      <c r="K1376" s="107"/>
      <c r="L1376" s="107"/>
    </row>
    <row r="1377" spans="1:12" s="121" customFormat="1">
      <c r="A1377" s="112"/>
      <c r="B1377" s="122"/>
      <c r="C1377" s="112"/>
      <c r="D1377" s="112"/>
      <c r="E1377" s="123"/>
      <c r="F1377" s="201"/>
      <c r="G1377" s="204"/>
      <c r="H1377" s="202"/>
      <c r="I1377" s="202"/>
      <c r="J1377" s="202"/>
      <c r="K1377" s="107"/>
      <c r="L1377" s="107"/>
    </row>
    <row r="1378" spans="1:12" s="121" customFormat="1">
      <c r="A1378" s="112"/>
      <c r="B1378" s="122"/>
      <c r="C1378" s="112"/>
      <c r="D1378" s="112"/>
      <c r="E1378" s="123"/>
      <c r="F1378" s="201"/>
      <c r="G1378" s="204"/>
      <c r="H1378" s="202"/>
      <c r="I1378" s="202"/>
      <c r="J1378" s="202"/>
      <c r="K1378" s="107"/>
      <c r="L1378" s="107"/>
    </row>
    <row r="1379" spans="1:12" s="121" customFormat="1">
      <c r="A1379" s="112"/>
      <c r="B1379" s="122"/>
      <c r="C1379" s="112"/>
      <c r="D1379" s="112"/>
      <c r="E1379" s="123"/>
      <c r="F1379" s="201"/>
      <c r="G1379" s="204"/>
      <c r="H1379" s="202"/>
      <c r="I1379" s="202"/>
      <c r="J1379" s="202"/>
      <c r="K1379" s="107"/>
      <c r="L1379" s="107"/>
    </row>
    <row r="1380" spans="1:12" s="121" customFormat="1">
      <c r="A1380" s="112"/>
      <c r="B1380" s="122"/>
      <c r="C1380" s="112"/>
      <c r="D1380" s="112"/>
      <c r="E1380" s="123"/>
      <c r="F1380" s="201"/>
      <c r="G1380" s="204"/>
      <c r="H1380" s="202"/>
      <c r="I1380" s="202"/>
      <c r="J1380" s="202"/>
      <c r="K1380" s="107"/>
      <c r="L1380" s="107"/>
    </row>
    <row r="1381" spans="1:12" s="121" customFormat="1">
      <c r="A1381" s="112"/>
      <c r="B1381" s="122"/>
      <c r="C1381" s="112"/>
      <c r="D1381" s="112"/>
      <c r="E1381" s="123"/>
      <c r="F1381" s="201"/>
      <c r="G1381" s="204"/>
      <c r="H1381" s="202"/>
      <c r="I1381" s="202"/>
      <c r="J1381" s="202"/>
      <c r="K1381" s="107"/>
      <c r="L1381" s="107"/>
    </row>
    <row r="1382" spans="1:12" s="121" customFormat="1">
      <c r="A1382" s="112"/>
      <c r="B1382" s="122"/>
      <c r="C1382" s="112"/>
      <c r="D1382" s="112"/>
      <c r="E1382" s="123"/>
      <c r="F1382" s="201"/>
      <c r="G1382" s="204"/>
      <c r="H1382" s="202"/>
      <c r="I1382" s="202"/>
      <c r="J1382" s="202"/>
      <c r="K1382" s="107"/>
      <c r="L1382" s="107"/>
    </row>
    <row r="1383" spans="1:12" s="121" customFormat="1">
      <c r="A1383" s="112"/>
      <c r="B1383" s="122"/>
      <c r="C1383" s="112"/>
      <c r="D1383" s="112"/>
      <c r="E1383" s="123"/>
      <c r="F1383" s="201"/>
      <c r="G1383" s="204"/>
      <c r="H1383" s="202"/>
      <c r="I1383" s="202"/>
      <c r="J1383" s="202"/>
      <c r="K1383" s="107"/>
      <c r="L1383" s="107"/>
    </row>
    <row r="1384" spans="1:12" s="121" customFormat="1">
      <c r="A1384" s="112"/>
      <c r="B1384" s="122"/>
      <c r="C1384" s="112"/>
      <c r="D1384" s="112"/>
      <c r="E1384" s="123"/>
      <c r="F1384" s="201"/>
      <c r="G1384" s="204"/>
      <c r="H1384" s="202"/>
      <c r="I1384" s="202"/>
      <c r="J1384" s="202"/>
      <c r="K1384" s="107"/>
      <c r="L1384" s="107"/>
    </row>
    <row r="1385" spans="1:12" s="121" customFormat="1">
      <c r="A1385" s="112"/>
      <c r="B1385" s="122"/>
      <c r="C1385" s="112"/>
      <c r="D1385" s="112"/>
      <c r="E1385" s="123"/>
      <c r="F1385" s="201"/>
      <c r="G1385" s="204"/>
      <c r="H1385" s="202"/>
      <c r="I1385" s="202"/>
      <c r="J1385" s="202"/>
      <c r="K1385" s="107"/>
      <c r="L1385" s="107"/>
    </row>
    <row r="1386" spans="1:12" s="121" customFormat="1">
      <c r="A1386" s="112"/>
      <c r="B1386" s="122"/>
      <c r="C1386" s="112"/>
      <c r="D1386" s="112"/>
      <c r="E1386" s="123"/>
      <c r="F1386" s="201"/>
      <c r="G1386" s="204"/>
      <c r="H1386" s="202"/>
      <c r="I1386" s="202"/>
      <c r="J1386" s="202"/>
      <c r="K1386" s="107"/>
      <c r="L1386" s="107"/>
    </row>
    <row r="1387" spans="1:12" s="121" customFormat="1">
      <c r="A1387" s="112"/>
      <c r="B1387" s="122"/>
      <c r="C1387" s="112"/>
      <c r="D1387" s="112"/>
      <c r="E1387" s="123"/>
      <c r="F1387" s="201"/>
      <c r="G1387" s="204"/>
      <c r="H1387" s="202"/>
      <c r="I1387" s="202"/>
      <c r="J1387" s="202"/>
      <c r="K1387" s="107"/>
      <c r="L1387" s="107"/>
    </row>
    <row r="1388" spans="1:12" s="121" customFormat="1">
      <c r="A1388" s="112"/>
      <c r="B1388" s="122"/>
      <c r="C1388" s="112"/>
      <c r="D1388" s="112"/>
      <c r="E1388" s="123"/>
      <c r="F1388" s="201"/>
      <c r="G1388" s="204"/>
      <c r="H1388" s="202"/>
      <c r="I1388" s="202"/>
      <c r="J1388" s="202"/>
      <c r="K1388" s="107"/>
      <c r="L1388" s="107"/>
    </row>
    <row r="1389" spans="1:12" s="121" customFormat="1">
      <c r="A1389" s="112"/>
      <c r="B1389" s="122"/>
      <c r="C1389" s="112"/>
      <c r="D1389" s="112"/>
      <c r="E1389" s="123"/>
      <c r="F1389" s="201"/>
      <c r="G1389" s="204"/>
      <c r="H1389" s="202"/>
      <c r="I1389" s="202"/>
      <c r="J1389" s="202"/>
      <c r="K1389" s="107"/>
      <c r="L1389" s="107"/>
    </row>
    <row r="1390" spans="1:12" s="121" customFormat="1">
      <c r="A1390" s="112"/>
      <c r="B1390" s="122"/>
      <c r="C1390" s="112"/>
      <c r="D1390" s="112"/>
      <c r="E1390" s="123"/>
      <c r="F1390" s="201"/>
      <c r="G1390" s="204"/>
      <c r="H1390" s="202"/>
      <c r="I1390" s="202"/>
      <c r="J1390" s="202"/>
      <c r="K1390" s="107"/>
      <c r="L1390" s="107"/>
    </row>
    <row r="1391" spans="1:12" s="121" customFormat="1">
      <c r="A1391" s="112"/>
      <c r="B1391" s="122"/>
      <c r="C1391" s="112"/>
      <c r="D1391" s="112"/>
      <c r="E1391" s="123"/>
      <c r="F1391" s="201"/>
      <c r="G1391" s="204"/>
      <c r="H1391" s="202"/>
      <c r="I1391" s="202"/>
      <c r="J1391" s="202"/>
      <c r="K1391" s="107"/>
      <c r="L1391" s="107"/>
    </row>
    <row r="1392" spans="1:12" s="121" customFormat="1">
      <c r="A1392" s="112"/>
      <c r="B1392" s="122"/>
      <c r="C1392" s="112"/>
      <c r="D1392" s="112"/>
      <c r="E1392" s="123"/>
      <c r="F1392" s="201"/>
      <c r="G1392" s="204"/>
      <c r="H1392" s="202"/>
      <c r="I1392" s="202"/>
      <c r="J1392" s="202"/>
      <c r="K1392" s="107"/>
      <c r="L1392" s="107"/>
    </row>
    <row r="1393" spans="1:12" s="121" customFormat="1">
      <c r="A1393" s="112"/>
      <c r="B1393" s="122"/>
      <c r="C1393" s="112"/>
      <c r="D1393" s="112"/>
      <c r="E1393" s="123"/>
      <c r="F1393" s="201"/>
      <c r="G1393" s="204"/>
      <c r="H1393" s="202"/>
      <c r="I1393" s="202"/>
      <c r="J1393" s="202"/>
      <c r="K1393" s="107"/>
      <c r="L1393" s="107"/>
    </row>
    <row r="1394" spans="1:12" s="121" customFormat="1">
      <c r="A1394" s="112"/>
      <c r="B1394" s="122"/>
      <c r="C1394" s="112"/>
      <c r="D1394" s="112"/>
      <c r="E1394" s="123"/>
      <c r="F1394" s="201"/>
      <c r="G1394" s="204"/>
      <c r="H1394" s="202"/>
      <c r="I1394" s="202"/>
      <c r="J1394" s="202"/>
      <c r="K1394" s="107"/>
      <c r="L1394" s="107"/>
    </row>
    <row r="1395" spans="1:12" s="121" customFormat="1">
      <c r="A1395" s="112"/>
      <c r="B1395" s="122"/>
      <c r="C1395" s="112"/>
      <c r="D1395" s="112"/>
      <c r="E1395" s="123"/>
      <c r="F1395" s="201"/>
      <c r="G1395" s="204"/>
      <c r="H1395" s="202"/>
      <c r="I1395" s="202"/>
      <c r="J1395" s="202"/>
      <c r="K1395" s="107"/>
      <c r="L1395" s="107"/>
    </row>
    <row r="1396" spans="1:12" s="121" customFormat="1">
      <c r="A1396" s="112"/>
      <c r="B1396" s="122"/>
      <c r="C1396" s="112"/>
      <c r="D1396" s="112"/>
      <c r="E1396" s="123"/>
      <c r="F1396" s="201"/>
      <c r="G1396" s="204"/>
      <c r="H1396" s="202"/>
      <c r="I1396" s="202"/>
      <c r="J1396" s="202"/>
      <c r="K1396" s="107"/>
      <c r="L1396" s="107"/>
    </row>
    <row r="1397" spans="1:12" s="121" customFormat="1">
      <c r="A1397" s="112"/>
      <c r="B1397" s="122"/>
      <c r="C1397" s="112"/>
      <c r="D1397" s="112"/>
      <c r="E1397" s="123"/>
      <c r="F1397" s="201"/>
      <c r="G1397" s="204"/>
      <c r="H1397" s="202"/>
      <c r="I1397" s="202"/>
      <c r="J1397" s="202"/>
      <c r="K1397" s="107"/>
      <c r="L1397" s="107"/>
    </row>
    <row r="1398" spans="1:12" s="121" customFormat="1">
      <c r="A1398" s="112"/>
      <c r="B1398" s="122"/>
      <c r="C1398" s="112"/>
      <c r="D1398" s="112"/>
      <c r="E1398" s="123"/>
      <c r="F1398" s="201"/>
      <c r="G1398" s="204"/>
      <c r="H1398" s="202"/>
      <c r="I1398" s="202"/>
      <c r="J1398" s="202"/>
      <c r="K1398" s="107"/>
      <c r="L1398" s="107"/>
    </row>
    <row r="1399" spans="1:12" s="121" customFormat="1">
      <c r="A1399" s="112"/>
      <c r="B1399" s="122"/>
      <c r="C1399" s="112"/>
      <c r="D1399" s="112"/>
      <c r="E1399" s="123"/>
      <c r="F1399" s="201"/>
      <c r="G1399" s="204"/>
      <c r="H1399" s="202"/>
      <c r="I1399" s="202"/>
      <c r="J1399" s="202"/>
      <c r="K1399" s="107"/>
      <c r="L1399" s="107"/>
    </row>
    <row r="1400" spans="1:12" s="121" customFormat="1">
      <c r="A1400" s="112"/>
      <c r="B1400" s="122"/>
      <c r="C1400" s="112"/>
      <c r="D1400" s="112"/>
      <c r="E1400" s="123"/>
      <c r="F1400" s="201"/>
      <c r="G1400" s="204"/>
      <c r="H1400" s="202"/>
      <c r="I1400" s="202"/>
      <c r="J1400" s="202"/>
      <c r="K1400" s="107"/>
      <c r="L1400" s="107"/>
    </row>
    <row r="1401" spans="1:12" s="121" customFormat="1">
      <c r="A1401" s="112"/>
      <c r="B1401" s="122"/>
      <c r="C1401" s="112"/>
      <c r="D1401" s="112"/>
      <c r="E1401" s="123"/>
      <c r="F1401" s="201"/>
      <c r="G1401" s="204"/>
      <c r="H1401" s="202"/>
      <c r="I1401" s="202"/>
      <c r="J1401" s="202"/>
      <c r="K1401" s="107"/>
      <c r="L1401" s="107"/>
    </row>
    <row r="1402" spans="1:12" s="121" customFormat="1">
      <c r="A1402" s="112"/>
      <c r="B1402" s="122"/>
      <c r="C1402" s="112"/>
      <c r="D1402" s="112"/>
      <c r="E1402" s="123"/>
      <c r="F1402" s="201"/>
      <c r="G1402" s="204"/>
      <c r="H1402" s="202"/>
      <c r="I1402" s="202"/>
      <c r="J1402" s="202"/>
      <c r="K1402" s="107"/>
      <c r="L1402" s="107"/>
    </row>
    <row r="1403" spans="1:12" s="121" customFormat="1">
      <c r="A1403" s="112"/>
      <c r="B1403" s="122"/>
      <c r="C1403" s="112"/>
      <c r="D1403" s="112"/>
      <c r="E1403" s="123"/>
      <c r="F1403" s="201"/>
      <c r="G1403" s="204"/>
      <c r="H1403" s="202"/>
      <c r="I1403" s="202"/>
      <c r="J1403" s="202"/>
      <c r="K1403" s="107"/>
      <c r="L1403" s="107"/>
    </row>
    <row r="1404" spans="1:12" s="121" customFormat="1">
      <c r="A1404" s="112"/>
      <c r="B1404" s="122"/>
      <c r="C1404" s="112"/>
      <c r="D1404" s="112"/>
      <c r="E1404" s="123"/>
      <c r="F1404" s="201"/>
      <c r="G1404" s="204"/>
      <c r="H1404" s="202"/>
      <c r="I1404" s="202"/>
      <c r="J1404" s="202"/>
      <c r="K1404" s="107"/>
      <c r="L1404" s="107"/>
    </row>
    <row r="1405" spans="1:12" s="121" customFormat="1">
      <c r="A1405" s="112"/>
      <c r="B1405" s="122"/>
      <c r="C1405" s="112"/>
      <c r="D1405" s="112"/>
      <c r="E1405" s="123"/>
      <c r="F1405" s="201"/>
      <c r="G1405" s="204"/>
      <c r="H1405" s="202"/>
      <c r="I1405" s="202"/>
      <c r="J1405" s="202"/>
      <c r="K1405" s="107"/>
      <c r="L1405" s="107"/>
    </row>
    <row r="1406" spans="1:12" s="121" customFormat="1">
      <c r="A1406" s="112"/>
      <c r="B1406" s="122"/>
      <c r="C1406" s="112"/>
      <c r="D1406" s="112"/>
      <c r="E1406" s="123"/>
      <c r="F1406" s="201"/>
      <c r="G1406" s="204"/>
      <c r="H1406" s="202"/>
      <c r="I1406" s="202"/>
      <c r="J1406" s="202"/>
      <c r="K1406" s="107"/>
      <c r="L1406" s="107"/>
    </row>
    <row r="1407" spans="1:12" s="121" customFormat="1">
      <c r="A1407" s="112"/>
      <c r="B1407" s="122"/>
      <c r="C1407" s="112"/>
      <c r="D1407" s="112"/>
      <c r="E1407" s="123"/>
      <c r="F1407" s="201"/>
      <c r="G1407" s="204"/>
      <c r="H1407" s="202"/>
      <c r="I1407" s="202"/>
      <c r="J1407" s="202"/>
      <c r="K1407" s="107"/>
      <c r="L1407" s="107"/>
    </row>
    <row r="1408" spans="1:12" s="121" customFormat="1">
      <c r="A1408" s="112"/>
      <c r="B1408" s="122"/>
      <c r="C1408" s="112"/>
      <c r="D1408" s="112"/>
      <c r="E1408" s="123"/>
      <c r="F1408" s="201"/>
      <c r="G1408" s="204"/>
      <c r="H1408" s="202"/>
      <c r="I1408" s="202"/>
      <c r="J1408" s="202"/>
      <c r="K1408" s="107"/>
      <c r="L1408" s="107"/>
    </row>
    <row r="1409" spans="1:12" s="121" customFormat="1">
      <c r="A1409" s="112"/>
      <c r="B1409" s="122"/>
      <c r="C1409" s="112"/>
      <c r="D1409" s="112"/>
      <c r="E1409" s="123"/>
      <c r="F1409" s="201"/>
      <c r="G1409" s="204"/>
      <c r="H1409" s="202"/>
      <c r="I1409" s="202"/>
      <c r="J1409" s="202"/>
      <c r="K1409" s="107"/>
      <c r="L1409" s="107"/>
    </row>
    <row r="1410" spans="1:12" s="121" customFormat="1">
      <c r="A1410" s="112"/>
      <c r="B1410" s="122"/>
      <c r="C1410" s="112"/>
      <c r="D1410" s="112"/>
      <c r="E1410" s="123"/>
      <c r="F1410" s="201"/>
      <c r="G1410" s="204"/>
      <c r="H1410" s="202"/>
      <c r="I1410" s="202"/>
      <c r="J1410" s="202"/>
      <c r="K1410" s="107"/>
      <c r="L1410" s="107"/>
    </row>
    <row r="1411" spans="1:12" s="121" customFormat="1">
      <c r="A1411" s="112"/>
      <c r="B1411" s="122"/>
      <c r="C1411" s="112"/>
      <c r="D1411" s="112"/>
      <c r="E1411" s="123"/>
      <c r="F1411" s="201"/>
      <c r="G1411" s="204"/>
      <c r="H1411" s="202"/>
      <c r="I1411" s="202"/>
      <c r="J1411" s="202"/>
      <c r="K1411" s="107"/>
      <c r="L1411" s="107"/>
    </row>
    <row r="1412" spans="1:12" s="121" customFormat="1">
      <c r="A1412" s="112"/>
      <c r="B1412" s="122"/>
      <c r="C1412" s="112"/>
      <c r="D1412" s="112"/>
      <c r="E1412" s="123"/>
      <c r="F1412" s="201"/>
      <c r="G1412" s="204"/>
      <c r="H1412" s="202"/>
      <c r="I1412" s="202"/>
      <c r="J1412" s="202"/>
      <c r="K1412" s="107"/>
      <c r="L1412" s="107"/>
    </row>
    <row r="1413" spans="1:12" s="121" customFormat="1">
      <c r="A1413" s="112"/>
      <c r="B1413" s="122"/>
      <c r="C1413" s="112"/>
      <c r="D1413" s="112"/>
      <c r="E1413" s="123"/>
      <c r="F1413" s="201"/>
      <c r="G1413" s="204"/>
      <c r="H1413" s="202"/>
      <c r="I1413" s="202"/>
      <c r="J1413" s="202"/>
      <c r="K1413" s="107"/>
      <c r="L1413" s="107"/>
    </row>
    <row r="1414" spans="1:12" s="121" customFormat="1">
      <c r="A1414" s="112"/>
      <c r="B1414" s="122"/>
      <c r="C1414" s="112"/>
      <c r="D1414" s="112"/>
      <c r="E1414" s="123"/>
      <c r="F1414" s="201"/>
      <c r="G1414" s="204"/>
      <c r="H1414" s="202"/>
      <c r="I1414" s="202"/>
      <c r="J1414" s="202"/>
      <c r="K1414" s="107"/>
      <c r="L1414" s="107"/>
    </row>
    <row r="1415" spans="1:12" s="121" customFormat="1">
      <c r="A1415" s="112"/>
      <c r="B1415" s="122"/>
      <c r="C1415" s="112"/>
      <c r="D1415" s="112"/>
      <c r="E1415" s="123"/>
      <c r="F1415" s="201"/>
      <c r="G1415" s="204"/>
      <c r="H1415" s="202"/>
      <c r="I1415" s="202"/>
      <c r="J1415" s="202"/>
      <c r="K1415" s="107"/>
      <c r="L1415" s="107"/>
    </row>
    <row r="1416" spans="1:12" s="121" customFormat="1">
      <c r="A1416" s="112"/>
      <c r="B1416" s="122"/>
      <c r="C1416" s="112"/>
      <c r="D1416" s="112"/>
      <c r="E1416" s="123"/>
      <c r="F1416" s="201"/>
      <c r="G1416" s="204"/>
      <c r="H1416" s="202"/>
      <c r="I1416" s="202"/>
      <c r="J1416" s="202"/>
      <c r="K1416" s="107"/>
      <c r="L1416" s="107"/>
    </row>
    <row r="1417" spans="1:12" s="121" customFormat="1">
      <c r="A1417" s="112"/>
      <c r="B1417" s="122"/>
      <c r="C1417" s="112"/>
      <c r="D1417" s="112"/>
      <c r="E1417" s="123"/>
      <c r="F1417" s="201"/>
      <c r="G1417" s="204"/>
      <c r="H1417" s="202"/>
      <c r="I1417" s="202"/>
      <c r="J1417" s="202"/>
      <c r="K1417" s="107"/>
      <c r="L1417" s="107"/>
    </row>
    <row r="1418" spans="1:12" s="121" customFormat="1">
      <c r="A1418" s="112"/>
      <c r="B1418" s="122"/>
      <c r="C1418" s="112"/>
      <c r="D1418" s="112"/>
      <c r="E1418" s="123"/>
      <c r="F1418" s="201"/>
      <c r="G1418" s="204"/>
      <c r="H1418" s="202"/>
      <c r="I1418" s="202"/>
      <c r="J1418" s="202"/>
      <c r="K1418" s="107"/>
      <c r="L1418" s="107"/>
    </row>
    <row r="1419" spans="1:12" s="121" customFormat="1">
      <c r="A1419" s="112"/>
      <c r="B1419" s="122"/>
      <c r="C1419" s="112"/>
      <c r="D1419" s="112"/>
      <c r="E1419" s="123"/>
      <c r="F1419" s="201"/>
      <c r="G1419" s="204"/>
      <c r="H1419" s="202"/>
      <c r="I1419" s="202"/>
      <c r="J1419" s="202"/>
      <c r="K1419" s="107"/>
      <c r="L1419" s="107"/>
    </row>
    <row r="1420" spans="1:12" s="121" customFormat="1">
      <c r="A1420" s="112"/>
      <c r="B1420" s="122"/>
      <c r="C1420" s="112"/>
      <c r="D1420" s="112"/>
      <c r="E1420" s="123"/>
      <c r="F1420" s="201"/>
      <c r="G1420" s="204"/>
      <c r="H1420" s="202"/>
      <c r="I1420" s="202"/>
      <c r="J1420" s="202"/>
      <c r="K1420" s="107"/>
      <c r="L1420" s="107"/>
    </row>
    <row r="1421" spans="1:12" s="121" customFormat="1">
      <c r="A1421" s="112"/>
      <c r="B1421" s="122"/>
      <c r="C1421" s="112"/>
      <c r="D1421" s="112"/>
      <c r="E1421" s="123"/>
      <c r="F1421" s="201"/>
      <c r="G1421" s="204"/>
      <c r="H1421" s="202"/>
      <c r="I1421" s="202"/>
      <c r="J1421" s="202"/>
      <c r="K1421" s="107"/>
      <c r="L1421" s="107"/>
    </row>
    <row r="1422" spans="1:12" s="121" customFormat="1">
      <c r="A1422" s="112"/>
      <c r="B1422" s="122"/>
      <c r="C1422" s="112"/>
      <c r="D1422" s="112"/>
      <c r="E1422" s="123"/>
      <c r="F1422" s="201"/>
      <c r="G1422" s="204"/>
      <c r="H1422" s="202"/>
      <c r="I1422" s="202"/>
      <c r="J1422" s="202"/>
      <c r="K1422" s="107"/>
      <c r="L1422" s="107"/>
    </row>
    <row r="1423" spans="1:12" s="121" customFormat="1">
      <c r="A1423" s="112"/>
      <c r="B1423" s="122"/>
      <c r="C1423" s="112"/>
      <c r="D1423" s="112"/>
      <c r="E1423" s="123"/>
      <c r="F1423" s="201"/>
      <c r="G1423" s="204"/>
      <c r="H1423" s="202"/>
      <c r="I1423" s="202"/>
      <c r="J1423" s="202"/>
      <c r="K1423" s="107"/>
      <c r="L1423" s="107"/>
    </row>
    <row r="1424" spans="1:12" s="121" customFormat="1">
      <c r="A1424" s="112"/>
      <c r="B1424" s="122"/>
      <c r="C1424" s="112"/>
      <c r="D1424" s="112"/>
      <c r="E1424" s="123"/>
      <c r="F1424" s="201"/>
      <c r="G1424" s="204"/>
      <c r="H1424" s="202"/>
      <c r="I1424" s="202"/>
      <c r="J1424" s="202"/>
      <c r="K1424" s="107"/>
      <c r="L1424" s="107"/>
    </row>
    <row r="1425" spans="1:12" s="121" customFormat="1">
      <c r="A1425" s="112"/>
      <c r="B1425" s="122"/>
      <c r="C1425" s="112"/>
      <c r="D1425" s="112"/>
      <c r="E1425" s="123"/>
      <c r="F1425" s="201"/>
      <c r="G1425" s="204"/>
      <c r="H1425" s="202"/>
      <c r="I1425" s="202"/>
      <c r="J1425" s="202"/>
      <c r="K1425" s="107"/>
      <c r="L1425" s="107"/>
    </row>
    <row r="1426" spans="1:12" s="121" customFormat="1">
      <c r="A1426" s="112"/>
      <c r="B1426" s="122"/>
      <c r="C1426" s="112"/>
      <c r="D1426" s="112"/>
      <c r="E1426" s="123"/>
      <c r="F1426" s="201"/>
      <c r="G1426" s="204"/>
      <c r="H1426" s="202"/>
      <c r="I1426" s="202"/>
      <c r="J1426" s="202"/>
      <c r="K1426" s="107"/>
      <c r="L1426" s="107"/>
    </row>
    <row r="1427" spans="1:12" s="121" customFormat="1">
      <c r="A1427" s="112"/>
      <c r="B1427" s="122"/>
      <c r="C1427" s="112"/>
      <c r="D1427" s="112"/>
      <c r="E1427" s="123"/>
      <c r="F1427" s="201"/>
      <c r="G1427" s="204"/>
      <c r="H1427" s="202"/>
      <c r="I1427" s="202"/>
      <c r="J1427" s="202"/>
      <c r="K1427" s="107"/>
      <c r="L1427" s="107"/>
    </row>
    <row r="1428" spans="1:12" s="121" customFormat="1">
      <c r="A1428" s="112"/>
      <c r="B1428" s="122"/>
      <c r="C1428" s="112"/>
      <c r="D1428" s="112"/>
      <c r="E1428" s="123"/>
      <c r="F1428" s="201"/>
      <c r="G1428" s="204"/>
      <c r="H1428" s="202"/>
      <c r="I1428" s="202"/>
      <c r="J1428" s="202"/>
      <c r="K1428" s="107"/>
      <c r="L1428" s="107"/>
    </row>
    <row r="1429" spans="1:12" s="121" customFormat="1">
      <c r="A1429" s="112"/>
      <c r="B1429" s="122"/>
      <c r="C1429" s="112"/>
      <c r="D1429" s="112"/>
      <c r="E1429" s="123"/>
      <c r="F1429" s="201"/>
      <c r="G1429" s="204"/>
      <c r="H1429" s="202"/>
      <c r="I1429" s="202"/>
      <c r="J1429" s="202"/>
      <c r="K1429" s="107"/>
      <c r="L1429" s="107"/>
    </row>
    <row r="1430" spans="1:12" s="121" customFormat="1">
      <c r="A1430" s="112"/>
      <c r="B1430" s="122"/>
      <c r="C1430" s="112"/>
      <c r="D1430" s="112"/>
      <c r="E1430" s="123"/>
      <c r="F1430" s="201"/>
      <c r="G1430" s="204"/>
      <c r="H1430" s="202"/>
      <c r="I1430" s="202"/>
      <c r="J1430" s="202"/>
      <c r="K1430" s="107"/>
      <c r="L1430" s="107"/>
    </row>
    <row r="1431" spans="1:12" s="121" customFormat="1">
      <c r="A1431" s="112"/>
      <c r="B1431" s="122"/>
      <c r="C1431" s="112"/>
      <c r="D1431" s="112"/>
      <c r="E1431" s="123"/>
      <c r="F1431" s="201"/>
      <c r="G1431" s="204"/>
      <c r="H1431" s="202"/>
      <c r="I1431" s="202"/>
      <c r="J1431" s="202"/>
      <c r="K1431" s="107"/>
      <c r="L1431" s="107"/>
    </row>
    <row r="1432" spans="1:12" s="121" customFormat="1">
      <c r="A1432" s="112"/>
      <c r="B1432" s="122"/>
      <c r="C1432" s="112"/>
      <c r="D1432" s="112"/>
      <c r="E1432" s="123"/>
      <c r="F1432" s="201"/>
      <c r="G1432" s="204"/>
      <c r="H1432" s="202"/>
      <c r="I1432" s="202"/>
      <c r="J1432" s="202"/>
      <c r="K1432" s="107"/>
      <c r="L1432" s="107"/>
    </row>
    <row r="1433" spans="1:12" s="121" customFormat="1">
      <c r="A1433" s="112"/>
      <c r="B1433" s="122"/>
      <c r="C1433" s="112"/>
      <c r="D1433" s="112"/>
      <c r="E1433" s="123"/>
      <c r="F1433" s="201"/>
      <c r="G1433" s="204"/>
      <c r="H1433" s="202"/>
      <c r="I1433" s="202"/>
      <c r="J1433" s="202"/>
      <c r="K1433" s="107"/>
      <c r="L1433" s="107"/>
    </row>
    <row r="1434" spans="1:12" s="121" customFormat="1">
      <c r="A1434" s="112"/>
      <c r="B1434" s="122"/>
      <c r="C1434" s="112"/>
      <c r="D1434" s="112"/>
      <c r="E1434" s="123"/>
      <c r="F1434" s="201"/>
      <c r="G1434" s="204"/>
      <c r="H1434" s="202"/>
      <c r="I1434" s="202"/>
      <c r="J1434" s="202"/>
      <c r="K1434" s="107"/>
      <c r="L1434" s="107"/>
    </row>
    <row r="1435" spans="1:12" s="121" customFormat="1">
      <c r="A1435" s="112"/>
      <c r="B1435" s="122"/>
      <c r="C1435" s="112"/>
      <c r="D1435" s="112"/>
      <c r="E1435" s="123"/>
      <c r="F1435" s="201"/>
      <c r="G1435" s="204"/>
      <c r="H1435" s="202"/>
      <c r="I1435" s="202"/>
      <c r="J1435" s="202"/>
      <c r="K1435" s="107"/>
      <c r="L1435" s="107"/>
    </row>
    <row r="1436" spans="1:12" s="121" customFormat="1">
      <c r="A1436" s="112"/>
      <c r="B1436" s="122"/>
      <c r="C1436" s="112"/>
      <c r="D1436" s="112"/>
      <c r="E1436" s="123"/>
      <c r="F1436" s="201"/>
      <c r="G1436" s="204"/>
      <c r="H1436" s="202"/>
      <c r="I1436" s="202"/>
      <c r="J1436" s="202"/>
      <c r="K1436" s="107"/>
      <c r="L1436" s="107"/>
    </row>
    <row r="1437" spans="1:12" s="121" customFormat="1">
      <c r="A1437" s="112"/>
      <c r="B1437" s="122"/>
      <c r="C1437" s="112"/>
      <c r="D1437" s="112"/>
      <c r="E1437" s="123"/>
      <c r="F1437" s="201"/>
      <c r="G1437" s="204"/>
      <c r="H1437" s="202"/>
      <c r="I1437" s="202"/>
      <c r="J1437" s="202"/>
      <c r="K1437" s="107"/>
      <c r="L1437" s="107"/>
    </row>
    <row r="1438" spans="1:12" s="121" customFormat="1">
      <c r="A1438" s="112"/>
      <c r="B1438" s="122"/>
      <c r="C1438" s="112"/>
      <c r="D1438" s="112"/>
      <c r="E1438" s="123"/>
      <c r="F1438" s="201"/>
      <c r="G1438" s="204"/>
      <c r="H1438" s="202"/>
      <c r="I1438" s="202"/>
      <c r="J1438" s="202"/>
      <c r="K1438" s="107"/>
      <c r="L1438" s="107"/>
    </row>
    <row r="1439" spans="1:12" s="121" customFormat="1">
      <c r="A1439" s="112"/>
      <c r="B1439" s="122"/>
      <c r="C1439" s="112"/>
      <c r="D1439" s="112"/>
      <c r="E1439" s="123"/>
      <c r="F1439" s="201"/>
      <c r="G1439" s="204"/>
      <c r="H1439" s="202"/>
      <c r="I1439" s="202"/>
      <c r="J1439" s="202"/>
      <c r="K1439" s="107"/>
      <c r="L1439" s="107"/>
    </row>
    <row r="1440" spans="1:12" s="121" customFormat="1">
      <c r="A1440" s="112"/>
      <c r="B1440" s="122"/>
      <c r="C1440" s="112"/>
      <c r="D1440" s="112"/>
      <c r="E1440" s="123"/>
      <c r="F1440" s="201"/>
      <c r="G1440" s="204"/>
      <c r="H1440" s="202"/>
      <c r="I1440" s="202"/>
      <c r="J1440" s="202"/>
      <c r="K1440" s="107"/>
      <c r="L1440" s="107"/>
    </row>
    <row r="1441" spans="1:12" s="121" customFormat="1">
      <c r="A1441" s="112"/>
      <c r="B1441" s="122"/>
      <c r="C1441" s="112"/>
      <c r="D1441" s="112"/>
      <c r="E1441" s="123"/>
      <c r="F1441" s="201"/>
      <c r="G1441" s="204"/>
      <c r="H1441" s="202"/>
      <c r="I1441" s="202"/>
      <c r="J1441" s="202"/>
      <c r="K1441" s="107"/>
      <c r="L1441" s="107"/>
    </row>
    <row r="1442" spans="1:12" s="121" customFormat="1">
      <c r="A1442" s="112"/>
      <c r="B1442" s="122"/>
      <c r="C1442" s="112"/>
      <c r="D1442" s="112"/>
      <c r="E1442" s="123"/>
      <c r="F1442" s="201"/>
      <c r="G1442" s="204"/>
      <c r="H1442" s="202"/>
      <c r="I1442" s="202"/>
      <c r="J1442" s="202"/>
      <c r="K1442" s="107"/>
      <c r="L1442" s="107"/>
    </row>
    <row r="1443" spans="1:12" s="121" customFormat="1">
      <c r="A1443" s="112"/>
      <c r="B1443" s="122"/>
      <c r="C1443" s="112"/>
      <c r="D1443" s="112"/>
      <c r="E1443" s="123"/>
      <c r="F1443" s="201"/>
      <c r="G1443" s="204"/>
      <c r="H1443" s="202"/>
      <c r="I1443" s="202"/>
      <c r="J1443" s="202"/>
      <c r="K1443" s="107"/>
      <c r="L1443" s="107"/>
    </row>
    <row r="1444" spans="1:12" s="121" customFormat="1">
      <c r="A1444" s="112"/>
      <c r="B1444" s="122"/>
      <c r="C1444" s="112"/>
      <c r="D1444" s="112"/>
      <c r="E1444" s="123"/>
      <c r="F1444" s="201"/>
      <c r="G1444" s="204"/>
      <c r="H1444" s="202"/>
      <c r="I1444" s="202"/>
      <c r="J1444" s="202"/>
      <c r="K1444" s="107"/>
      <c r="L1444" s="107"/>
    </row>
    <row r="1445" spans="1:12" s="121" customFormat="1">
      <c r="A1445" s="112"/>
      <c r="B1445" s="122"/>
      <c r="C1445" s="112"/>
      <c r="D1445" s="112"/>
      <c r="E1445" s="123"/>
      <c r="F1445" s="201"/>
      <c r="G1445" s="204"/>
      <c r="H1445" s="202"/>
      <c r="I1445" s="202"/>
      <c r="J1445" s="202"/>
      <c r="K1445" s="107"/>
      <c r="L1445" s="107"/>
    </row>
    <row r="1446" spans="1:12" s="121" customFormat="1">
      <c r="A1446" s="112"/>
      <c r="B1446" s="122"/>
      <c r="C1446" s="112"/>
      <c r="D1446" s="112"/>
      <c r="E1446" s="123"/>
      <c r="F1446" s="201"/>
      <c r="G1446" s="204"/>
      <c r="H1446" s="202"/>
      <c r="I1446" s="202"/>
      <c r="J1446" s="202"/>
      <c r="K1446" s="107"/>
      <c r="L1446" s="107"/>
    </row>
    <row r="1447" spans="1:12" s="121" customFormat="1">
      <c r="A1447" s="112"/>
      <c r="B1447" s="122"/>
      <c r="C1447" s="112"/>
      <c r="D1447" s="112"/>
      <c r="E1447" s="123"/>
      <c r="F1447" s="201"/>
      <c r="G1447" s="204"/>
      <c r="H1447" s="202"/>
      <c r="I1447" s="202"/>
      <c r="J1447" s="202"/>
      <c r="K1447" s="107"/>
      <c r="L1447" s="107"/>
    </row>
    <row r="1448" spans="1:12" s="121" customFormat="1">
      <c r="A1448" s="112"/>
      <c r="B1448" s="122"/>
      <c r="C1448" s="112"/>
      <c r="D1448" s="112"/>
      <c r="E1448" s="123"/>
      <c r="F1448" s="201"/>
      <c r="G1448" s="204"/>
      <c r="H1448" s="202"/>
      <c r="I1448" s="202"/>
      <c r="J1448" s="202"/>
      <c r="K1448" s="107"/>
      <c r="L1448" s="107"/>
    </row>
    <row r="1449" spans="1:12" s="121" customFormat="1">
      <c r="A1449" s="112"/>
      <c r="B1449" s="122"/>
      <c r="C1449" s="112"/>
      <c r="D1449" s="112"/>
      <c r="E1449" s="123"/>
      <c r="F1449" s="201"/>
      <c r="G1449" s="204"/>
      <c r="H1449" s="202"/>
      <c r="I1449" s="202"/>
      <c r="J1449" s="202"/>
      <c r="K1449" s="107"/>
      <c r="L1449" s="107"/>
    </row>
    <row r="1450" spans="1:12" s="121" customFormat="1">
      <c r="A1450" s="112"/>
      <c r="B1450" s="122"/>
      <c r="C1450" s="112"/>
      <c r="D1450" s="112"/>
      <c r="E1450" s="123"/>
      <c r="F1450" s="201"/>
      <c r="G1450" s="204"/>
      <c r="H1450" s="202"/>
      <c r="I1450" s="202"/>
      <c r="J1450" s="202"/>
      <c r="K1450" s="107"/>
      <c r="L1450" s="107"/>
    </row>
    <row r="1451" spans="1:12" s="121" customFormat="1">
      <c r="A1451" s="112"/>
      <c r="B1451" s="122"/>
      <c r="C1451" s="112"/>
      <c r="D1451" s="112"/>
      <c r="E1451" s="123"/>
      <c r="F1451" s="201"/>
      <c r="G1451" s="204"/>
      <c r="H1451" s="202"/>
      <c r="I1451" s="202"/>
      <c r="J1451" s="202"/>
      <c r="K1451" s="107"/>
      <c r="L1451" s="107"/>
    </row>
    <row r="1452" spans="1:12" s="121" customFormat="1">
      <c r="A1452" s="112"/>
      <c r="B1452" s="122"/>
      <c r="C1452" s="112"/>
      <c r="D1452" s="112"/>
      <c r="E1452" s="123"/>
      <c r="F1452" s="201"/>
      <c r="G1452" s="204"/>
      <c r="H1452" s="202"/>
      <c r="I1452" s="202"/>
      <c r="J1452" s="202"/>
      <c r="K1452" s="107"/>
      <c r="L1452" s="107"/>
    </row>
    <row r="1453" spans="1:12" s="121" customFormat="1">
      <c r="A1453" s="112"/>
      <c r="B1453" s="122"/>
      <c r="C1453" s="112"/>
      <c r="D1453" s="112"/>
      <c r="E1453" s="123"/>
      <c r="F1453" s="201"/>
      <c r="G1453" s="204"/>
      <c r="H1453" s="202"/>
      <c r="I1453" s="202"/>
      <c r="J1453" s="202"/>
      <c r="K1453" s="107"/>
      <c r="L1453" s="107"/>
    </row>
    <row r="1454" spans="1:12" s="121" customFormat="1">
      <c r="A1454" s="112"/>
      <c r="B1454" s="122"/>
      <c r="C1454" s="112"/>
      <c r="D1454" s="112"/>
      <c r="E1454" s="123"/>
      <c r="F1454" s="201"/>
      <c r="G1454" s="204"/>
      <c r="H1454" s="202"/>
      <c r="I1454" s="202"/>
      <c r="J1454" s="202"/>
      <c r="K1454" s="107"/>
      <c r="L1454" s="107"/>
    </row>
    <row r="1455" spans="1:12" s="121" customFormat="1">
      <c r="A1455" s="112"/>
      <c r="B1455" s="122"/>
      <c r="C1455" s="112"/>
      <c r="D1455" s="112"/>
      <c r="E1455" s="123"/>
      <c r="F1455" s="201"/>
      <c r="G1455" s="204"/>
      <c r="H1455" s="202"/>
      <c r="I1455" s="202"/>
      <c r="J1455" s="202"/>
      <c r="K1455" s="107"/>
      <c r="L1455" s="107"/>
    </row>
    <row r="1456" spans="1:12" s="121" customFormat="1">
      <c r="A1456" s="112"/>
      <c r="B1456" s="122"/>
      <c r="C1456" s="112"/>
      <c r="D1456" s="112"/>
      <c r="E1456" s="123"/>
      <c r="F1456" s="201"/>
      <c r="G1456" s="204"/>
      <c r="H1456" s="202"/>
      <c r="I1456" s="202"/>
      <c r="J1456" s="202"/>
      <c r="K1456" s="107"/>
      <c r="L1456" s="107"/>
    </row>
    <row r="1457" spans="1:12" s="121" customFormat="1">
      <c r="A1457" s="112"/>
      <c r="B1457" s="122"/>
      <c r="C1457" s="112"/>
      <c r="D1457" s="112"/>
      <c r="E1457" s="123"/>
      <c r="F1457" s="201"/>
      <c r="G1457" s="204"/>
      <c r="H1457" s="202"/>
      <c r="I1457" s="202"/>
      <c r="J1457" s="202"/>
      <c r="K1457" s="107"/>
      <c r="L1457" s="107"/>
    </row>
    <row r="1458" spans="1:12" s="121" customFormat="1">
      <c r="A1458" s="112"/>
      <c r="B1458" s="122"/>
      <c r="C1458" s="112"/>
      <c r="D1458" s="112"/>
      <c r="E1458" s="123"/>
      <c r="F1458" s="201"/>
      <c r="G1458" s="204"/>
      <c r="H1458" s="202"/>
      <c r="I1458" s="202"/>
      <c r="J1458" s="202"/>
      <c r="K1458" s="107"/>
      <c r="L1458" s="107"/>
    </row>
    <row r="1459" spans="1:12" s="121" customFormat="1">
      <c r="A1459" s="112"/>
      <c r="B1459" s="122"/>
      <c r="C1459" s="112"/>
      <c r="D1459" s="112"/>
      <c r="E1459" s="123"/>
      <c r="F1459" s="201"/>
      <c r="G1459" s="204"/>
      <c r="H1459" s="202"/>
      <c r="I1459" s="202"/>
      <c r="J1459" s="202"/>
      <c r="K1459" s="107"/>
      <c r="L1459" s="107"/>
    </row>
    <row r="1460" spans="1:12" s="121" customFormat="1">
      <c r="A1460" s="112"/>
      <c r="B1460" s="122"/>
      <c r="C1460" s="112"/>
      <c r="D1460" s="112"/>
      <c r="E1460" s="123"/>
      <c r="F1460" s="201"/>
      <c r="G1460" s="204"/>
      <c r="H1460" s="202"/>
      <c r="I1460" s="202"/>
      <c r="J1460" s="202"/>
      <c r="K1460" s="107"/>
      <c r="L1460" s="107"/>
    </row>
    <row r="1461" spans="1:12" s="121" customFormat="1">
      <c r="A1461" s="112"/>
      <c r="B1461" s="122"/>
      <c r="C1461" s="112"/>
      <c r="D1461" s="112"/>
      <c r="E1461" s="123"/>
      <c r="F1461" s="201"/>
      <c r="G1461" s="204"/>
      <c r="H1461" s="202"/>
      <c r="I1461" s="202"/>
      <c r="J1461" s="202"/>
      <c r="K1461" s="107"/>
      <c r="L1461" s="107"/>
    </row>
    <row r="1462" spans="1:12" s="121" customFormat="1">
      <c r="A1462" s="112"/>
      <c r="B1462" s="122"/>
      <c r="C1462" s="112"/>
      <c r="D1462" s="112"/>
      <c r="E1462" s="123"/>
      <c r="F1462" s="201"/>
      <c r="G1462" s="204"/>
      <c r="H1462" s="202"/>
      <c r="I1462" s="202"/>
      <c r="J1462" s="202"/>
      <c r="K1462" s="107"/>
      <c r="L1462" s="107"/>
    </row>
    <row r="1463" spans="1:12" s="121" customFormat="1">
      <c r="A1463" s="112"/>
      <c r="B1463" s="122"/>
      <c r="C1463" s="112"/>
      <c r="D1463" s="112"/>
      <c r="E1463" s="123"/>
      <c r="F1463" s="201"/>
      <c r="G1463" s="204"/>
      <c r="H1463" s="202"/>
      <c r="I1463" s="202"/>
      <c r="J1463" s="202"/>
      <c r="K1463" s="107"/>
      <c r="L1463" s="107"/>
    </row>
    <row r="1464" spans="1:12" s="121" customFormat="1">
      <c r="A1464" s="112"/>
      <c r="B1464" s="122"/>
      <c r="C1464" s="112"/>
      <c r="D1464" s="112"/>
      <c r="E1464" s="123"/>
      <c r="F1464" s="201"/>
      <c r="G1464" s="204"/>
      <c r="H1464" s="202"/>
      <c r="I1464" s="202"/>
      <c r="J1464" s="202"/>
      <c r="K1464" s="107"/>
      <c r="L1464" s="107"/>
    </row>
    <row r="1465" spans="1:12" s="121" customFormat="1">
      <c r="A1465" s="112"/>
      <c r="B1465" s="122"/>
      <c r="C1465" s="112"/>
      <c r="D1465" s="112"/>
      <c r="E1465" s="123"/>
      <c r="F1465" s="201"/>
      <c r="G1465" s="204"/>
      <c r="H1465" s="202"/>
      <c r="I1465" s="202"/>
      <c r="J1465" s="202"/>
      <c r="K1465" s="107"/>
      <c r="L1465" s="107"/>
    </row>
    <row r="1466" spans="1:12" s="121" customFormat="1">
      <c r="A1466" s="112"/>
      <c r="B1466" s="122"/>
      <c r="C1466" s="112"/>
      <c r="D1466" s="112"/>
      <c r="E1466" s="123"/>
      <c r="F1466" s="201"/>
      <c r="G1466" s="204"/>
      <c r="H1466" s="202"/>
      <c r="I1466" s="202"/>
      <c r="J1466" s="202"/>
      <c r="K1466" s="107"/>
      <c r="L1466" s="107"/>
    </row>
    <row r="1467" spans="1:12" s="121" customFormat="1">
      <c r="A1467" s="112"/>
      <c r="B1467" s="122"/>
      <c r="C1467" s="112"/>
      <c r="D1467" s="112"/>
      <c r="E1467" s="123"/>
      <c r="F1467" s="201"/>
      <c r="G1467" s="204"/>
      <c r="H1467" s="202"/>
      <c r="I1467" s="202"/>
      <c r="J1467" s="202"/>
      <c r="K1467" s="107"/>
      <c r="L1467" s="107"/>
    </row>
    <row r="1468" spans="1:12" s="121" customFormat="1">
      <c r="A1468" s="112"/>
      <c r="B1468" s="122"/>
      <c r="C1468" s="112"/>
      <c r="D1468" s="112"/>
      <c r="E1468" s="123"/>
      <c r="F1468" s="201"/>
      <c r="G1468" s="204"/>
      <c r="H1468" s="202"/>
      <c r="I1468" s="202"/>
      <c r="J1468" s="202"/>
      <c r="K1468" s="107"/>
      <c r="L1468" s="107"/>
    </row>
    <row r="1469" spans="1:12" s="121" customFormat="1">
      <c r="A1469" s="112"/>
      <c r="B1469" s="122"/>
      <c r="C1469" s="112"/>
      <c r="D1469" s="112"/>
      <c r="E1469" s="123"/>
      <c r="F1469" s="201"/>
      <c r="G1469" s="204"/>
      <c r="H1469" s="202"/>
      <c r="I1469" s="202"/>
      <c r="J1469" s="202"/>
      <c r="K1469" s="107"/>
      <c r="L1469" s="107"/>
    </row>
    <row r="1470" spans="1:12" s="121" customFormat="1">
      <c r="A1470" s="112"/>
      <c r="B1470" s="122"/>
      <c r="C1470" s="112"/>
      <c r="D1470" s="112"/>
      <c r="E1470" s="123"/>
      <c r="F1470" s="201"/>
      <c r="G1470" s="204"/>
      <c r="H1470" s="202"/>
      <c r="I1470" s="202"/>
      <c r="J1470" s="202"/>
      <c r="K1470" s="107"/>
      <c r="L1470" s="107"/>
    </row>
    <row r="1471" spans="1:12" s="121" customFormat="1">
      <c r="A1471" s="112"/>
      <c r="B1471" s="122"/>
      <c r="C1471" s="112"/>
      <c r="D1471" s="112"/>
      <c r="E1471" s="123"/>
      <c r="F1471" s="201"/>
      <c r="G1471" s="204"/>
      <c r="H1471" s="202"/>
      <c r="I1471" s="202"/>
      <c r="J1471" s="202"/>
      <c r="K1471" s="107"/>
      <c r="L1471" s="107"/>
    </row>
    <row r="1472" spans="1:12" s="121" customFormat="1">
      <c r="A1472" s="112"/>
      <c r="B1472" s="122"/>
      <c r="C1472" s="112"/>
      <c r="D1472" s="112"/>
      <c r="E1472" s="123"/>
      <c r="F1472" s="201"/>
      <c r="G1472" s="204"/>
      <c r="H1472" s="202"/>
      <c r="I1472" s="202"/>
      <c r="J1472" s="202"/>
      <c r="K1472" s="107"/>
      <c r="L1472" s="107"/>
    </row>
    <row r="1473" spans="1:12" s="121" customFormat="1">
      <c r="A1473" s="112"/>
      <c r="B1473" s="122"/>
      <c r="C1473" s="112"/>
      <c r="D1473" s="112"/>
      <c r="E1473" s="123"/>
      <c r="F1473" s="201"/>
      <c r="G1473" s="204"/>
      <c r="H1473" s="202"/>
      <c r="I1473" s="202"/>
      <c r="J1473" s="202"/>
      <c r="K1473" s="107"/>
      <c r="L1473" s="107"/>
    </row>
    <row r="1474" spans="1:12" s="121" customFormat="1">
      <c r="A1474" s="112"/>
      <c r="B1474" s="122"/>
      <c r="C1474" s="112"/>
      <c r="D1474" s="112"/>
      <c r="E1474" s="123"/>
      <c r="F1474" s="201"/>
      <c r="G1474" s="204"/>
      <c r="H1474" s="202"/>
      <c r="I1474" s="202"/>
      <c r="J1474" s="202"/>
      <c r="K1474" s="107"/>
      <c r="L1474" s="107"/>
    </row>
    <row r="1475" spans="1:12" s="121" customFormat="1">
      <c r="A1475" s="112"/>
      <c r="B1475" s="122"/>
      <c r="C1475" s="112"/>
      <c r="D1475" s="112"/>
      <c r="E1475" s="123"/>
      <c r="F1475" s="201"/>
      <c r="G1475" s="204"/>
      <c r="H1475" s="202"/>
      <c r="I1475" s="202"/>
      <c r="J1475" s="202"/>
      <c r="K1475" s="107"/>
      <c r="L1475" s="107"/>
    </row>
    <row r="1476" spans="1:12" s="121" customFormat="1">
      <c r="A1476" s="112"/>
      <c r="B1476" s="122"/>
      <c r="C1476" s="112"/>
      <c r="D1476" s="112"/>
      <c r="E1476" s="123"/>
      <c r="F1476" s="201"/>
      <c r="G1476" s="204"/>
      <c r="H1476" s="202"/>
      <c r="I1476" s="202"/>
      <c r="J1476" s="202"/>
      <c r="K1476" s="107"/>
      <c r="L1476" s="107"/>
    </row>
    <row r="1477" spans="1:12" s="121" customFormat="1">
      <c r="A1477" s="112"/>
      <c r="B1477" s="122"/>
      <c r="C1477" s="112"/>
      <c r="D1477" s="112"/>
      <c r="E1477" s="123"/>
      <c r="F1477" s="201"/>
      <c r="G1477" s="204"/>
      <c r="H1477" s="202"/>
      <c r="I1477" s="202"/>
      <c r="J1477" s="202"/>
      <c r="K1477" s="107"/>
      <c r="L1477" s="107"/>
    </row>
    <row r="1478" spans="1:12" s="121" customFormat="1">
      <c r="A1478" s="112"/>
      <c r="B1478" s="122"/>
      <c r="C1478" s="112"/>
      <c r="D1478" s="112"/>
      <c r="E1478" s="123"/>
      <c r="F1478" s="201"/>
      <c r="G1478" s="204"/>
      <c r="H1478" s="202"/>
      <c r="I1478" s="202"/>
      <c r="J1478" s="202"/>
      <c r="K1478" s="107"/>
      <c r="L1478" s="107"/>
    </row>
    <row r="1479" spans="1:12" s="121" customFormat="1">
      <c r="A1479" s="112"/>
      <c r="B1479" s="122"/>
      <c r="C1479" s="112"/>
      <c r="D1479" s="112"/>
      <c r="E1479" s="123"/>
      <c r="F1479" s="201"/>
      <c r="G1479" s="204"/>
      <c r="H1479" s="202"/>
      <c r="I1479" s="202"/>
      <c r="J1479" s="202"/>
      <c r="K1479" s="107"/>
      <c r="L1479" s="107"/>
    </row>
    <row r="1480" spans="1:12" s="121" customFormat="1">
      <c r="A1480" s="112"/>
      <c r="B1480" s="122"/>
      <c r="C1480" s="112"/>
      <c r="D1480" s="112"/>
      <c r="E1480" s="123"/>
      <c r="F1480" s="201"/>
      <c r="G1480" s="204"/>
      <c r="H1480" s="202"/>
      <c r="I1480" s="202"/>
      <c r="J1480" s="202"/>
      <c r="K1480" s="107"/>
      <c r="L1480" s="107"/>
    </row>
    <row r="1481" spans="1:12" s="121" customFormat="1">
      <c r="A1481" s="112"/>
      <c r="B1481" s="122"/>
      <c r="C1481" s="112"/>
      <c r="D1481" s="112"/>
      <c r="E1481" s="123"/>
      <c r="F1481" s="201"/>
      <c r="G1481" s="204"/>
      <c r="H1481" s="202"/>
      <c r="I1481" s="202"/>
      <c r="J1481" s="202"/>
      <c r="K1481" s="107"/>
      <c r="L1481" s="107"/>
    </row>
    <row r="1482" spans="1:12" s="121" customFormat="1">
      <c r="A1482" s="112"/>
      <c r="B1482" s="122"/>
      <c r="C1482" s="112"/>
      <c r="D1482" s="112"/>
      <c r="E1482" s="123"/>
      <c r="F1482" s="201"/>
      <c r="G1482" s="204"/>
      <c r="H1482" s="202"/>
      <c r="I1482" s="202"/>
      <c r="J1482" s="202"/>
      <c r="K1482" s="107"/>
      <c r="L1482" s="107"/>
    </row>
    <row r="1483" spans="1:12" s="121" customFormat="1">
      <c r="A1483" s="112"/>
      <c r="B1483" s="122"/>
      <c r="C1483" s="112"/>
      <c r="D1483" s="112"/>
      <c r="E1483" s="123"/>
      <c r="F1483" s="201"/>
      <c r="G1483" s="204"/>
      <c r="H1483" s="202"/>
      <c r="I1483" s="202"/>
      <c r="J1483" s="202"/>
      <c r="K1483" s="107"/>
      <c r="L1483" s="107"/>
    </row>
    <row r="1484" spans="1:12" s="121" customFormat="1">
      <c r="A1484" s="112"/>
      <c r="B1484" s="122"/>
      <c r="C1484" s="112"/>
      <c r="D1484" s="112"/>
      <c r="E1484" s="123"/>
      <c r="F1484" s="201"/>
      <c r="G1484" s="204"/>
      <c r="H1484" s="202"/>
      <c r="I1484" s="202"/>
      <c r="J1484" s="202"/>
      <c r="K1484" s="107"/>
      <c r="L1484" s="107"/>
    </row>
    <row r="1485" spans="1:12" s="121" customFormat="1">
      <c r="A1485" s="112"/>
      <c r="B1485" s="122"/>
      <c r="C1485" s="112"/>
      <c r="D1485" s="112"/>
      <c r="E1485" s="123"/>
      <c r="F1485" s="201"/>
      <c r="G1485" s="204"/>
      <c r="H1485" s="202"/>
      <c r="I1485" s="202"/>
      <c r="J1485" s="202"/>
      <c r="K1485" s="107"/>
      <c r="L1485" s="107"/>
    </row>
    <row r="1486" spans="1:12" s="121" customFormat="1">
      <c r="A1486" s="112"/>
      <c r="B1486" s="122"/>
      <c r="C1486" s="112"/>
      <c r="D1486" s="112"/>
      <c r="E1486" s="123"/>
      <c r="F1486" s="201"/>
      <c r="G1486" s="204"/>
      <c r="H1486" s="202"/>
      <c r="I1486" s="202"/>
      <c r="J1486" s="202"/>
      <c r="K1486" s="107"/>
      <c r="L1486" s="107"/>
    </row>
    <row r="1487" spans="1:12" s="121" customFormat="1">
      <c r="A1487" s="112"/>
      <c r="B1487" s="122"/>
      <c r="C1487" s="112"/>
      <c r="D1487" s="112"/>
      <c r="E1487" s="123"/>
      <c r="F1487" s="201"/>
      <c r="G1487" s="204"/>
      <c r="H1487" s="202"/>
      <c r="I1487" s="202"/>
      <c r="J1487" s="202"/>
      <c r="K1487" s="107"/>
      <c r="L1487" s="107"/>
    </row>
    <row r="1488" spans="1:12" s="121" customFormat="1">
      <c r="A1488" s="112"/>
      <c r="B1488" s="122"/>
      <c r="C1488" s="112"/>
      <c r="D1488" s="112"/>
      <c r="E1488" s="123"/>
      <c r="F1488" s="201"/>
      <c r="G1488" s="204"/>
      <c r="H1488" s="202"/>
      <c r="I1488" s="202"/>
      <c r="J1488" s="202"/>
      <c r="K1488" s="107"/>
      <c r="L1488" s="107"/>
    </row>
    <row r="1489" spans="1:12" s="121" customFormat="1">
      <c r="A1489" s="112"/>
      <c r="B1489" s="122"/>
      <c r="C1489" s="112"/>
      <c r="D1489" s="112"/>
      <c r="E1489" s="123"/>
      <c r="F1489" s="201"/>
      <c r="G1489" s="204"/>
      <c r="H1489" s="202"/>
      <c r="I1489" s="202"/>
      <c r="J1489" s="202"/>
      <c r="K1489" s="107"/>
      <c r="L1489" s="107"/>
    </row>
    <row r="1490" spans="1:12" s="121" customFormat="1">
      <c r="A1490" s="112"/>
      <c r="B1490" s="122"/>
      <c r="C1490" s="112"/>
      <c r="D1490" s="112"/>
      <c r="E1490" s="123"/>
      <c r="F1490" s="201"/>
      <c r="G1490" s="204"/>
      <c r="H1490" s="202"/>
      <c r="I1490" s="202"/>
      <c r="J1490" s="202"/>
      <c r="K1490" s="107"/>
      <c r="L1490" s="107"/>
    </row>
    <row r="1491" spans="1:12" s="121" customFormat="1">
      <c r="A1491" s="112"/>
      <c r="B1491" s="122"/>
      <c r="C1491" s="112"/>
      <c r="D1491" s="112"/>
      <c r="E1491" s="123"/>
      <c r="F1491" s="201"/>
      <c r="G1491" s="204"/>
      <c r="H1491" s="202"/>
      <c r="I1491" s="202"/>
      <c r="J1491" s="202"/>
      <c r="K1491" s="107"/>
      <c r="L1491" s="107"/>
    </row>
    <row r="1492" spans="1:12" s="121" customFormat="1">
      <c r="A1492" s="112"/>
      <c r="B1492" s="122"/>
      <c r="C1492" s="112"/>
      <c r="D1492" s="112"/>
      <c r="E1492" s="123"/>
      <c r="F1492" s="201"/>
      <c r="G1492" s="204"/>
      <c r="H1492" s="202"/>
      <c r="I1492" s="202"/>
      <c r="J1492" s="202"/>
      <c r="K1492" s="107"/>
      <c r="L1492" s="107"/>
    </row>
    <row r="1493" spans="1:12" s="121" customFormat="1">
      <c r="A1493" s="112"/>
      <c r="B1493" s="122"/>
      <c r="C1493" s="112"/>
      <c r="D1493" s="112"/>
      <c r="E1493" s="123"/>
      <c r="F1493" s="201"/>
      <c r="G1493" s="204"/>
      <c r="H1493" s="202"/>
      <c r="I1493" s="202"/>
      <c r="J1493" s="202"/>
      <c r="K1493" s="107"/>
      <c r="L1493" s="107"/>
    </row>
    <row r="1494" spans="1:12" s="121" customFormat="1">
      <c r="A1494" s="112"/>
      <c r="B1494" s="122"/>
      <c r="C1494" s="112"/>
      <c r="D1494" s="112"/>
      <c r="E1494" s="123"/>
      <c r="F1494" s="201"/>
      <c r="G1494" s="204"/>
      <c r="H1494" s="202"/>
      <c r="I1494" s="202"/>
      <c r="J1494" s="202"/>
      <c r="K1494" s="107"/>
      <c r="L1494" s="107"/>
    </row>
    <row r="1495" spans="1:12" s="121" customFormat="1">
      <c r="A1495" s="112"/>
      <c r="B1495" s="122"/>
      <c r="C1495" s="112"/>
      <c r="D1495" s="112"/>
      <c r="E1495" s="123"/>
      <c r="F1495" s="201"/>
      <c r="G1495" s="204"/>
      <c r="H1495" s="202"/>
      <c r="I1495" s="202"/>
      <c r="J1495" s="202"/>
      <c r="K1495" s="107"/>
      <c r="L1495" s="107"/>
    </row>
    <row r="1496" spans="1:12" s="121" customFormat="1">
      <c r="A1496" s="112"/>
      <c r="B1496" s="122"/>
      <c r="C1496" s="112"/>
      <c r="D1496" s="112"/>
      <c r="E1496" s="123"/>
      <c r="F1496" s="201"/>
      <c r="G1496" s="204"/>
      <c r="H1496" s="202"/>
      <c r="I1496" s="202"/>
      <c r="J1496" s="202"/>
      <c r="K1496" s="107"/>
      <c r="L1496" s="107"/>
    </row>
    <row r="1497" spans="1:12" s="121" customFormat="1">
      <c r="A1497" s="112"/>
      <c r="B1497" s="122"/>
      <c r="C1497" s="112"/>
      <c r="D1497" s="112"/>
      <c r="E1497" s="123"/>
      <c r="F1497" s="201"/>
      <c r="G1497" s="204"/>
      <c r="H1497" s="202"/>
      <c r="I1497" s="202"/>
      <c r="J1497" s="202"/>
      <c r="K1497" s="107"/>
      <c r="L1497" s="107"/>
    </row>
    <row r="1498" spans="1:12" s="121" customFormat="1">
      <c r="A1498" s="112"/>
      <c r="B1498" s="122"/>
      <c r="C1498" s="112"/>
      <c r="D1498" s="112"/>
      <c r="E1498" s="123"/>
      <c r="F1498" s="201"/>
      <c r="G1498" s="204"/>
      <c r="H1498" s="202"/>
      <c r="I1498" s="202"/>
      <c r="J1498" s="202"/>
      <c r="K1498" s="107"/>
      <c r="L1498" s="107"/>
    </row>
    <row r="1499" spans="1:12" s="121" customFormat="1">
      <c r="A1499" s="112"/>
      <c r="B1499" s="122"/>
      <c r="C1499" s="112"/>
      <c r="D1499" s="112"/>
      <c r="E1499" s="123"/>
      <c r="F1499" s="201"/>
      <c r="G1499" s="204"/>
      <c r="H1499" s="202"/>
      <c r="I1499" s="202"/>
      <c r="J1499" s="202"/>
      <c r="K1499" s="107"/>
      <c r="L1499" s="107"/>
    </row>
    <row r="1500" spans="1:12" s="121" customFormat="1">
      <c r="A1500" s="112"/>
      <c r="B1500" s="122"/>
      <c r="C1500" s="112"/>
      <c r="D1500" s="112"/>
      <c r="E1500" s="123"/>
      <c r="F1500" s="201"/>
      <c r="G1500" s="204"/>
      <c r="H1500" s="202"/>
      <c r="I1500" s="202"/>
      <c r="J1500" s="202"/>
      <c r="K1500" s="107"/>
      <c r="L1500" s="107"/>
    </row>
    <row r="1501" spans="1:12" s="121" customFormat="1">
      <c r="A1501" s="112"/>
      <c r="B1501" s="122"/>
      <c r="C1501" s="112"/>
      <c r="D1501" s="112"/>
      <c r="E1501" s="123"/>
      <c r="F1501" s="201"/>
      <c r="G1501" s="204"/>
      <c r="H1501" s="202"/>
      <c r="I1501" s="202"/>
      <c r="J1501" s="202"/>
      <c r="K1501" s="107"/>
      <c r="L1501" s="107"/>
    </row>
    <row r="1502" spans="1:12" s="121" customFormat="1">
      <c r="A1502" s="112"/>
      <c r="B1502" s="122"/>
      <c r="C1502" s="112"/>
      <c r="D1502" s="112"/>
      <c r="E1502" s="123"/>
      <c r="F1502" s="201"/>
      <c r="G1502" s="204"/>
      <c r="H1502" s="202"/>
      <c r="I1502" s="202"/>
      <c r="J1502" s="202"/>
      <c r="K1502" s="107"/>
      <c r="L1502" s="107"/>
    </row>
    <row r="1503" spans="1:12" s="121" customFormat="1">
      <c r="A1503" s="112"/>
      <c r="B1503" s="122"/>
      <c r="C1503" s="112"/>
      <c r="D1503" s="112"/>
      <c r="E1503" s="123"/>
      <c r="F1503" s="201"/>
      <c r="G1503" s="204"/>
      <c r="H1503" s="202"/>
      <c r="I1503" s="202"/>
      <c r="J1503" s="202"/>
      <c r="K1503" s="107"/>
      <c r="L1503" s="107"/>
    </row>
    <row r="1504" spans="1:12" s="121" customFormat="1">
      <c r="A1504" s="112"/>
      <c r="B1504" s="122"/>
      <c r="C1504" s="112"/>
      <c r="D1504" s="112"/>
      <c r="E1504" s="123"/>
      <c r="F1504" s="201"/>
      <c r="G1504" s="204"/>
      <c r="H1504" s="202"/>
      <c r="I1504" s="202"/>
      <c r="J1504" s="202"/>
      <c r="K1504" s="107"/>
      <c r="L1504" s="107"/>
    </row>
    <row r="1505" spans="1:12" s="121" customFormat="1">
      <c r="A1505" s="112"/>
      <c r="B1505" s="122"/>
      <c r="C1505" s="112"/>
      <c r="D1505" s="112"/>
      <c r="E1505" s="123"/>
      <c r="F1505" s="201"/>
      <c r="G1505" s="204"/>
      <c r="H1505" s="202"/>
      <c r="I1505" s="202"/>
      <c r="J1505" s="202"/>
      <c r="K1505" s="107"/>
      <c r="L1505" s="107"/>
    </row>
    <row r="1506" spans="1:12" s="121" customFormat="1">
      <c r="A1506" s="112"/>
      <c r="B1506" s="122"/>
      <c r="C1506" s="112"/>
      <c r="D1506" s="112"/>
      <c r="E1506" s="123"/>
      <c r="F1506" s="201"/>
      <c r="G1506" s="204"/>
      <c r="H1506" s="202"/>
      <c r="I1506" s="202"/>
      <c r="J1506" s="202"/>
      <c r="K1506" s="107"/>
      <c r="L1506" s="107"/>
    </row>
    <row r="1507" spans="1:12" s="121" customFormat="1">
      <c r="A1507" s="112"/>
      <c r="B1507" s="122"/>
      <c r="C1507" s="112"/>
      <c r="D1507" s="112"/>
      <c r="E1507" s="123"/>
      <c r="F1507" s="201"/>
      <c r="G1507" s="204"/>
      <c r="H1507" s="202"/>
      <c r="I1507" s="202"/>
      <c r="J1507" s="202"/>
      <c r="K1507" s="107"/>
      <c r="L1507" s="107"/>
    </row>
    <row r="1508" spans="1:12" s="121" customFormat="1">
      <c r="A1508" s="112"/>
      <c r="B1508" s="122"/>
      <c r="C1508" s="112"/>
      <c r="D1508" s="112"/>
      <c r="E1508" s="123"/>
      <c r="F1508" s="201"/>
      <c r="G1508" s="204"/>
      <c r="H1508" s="202"/>
      <c r="I1508" s="202"/>
      <c r="J1508" s="202"/>
      <c r="K1508" s="107"/>
      <c r="L1508" s="107"/>
    </row>
    <row r="1509" spans="1:12" s="121" customFormat="1">
      <c r="A1509" s="112"/>
      <c r="B1509" s="122"/>
      <c r="C1509" s="112"/>
      <c r="D1509" s="112"/>
      <c r="E1509" s="123"/>
      <c r="F1509" s="201"/>
      <c r="G1509" s="204"/>
      <c r="H1509" s="202"/>
      <c r="I1509" s="202"/>
      <c r="J1509" s="202"/>
      <c r="K1509" s="107"/>
      <c r="L1509" s="107"/>
    </row>
    <row r="1510" spans="1:12" s="121" customFormat="1">
      <c r="A1510" s="112"/>
      <c r="B1510" s="122"/>
      <c r="C1510" s="112"/>
      <c r="D1510" s="112"/>
      <c r="E1510" s="123"/>
      <c r="F1510" s="201"/>
      <c r="G1510" s="204"/>
      <c r="H1510" s="202"/>
      <c r="I1510" s="202"/>
      <c r="J1510" s="202"/>
      <c r="K1510" s="107"/>
      <c r="L1510" s="107"/>
    </row>
    <row r="1511" spans="1:12" s="121" customFormat="1">
      <c r="A1511" s="112"/>
      <c r="B1511" s="122"/>
      <c r="C1511" s="112"/>
      <c r="D1511" s="112"/>
      <c r="E1511" s="123"/>
      <c r="F1511" s="201"/>
      <c r="G1511" s="204"/>
      <c r="H1511" s="202"/>
      <c r="I1511" s="202"/>
      <c r="J1511" s="202"/>
      <c r="K1511" s="107"/>
      <c r="L1511" s="107"/>
    </row>
    <row r="1512" spans="1:12" s="121" customFormat="1">
      <c r="A1512" s="112"/>
      <c r="B1512" s="122"/>
      <c r="C1512" s="112"/>
      <c r="D1512" s="112"/>
      <c r="E1512" s="123"/>
      <c r="F1512" s="201"/>
      <c r="G1512" s="204"/>
      <c r="H1512" s="202"/>
      <c r="I1512" s="202"/>
      <c r="J1512" s="202"/>
      <c r="K1512" s="107"/>
      <c r="L1512" s="107"/>
    </row>
    <row r="1513" spans="1:12" s="121" customFormat="1">
      <c r="A1513" s="112"/>
      <c r="B1513" s="122"/>
      <c r="C1513" s="112"/>
      <c r="D1513" s="112"/>
      <c r="E1513" s="123"/>
      <c r="F1513" s="201"/>
      <c r="G1513" s="204"/>
      <c r="H1513" s="202"/>
      <c r="I1513" s="202"/>
      <c r="J1513" s="202"/>
      <c r="K1513" s="107"/>
      <c r="L1513" s="107"/>
    </row>
    <row r="1514" spans="1:12" s="121" customFormat="1">
      <c r="A1514" s="112"/>
      <c r="B1514" s="122"/>
      <c r="C1514" s="112"/>
      <c r="D1514" s="112"/>
      <c r="E1514" s="123"/>
      <c r="F1514" s="201"/>
      <c r="G1514" s="204"/>
      <c r="H1514" s="202"/>
      <c r="I1514" s="202"/>
      <c r="J1514" s="202"/>
      <c r="K1514" s="107"/>
      <c r="L1514" s="107"/>
    </row>
    <row r="1515" spans="1:12" s="121" customFormat="1">
      <c r="A1515" s="112"/>
      <c r="B1515" s="122"/>
      <c r="C1515" s="112"/>
      <c r="D1515" s="112"/>
      <c r="E1515" s="123"/>
      <c r="F1515" s="201"/>
      <c r="G1515" s="204"/>
      <c r="H1515" s="202"/>
      <c r="I1515" s="202"/>
      <c r="J1515" s="202"/>
      <c r="K1515" s="107"/>
      <c r="L1515" s="107"/>
    </row>
    <row r="1516" spans="1:12" s="121" customFormat="1">
      <c r="A1516" s="112"/>
      <c r="B1516" s="122"/>
      <c r="C1516" s="112"/>
      <c r="D1516" s="112"/>
      <c r="E1516" s="123"/>
      <c r="F1516" s="201"/>
      <c r="G1516" s="204"/>
      <c r="H1516" s="202"/>
      <c r="I1516" s="202"/>
      <c r="J1516" s="202"/>
      <c r="K1516" s="107"/>
      <c r="L1516" s="107"/>
    </row>
    <row r="1517" spans="1:12" s="121" customFormat="1">
      <c r="A1517" s="112"/>
      <c r="B1517" s="122"/>
      <c r="C1517" s="112"/>
      <c r="D1517" s="112"/>
      <c r="E1517" s="123"/>
      <c r="F1517" s="201"/>
      <c r="G1517" s="204"/>
      <c r="H1517" s="202"/>
      <c r="I1517" s="202"/>
      <c r="J1517" s="202"/>
      <c r="K1517" s="107"/>
      <c r="L1517" s="107"/>
    </row>
    <row r="1518" spans="1:12" s="121" customFormat="1">
      <c r="A1518" s="112"/>
      <c r="B1518" s="122"/>
      <c r="C1518" s="112"/>
      <c r="D1518" s="112"/>
      <c r="E1518" s="123"/>
      <c r="F1518" s="201"/>
      <c r="G1518" s="204"/>
      <c r="H1518" s="202"/>
      <c r="I1518" s="202"/>
      <c r="J1518" s="202"/>
      <c r="K1518" s="107"/>
      <c r="L1518" s="107"/>
    </row>
    <row r="1519" spans="1:12" s="121" customFormat="1">
      <c r="A1519" s="112"/>
      <c r="B1519" s="122"/>
      <c r="C1519" s="112"/>
      <c r="D1519" s="112"/>
      <c r="E1519" s="123"/>
      <c r="F1519" s="201"/>
      <c r="G1519" s="204"/>
      <c r="H1519" s="202"/>
      <c r="I1519" s="202"/>
      <c r="J1519" s="202"/>
      <c r="K1519" s="107"/>
      <c r="L1519" s="107"/>
    </row>
    <row r="1520" spans="1:12" s="121" customFormat="1">
      <c r="A1520" s="112"/>
      <c r="B1520" s="122"/>
      <c r="C1520" s="112"/>
      <c r="D1520" s="112"/>
      <c r="E1520" s="123"/>
      <c r="F1520" s="201"/>
      <c r="G1520" s="204"/>
      <c r="H1520" s="202"/>
      <c r="I1520" s="202"/>
      <c r="J1520" s="202"/>
      <c r="K1520" s="107"/>
      <c r="L1520" s="107"/>
    </row>
    <row r="1521" spans="1:12" s="121" customFormat="1">
      <c r="A1521" s="112"/>
      <c r="B1521" s="122"/>
      <c r="C1521" s="112"/>
      <c r="D1521" s="112"/>
      <c r="E1521" s="123"/>
      <c r="F1521" s="201"/>
      <c r="G1521" s="204"/>
      <c r="H1521" s="202"/>
      <c r="I1521" s="202"/>
      <c r="J1521" s="202"/>
      <c r="K1521" s="107"/>
      <c r="L1521" s="107"/>
    </row>
    <row r="1522" spans="1:12" s="121" customFormat="1">
      <c r="A1522" s="112"/>
      <c r="B1522" s="122"/>
      <c r="C1522" s="112"/>
      <c r="D1522" s="112"/>
      <c r="E1522" s="123"/>
      <c r="F1522" s="201"/>
      <c r="G1522" s="204"/>
      <c r="H1522" s="202"/>
      <c r="I1522" s="202"/>
      <c r="J1522" s="202"/>
      <c r="K1522" s="107"/>
      <c r="L1522" s="107"/>
    </row>
    <row r="1523" spans="1:12" s="121" customFormat="1">
      <c r="A1523" s="112"/>
      <c r="B1523" s="122"/>
      <c r="C1523" s="112"/>
      <c r="D1523" s="112"/>
      <c r="E1523" s="123"/>
      <c r="F1523" s="201"/>
      <c r="G1523" s="204"/>
      <c r="H1523" s="202"/>
      <c r="I1523" s="202"/>
      <c r="J1523" s="202"/>
      <c r="K1523" s="107"/>
      <c r="L1523" s="107"/>
    </row>
    <row r="1524" spans="1:12" s="121" customFormat="1">
      <c r="A1524" s="112"/>
      <c r="B1524" s="122"/>
      <c r="C1524" s="112"/>
      <c r="D1524" s="112"/>
      <c r="E1524" s="123"/>
      <c r="F1524" s="201"/>
      <c r="G1524" s="204"/>
      <c r="H1524" s="202"/>
      <c r="I1524" s="202"/>
      <c r="J1524" s="202"/>
      <c r="K1524" s="107"/>
      <c r="L1524" s="107"/>
    </row>
    <row r="1525" spans="1:12" s="121" customFormat="1">
      <c r="A1525" s="112"/>
      <c r="B1525" s="122"/>
      <c r="C1525" s="112"/>
      <c r="D1525" s="112"/>
      <c r="E1525" s="123"/>
      <c r="F1525" s="201"/>
      <c r="G1525" s="204"/>
      <c r="H1525" s="202"/>
      <c r="I1525" s="202"/>
      <c r="J1525" s="202"/>
      <c r="K1525" s="107"/>
      <c r="L1525" s="107"/>
    </row>
    <row r="1526" spans="1:12" s="121" customFormat="1">
      <c r="A1526" s="112"/>
      <c r="B1526" s="122"/>
      <c r="C1526" s="112"/>
      <c r="D1526" s="112"/>
      <c r="E1526" s="123"/>
      <c r="F1526" s="201"/>
      <c r="G1526" s="204"/>
      <c r="H1526" s="202"/>
      <c r="I1526" s="202"/>
      <c r="J1526" s="202"/>
      <c r="K1526" s="107"/>
      <c r="L1526" s="107"/>
    </row>
    <row r="1527" spans="1:12" s="121" customFormat="1">
      <c r="A1527" s="112"/>
      <c r="B1527" s="122"/>
      <c r="C1527" s="112"/>
      <c r="D1527" s="112"/>
      <c r="E1527" s="123"/>
      <c r="F1527" s="201"/>
      <c r="G1527" s="204"/>
      <c r="H1527" s="202"/>
      <c r="I1527" s="202"/>
      <c r="J1527" s="202"/>
      <c r="K1527" s="107"/>
      <c r="L1527" s="107"/>
    </row>
    <row r="1528" spans="1:12" s="121" customFormat="1">
      <c r="A1528" s="112"/>
      <c r="B1528" s="122"/>
      <c r="C1528" s="112"/>
      <c r="D1528" s="112"/>
      <c r="E1528" s="123"/>
      <c r="F1528" s="201"/>
      <c r="G1528" s="204"/>
      <c r="H1528" s="202"/>
      <c r="I1528" s="202"/>
      <c r="J1528" s="202"/>
      <c r="K1528" s="107"/>
      <c r="L1528" s="107"/>
    </row>
    <row r="1529" spans="1:12" s="121" customFormat="1">
      <c r="A1529" s="112"/>
      <c r="B1529" s="122"/>
      <c r="C1529" s="112"/>
      <c r="D1529" s="112"/>
      <c r="E1529" s="123"/>
      <c r="F1529" s="201"/>
      <c r="G1529" s="204"/>
      <c r="H1529" s="202"/>
      <c r="I1529" s="202"/>
      <c r="J1529" s="202"/>
      <c r="K1529" s="107"/>
      <c r="L1529" s="107"/>
    </row>
    <row r="1530" spans="1:12" s="121" customFormat="1">
      <c r="A1530" s="112"/>
      <c r="B1530" s="122"/>
      <c r="C1530" s="112"/>
      <c r="D1530" s="112"/>
      <c r="E1530" s="123"/>
      <c r="F1530" s="201"/>
      <c r="G1530" s="204"/>
      <c r="H1530" s="202"/>
      <c r="I1530" s="202"/>
      <c r="J1530" s="202"/>
      <c r="K1530" s="107"/>
      <c r="L1530" s="107"/>
    </row>
    <row r="1531" spans="1:12" s="121" customFormat="1">
      <c r="A1531" s="112"/>
      <c r="B1531" s="122"/>
      <c r="C1531" s="112"/>
      <c r="D1531" s="112"/>
      <c r="E1531" s="123"/>
      <c r="F1531" s="201"/>
      <c r="G1531" s="204"/>
      <c r="H1531" s="202"/>
      <c r="I1531" s="202"/>
      <c r="J1531" s="202"/>
      <c r="K1531" s="107"/>
      <c r="L1531" s="107"/>
    </row>
    <row r="1532" spans="1:12" s="121" customFormat="1">
      <c r="A1532" s="112"/>
      <c r="B1532" s="122"/>
      <c r="C1532" s="112"/>
      <c r="D1532" s="112"/>
      <c r="E1532" s="123"/>
      <c r="F1532" s="201"/>
      <c r="G1532" s="204"/>
      <c r="H1532" s="202"/>
      <c r="I1532" s="202"/>
      <c r="J1532" s="202"/>
      <c r="K1532" s="107"/>
      <c r="L1532" s="107"/>
    </row>
    <row r="1533" spans="1:12" s="121" customFormat="1">
      <c r="A1533" s="112"/>
      <c r="B1533" s="122"/>
      <c r="C1533" s="112"/>
      <c r="D1533" s="112"/>
      <c r="E1533" s="123"/>
      <c r="F1533" s="201"/>
      <c r="G1533" s="204"/>
      <c r="H1533" s="202"/>
      <c r="I1533" s="202"/>
      <c r="J1533" s="202"/>
      <c r="K1533" s="107"/>
      <c r="L1533" s="107"/>
    </row>
    <row r="1534" spans="1:12" s="121" customFormat="1">
      <c r="A1534" s="112"/>
      <c r="B1534" s="122"/>
      <c r="C1534" s="112"/>
      <c r="D1534" s="112"/>
      <c r="E1534" s="123"/>
      <c r="F1534" s="201"/>
      <c r="G1534" s="204"/>
      <c r="H1534" s="202"/>
      <c r="I1534" s="202"/>
      <c r="J1534" s="202"/>
      <c r="K1534" s="107"/>
      <c r="L1534" s="107"/>
    </row>
    <row r="1535" spans="1:12" s="121" customFormat="1">
      <c r="A1535" s="112"/>
      <c r="B1535" s="122"/>
      <c r="C1535" s="112"/>
      <c r="D1535" s="112"/>
      <c r="E1535" s="123"/>
      <c r="F1535" s="201"/>
      <c r="G1535" s="204"/>
      <c r="H1535" s="202"/>
      <c r="I1535" s="202"/>
      <c r="J1535" s="202"/>
      <c r="K1535" s="107"/>
      <c r="L1535" s="107"/>
    </row>
    <row r="1536" spans="1:12" s="121" customFormat="1">
      <c r="A1536" s="112"/>
      <c r="B1536" s="122"/>
      <c r="C1536" s="112"/>
      <c r="D1536" s="112"/>
      <c r="E1536" s="123"/>
      <c r="F1536" s="201"/>
      <c r="G1536" s="204"/>
      <c r="H1536" s="202"/>
      <c r="I1536" s="202"/>
      <c r="J1536" s="202"/>
      <c r="K1536" s="107"/>
      <c r="L1536" s="107"/>
    </row>
    <row r="1537" spans="1:12" s="121" customFormat="1">
      <c r="A1537" s="112"/>
      <c r="B1537" s="122"/>
      <c r="C1537" s="112"/>
      <c r="D1537" s="112"/>
      <c r="E1537" s="123"/>
      <c r="F1537" s="201"/>
      <c r="G1537" s="204"/>
      <c r="H1537" s="202"/>
      <c r="I1537" s="202"/>
      <c r="J1537" s="202"/>
      <c r="K1537" s="107"/>
      <c r="L1537" s="107"/>
    </row>
    <row r="1538" spans="1:12" s="121" customFormat="1">
      <c r="A1538" s="112"/>
      <c r="B1538" s="122"/>
      <c r="C1538" s="112"/>
      <c r="D1538" s="112"/>
      <c r="E1538" s="123"/>
      <c r="F1538" s="201"/>
      <c r="G1538" s="204"/>
      <c r="H1538" s="202"/>
      <c r="I1538" s="202"/>
      <c r="J1538" s="202"/>
      <c r="K1538" s="107"/>
      <c r="L1538" s="107"/>
    </row>
    <row r="1539" spans="1:12" s="121" customFormat="1">
      <c r="A1539" s="112"/>
      <c r="B1539" s="122"/>
      <c r="C1539" s="112"/>
      <c r="D1539" s="112"/>
      <c r="E1539" s="123"/>
      <c r="F1539" s="201"/>
      <c r="G1539" s="204"/>
      <c r="H1539" s="202"/>
      <c r="I1539" s="202"/>
      <c r="J1539" s="202"/>
      <c r="K1539" s="107"/>
      <c r="L1539" s="107"/>
    </row>
    <row r="1540" spans="1:12" s="121" customFormat="1">
      <c r="A1540" s="112"/>
      <c r="B1540" s="122"/>
      <c r="C1540" s="112"/>
      <c r="D1540" s="112"/>
      <c r="E1540" s="123"/>
      <c r="F1540" s="201"/>
      <c r="G1540" s="204"/>
      <c r="H1540" s="202"/>
      <c r="I1540" s="202"/>
      <c r="J1540" s="202"/>
      <c r="K1540" s="107"/>
      <c r="L1540" s="107"/>
    </row>
    <row r="1541" spans="1:12" s="121" customFormat="1">
      <c r="A1541" s="112"/>
      <c r="B1541" s="122"/>
      <c r="C1541" s="112"/>
      <c r="D1541" s="112"/>
      <c r="E1541" s="123"/>
      <c r="F1541" s="201"/>
      <c r="G1541" s="204"/>
      <c r="H1541" s="202"/>
      <c r="I1541" s="202"/>
      <c r="J1541" s="202"/>
      <c r="K1541" s="107"/>
      <c r="L1541" s="107"/>
    </row>
    <row r="1542" spans="1:12" s="121" customFormat="1">
      <c r="A1542" s="112"/>
      <c r="B1542" s="122"/>
      <c r="C1542" s="112"/>
      <c r="D1542" s="112"/>
      <c r="E1542" s="123"/>
      <c r="F1542" s="201"/>
      <c r="G1542" s="204"/>
      <c r="H1542" s="202"/>
      <c r="I1542" s="202"/>
      <c r="J1542" s="202"/>
      <c r="K1542" s="107"/>
      <c r="L1542" s="107"/>
    </row>
    <row r="1543" spans="1:12" s="121" customFormat="1">
      <c r="A1543" s="112"/>
      <c r="B1543" s="122"/>
      <c r="C1543" s="112"/>
      <c r="D1543" s="112"/>
      <c r="E1543" s="123"/>
      <c r="F1543" s="201"/>
      <c r="G1543" s="204"/>
      <c r="H1543" s="202"/>
      <c r="I1543" s="202"/>
      <c r="J1543" s="202"/>
      <c r="K1543" s="107"/>
      <c r="L1543" s="107"/>
    </row>
    <row r="1544" spans="1:12" s="121" customFormat="1">
      <c r="A1544" s="112"/>
      <c r="B1544" s="122"/>
      <c r="C1544" s="112"/>
      <c r="D1544" s="112"/>
      <c r="E1544" s="123"/>
      <c r="F1544" s="201"/>
      <c r="G1544" s="204"/>
      <c r="H1544" s="202"/>
      <c r="I1544" s="202"/>
      <c r="J1544" s="202"/>
      <c r="K1544" s="107"/>
      <c r="L1544" s="107"/>
    </row>
    <row r="1545" spans="1:12" s="121" customFormat="1">
      <c r="A1545" s="112"/>
      <c r="B1545" s="122"/>
      <c r="C1545" s="112"/>
      <c r="D1545" s="112"/>
      <c r="E1545" s="123"/>
      <c r="F1545" s="201"/>
      <c r="G1545" s="204"/>
      <c r="H1545" s="202"/>
      <c r="I1545" s="202"/>
      <c r="J1545" s="202"/>
      <c r="K1545" s="107"/>
      <c r="L1545" s="107"/>
    </row>
    <row r="1546" spans="1:12" s="121" customFormat="1">
      <c r="A1546" s="112"/>
      <c r="B1546" s="122"/>
      <c r="C1546" s="112"/>
      <c r="D1546" s="112"/>
      <c r="E1546" s="123"/>
      <c r="F1546" s="201"/>
      <c r="G1546" s="204"/>
      <c r="H1546" s="202"/>
      <c r="I1546" s="202"/>
      <c r="J1546" s="202"/>
      <c r="K1546" s="107"/>
      <c r="L1546" s="107"/>
    </row>
    <row r="1547" spans="1:12" s="121" customFormat="1">
      <c r="A1547" s="112"/>
      <c r="B1547" s="122"/>
      <c r="C1547" s="112"/>
      <c r="D1547" s="112"/>
      <c r="E1547" s="123"/>
      <c r="F1547" s="201"/>
      <c r="G1547" s="204"/>
      <c r="H1547" s="202"/>
      <c r="I1547" s="202"/>
      <c r="J1547" s="202"/>
      <c r="K1547" s="107"/>
      <c r="L1547" s="107"/>
    </row>
    <row r="1548" spans="1:12" s="121" customFormat="1">
      <c r="A1548" s="112"/>
      <c r="B1548" s="122"/>
      <c r="C1548" s="112"/>
      <c r="D1548" s="112"/>
      <c r="E1548" s="123"/>
      <c r="F1548" s="201"/>
      <c r="G1548" s="204"/>
      <c r="H1548" s="202"/>
      <c r="I1548" s="202"/>
      <c r="J1548" s="202"/>
      <c r="K1548" s="107"/>
      <c r="L1548" s="107"/>
    </row>
    <row r="1549" spans="1:12" s="121" customFormat="1">
      <c r="A1549" s="112"/>
      <c r="B1549" s="122"/>
      <c r="C1549" s="112"/>
      <c r="D1549" s="112"/>
      <c r="E1549" s="123"/>
      <c r="F1549" s="201"/>
      <c r="G1549" s="204"/>
      <c r="H1549" s="202"/>
      <c r="I1549" s="202"/>
      <c r="J1549" s="202"/>
      <c r="K1549" s="107"/>
      <c r="L1549" s="107"/>
    </row>
    <row r="1550" spans="1:12" s="121" customFormat="1">
      <c r="A1550" s="112"/>
      <c r="B1550" s="122"/>
      <c r="C1550" s="112"/>
      <c r="D1550" s="112"/>
      <c r="E1550" s="123"/>
      <c r="F1550" s="201"/>
      <c r="G1550" s="204"/>
      <c r="H1550" s="202"/>
      <c r="I1550" s="202"/>
      <c r="J1550" s="202"/>
      <c r="K1550" s="107"/>
      <c r="L1550" s="107"/>
    </row>
    <row r="1551" spans="1:12" s="121" customFormat="1">
      <c r="A1551" s="112"/>
      <c r="B1551" s="122"/>
      <c r="C1551" s="112"/>
      <c r="D1551" s="112"/>
      <c r="E1551" s="123"/>
      <c r="F1551" s="201"/>
      <c r="G1551" s="204"/>
      <c r="H1551" s="202"/>
      <c r="I1551" s="202"/>
      <c r="J1551" s="202"/>
      <c r="K1551" s="107"/>
      <c r="L1551" s="107"/>
    </row>
    <row r="1552" spans="1:12" s="121" customFormat="1">
      <c r="A1552" s="112"/>
      <c r="B1552" s="122"/>
      <c r="C1552" s="112"/>
      <c r="D1552" s="112"/>
      <c r="E1552" s="123"/>
      <c r="F1552" s="201"/>
      <c r="G1552" s="204"/>
      <c r="H1552" s="202"/>
      <c r="I1552" s="202"/>
      <c r="J1552" s="202"/>
      <c r="K1552" s="107"/>
      <c r="L1552" s="107"/>
    </row>
    <row r="1553" spans="1:12" s="121" customFormat="1">
      <c r="A1553" s="112"/>
      <c r="B1553" s="122"/>
      <c r="C1553" s="112"/>
      <c r="D1553" s="112"/>
      <c r="E1553" s="123"/>
      <c r="F1553" s="201"/>
      <c r="G1553" s="204"/>
      <c r="H1553" s="202"/>
      <c r="I1553" s="202"/>
      <c r="J1553" s="202"/>
      <c r="K1553" s="107"/>
      <c r="L1553" s="107"/>
    </row>
    <row r="1554" spans="1:12" s="121" customFormat="1">
      <c r="A1554" s="112"/>
      <c r="B1554" s="122"/>
      <c r="C1554" s="112"/>
      <c r="D1554" s="112"/>
      <c r="E1554" s="123"/>
      <c r="F1554" s="201"/>
      <c r="G1554" s="204"/>
      <c r="H1554" s="202"/>
      <c r="I1554" s="202"/>
      <c r="J1554" s="202"/>
      <c r="K1554" s="107"/>
      <c r="L1554" s="107"/>
    </row>
    <row r="1555" spans="1:12" s="121" customFormat="1">
      <c r="A1555" s="112"/>
      <c r="B1555" s="122"/>
      <c r="C1555" s="112"/>
      <c r="D1555" s="112"/>
      <c r="E1555" s="123"/>
      <c r="F1555" s="201"/>
      <c r="G1555" s="204"/>
      <c r="H1555" s="202"/>
      <c r="I1555" s="202"/>
      <c r="J1555" s="202"/>
      <c r="K1555" s="107"/>
      <c r="L1555" s="107"/>
    </row>
    <row r="1556" spans="1:12" s="121" customFormat="1">
      <c r="A1556" s="112"/>
      <c r="B1556" s="122"/>
      <c r="C1556" s="112"/>
      <c r="D1556" s="112"/>
      <c r="E1556" s="123"/>
      <c r="F1556" s="201"/>
      <c r="G1556" s="204"/>
      <c r="H1556" s="202"/>
      <c r="I1556" s="202"/>
      <c r="J1556" s="202"/>
      <c r="K1556" s="107"/>
      <c r="L1556" s="107"/>
    </row>
    <row r="1557" spans="1:12" s="121" customFormat="1">
      <c r="A1557" s="112"/>
      <c r="B1557" s="122"/>
      <c r="C1557" s="112"/>
      <c r="D1557" s="112"/>
      <c r="E1557" s="123"/>
      <c r="F1557" s="201"/>
      <c r="G1557" s="204"/>
      <c r="H1557" s="202"/>
      <c r="I1557" s="202"/>
      <c r="J1557" s="202"/>
      <c r="K1557" s="107"/>
      <c r="L1557" s="107"/>
    </row>
    <row r="1558" spans="1:12" s="121" customFormat="1">
      <c r="A1558" s="112"/>
      <c r="B1558" s="122"/>
      <c r="C1558" s="112"/>
      <c r="D1558" s="112"/>
      <c r="E1558" s="123"/>
      <c r="F1558" s="201"/>
      <c r="G1558" s="204"/>
      <c r="H1558" s="202"/>
      <c r="I1558" s="202"/>
      <c r="J1558" s="202"/>
      <c r="K1558" s="107"/>
      <c r="L1558" s="107"/>
    </row>
    <row r="1559" spans="1:12" s="121" customFormat="1">
      <c r="A1559" s="112"/>
      <c r="B1559" s="122"/>
      <c r="C1559" s="112"/>
      <c r="D1559" s="112"/>
      <c r="E1559" s="123"/>
      <c r="F1559" s="201"/>
      <c r="G1559" s="204"/>
      <c r="H1559" s="202"/>
      <c r="I1559" s="202"/>
      <c r="J1559" s="202"/>
      <c r="K1559" s="107"/>
      <c r="L1559" s="107"/>
    </row>
    <row r="1560" spans="1:12" s="121" customFormat="1">
      <c r="A1560" s="112"/>
      <c r="B1560" s="122"/>
      <c r="C1560" s="112"/>
      <c r="D1560" s="112"/>
      <c r="E1560" s="123"/>
      <c r="F1560" s="201"/>
      <c r="G1560" s="204"/>
      <c r="H1560" s="202"/>
      <c r="I1560" s="202"/>
      <c r="J1560" s="202"/>
      <c r="K1560" s="107"/>
      <c r="L1560" s="107"/>
    </row>
    <row r="1561" spans="1:12" s="121" customFormat="1">
      <c r="A1561" s="112"/>
      <c r="B1561" s="122"/>
      <c r="C1561" s="112"/>
      <c r="D1561" s="112"/>
      <c r="E1561" s="123"/>
      <c r="F1561" s="201"/>
      <c r="G1561" s="204"/>
      <c r="H1561" s="202"/>
      <c r="I1561" s="202"/>
      <c r="J1561" s="202"/>
      <c r="K1561" s="107"/>
      <c r="L1561" s="107"/>
    </row>
    <row r="1562" spans="1:12" s="121" customFormat="1">
      <c r="A1562" s="112"/>
      <c r="B1562" s="122"/>
      <c r="C1562" s="112"/>
      <c r="D1562" s="112"/>
      <c r="E1562" s="123"/>
      <c r="F1562" s="201"/>
      <c r="G1562" s="204"/>
      <c r="H1562" s="202"/>
      <c r="I1562" s="202"/>
      <c r="J1562" s="202"/>
      <c r="K1562" s="107"/>
      <c r="L1562" s="107"/>
    </row>
    <row r="1563" spans="1:12" s="121" customFormat="1">
      <c r="A1563" s="112"/>
      <c r="B1563" s="122"/>
      <c r="C1563" s="112"/>
      <c r="D1563" s="112"/>
      <c r="E1563" s="123"/>
      <c r="F1563" s="201"/>
      <c r="G1563" s="204"/>
      <c r="H1563" s="202"/>
      <c r="I1563" s="202"/>
      <c r="J1563" s="202"/>
      <c r="K1563" s="107"/>
      <c r="L1563" s="107"/>
    </row>
    <row r="1564" spans="1:12" s="121" customFormat="1">
      <c r="A1564" s="112"/>
      <c r="B1564" s="122"/>
      <c r="C1564" s="112"/>
      <c r="D1564" s="112"/>
      <c r="E1564" s="123"/>
      <c r="F1564" s="201"/>
      <c r="G1564" s="204"/>
      <c r="H1564" s="202"/>
      <c r="I1564" s="202"/>
      <c r="J1564" s="202"/>
      <c r="K1564" s="107"/>
      <c r="L1564" s="107"/>
    </row>
    <row r="1565" spans="1:12" s="121" customFormat="1">
      <c r="A1565" s="112"/>
      <c r="B1565" s="122"/>
      <c r="C1565" s="112"/>
      <c r="D1565" s="112"/>
      <c r="E1565" s="123"/>
      <c r="F1565" s="201"/>
      <c r="G1565" s="204"/>
      <c r="H1565" s="202"/>
      <c r="I1565" s="202"/>
      <c r="J1565" s="202"/>
      <c r="K1565" s="107"/>
      <c r="L1565" s="107"/>
    </row>
    <row r="1566" spans="1:12" s="121" customFormat="1">
      <c r="A1566" s="112"/>
      <c r="B1566" s="122"/>
      <c r="C1566" s="112"/>
      <c r="D1566" s="112"/>
      <c r="E1566" s="123"/>
      <c r="F1566" s="201"/>
      <c r="G1566" s="204"/>
      <c r="H1566" s="202"/>
      <c r="I1566" s="202"/>
      <c r="J1566" s="202"/>
      <c r="K1566" s="107"/>
      <c r="L1566" s="107"/>
    </row>
    <row r="1567" spans="1:12" s="121" customFormat="1">
      <c r="A1567" s="112"/>
      <c r="B1567" s="122"/>
      <c r="C1567" s="112"/>
      <c r="D1567" s="112"/>
      <c r="E1567" s="123"/>
      <c r="F1567" s="201"/>
      <c r="G1567" s="204"/>
      <c r="H1567" s="202"/>
      <c r="I1567" s="202"/>
      <c r="J1567" s="202"/>
      <c r="K1567" s="107"/>
      <c r="L1567" s="107"/>
    </row>
    <row r="1568" spans="1:12" s="121" customFormat="1">
      <c r="A1568" s="112"/>
      <c r="B1568" s="122"/>
      <c r="C1568" s="112"/>
      <c r="D1568" s="112"/>
      <c r="E1568" s="123"/>
      <c r="F1568" s="201"/>
      <c r="G1568" s="204"/>
      <c r="H1568" s="202"/>
      <c r="I1568" s="202"/>
      <c r="J1568" s="202"/>
      <c r="K1568" s="107"/>
      <c r="L1568" s="107"/>
    </row>
    <row r="1569" spans="1:12" s="121" customFormat="1">
      <c r="A1569" s="112"/>
      <c r="B1569" s="122"/>
      <c r="C1569" s="112"/>
      <c r="D1569" s="112"/>
      <c r="E1569" s="123"/>
      <c r="F1569" s="201"/>
      <c r="G1569" s="204"/>
      <c r="H1569" s="202"/>
      <c r="I1569" s="202"/>
      <c r="J1569" s="202"/>
      <c r="K1569" s="107"/>
      <c r="L1569" s="107"/>
    </row>
    <row r="1570" spans="1:12" s="121" customFormat="1">
      <c r="A1570" s="112"/>
      <c r="B1570" s="122"/>
      <c r="C1570" s="112"/>
      <c r="D1570" s="112"/>
      <c r="E1570" s="123"/>
      <c r="F1570" s="201"/>
      <c r="G1570" s="204"/>
      <c r="H1570" s="202"/>
      <c r="I1570" s="202"/>
      <c r="J1570" s="202"/>
      <c r="K1570" s="107"/>
      <c r="L1570" s="107"/>
    </row>
    <row r="1571" spans="1:12" s="121" customFormat="1">
      <c r="A1571" s="112"/>
      <c r="B1571" s="122"/>
      <c r="C1571" s="112"/>
      <c r="D1571" s="112"/>
      <c r="E1571" s="123"/>
      <c r="F1571" s="201"/>
      <c r="G1571" s="204"/>
      <c r="H1571" s="202"/>
      <c r="I1571" s="202"/>
      <c r="J1571" s="202"/>
      <c r="K1571" s="107"/>
      <c r="L1571" s="107"/>
    </row>
    <row r="1572" spans="1:12" s="121" customFormat="1">
      <c r="A1572" s="112"/>
      <c r="B1572" s="122"/>
      <c r="C1572" s="112"/>
      <c r="D1572" s="112"/>
      <c r="E1572" s="123"/>
      <c r="F1572" s="201"/>
      <c r="G1572" s="204"/>
      <c r="H1572" s="202"/>
      <c r="I1572" s="202"/>
      <c r="J1572" s="202"/>
      <c r="K1572" s="107"/>
      <c r="L1572" s="107"/>
    </row>
    <row r="1573" spans="1:12" s="121" customFormat="1">
      <c r="A1573" s="112"/>
      <c r="B1573" s="122"/>
      <c r="C1573" s="112"/>
      <c r="D1573" s="112"/>
      <c r="E1573" s="123"/>
      <c r="F1573" s="201"/>
      <c r="G1573" s="204"/>
      <c r="H1573" s="202"/>
      <c r="I1573" s="202"/>
      <c r="J1573" s="202"/>
      <c r="K1573" s="107"/>
      <c r="L1573" s="107"/>
    </row>
    <row r="1574" spans="1:12" s="121" customFormat="1">
      <c r="A1574" s="112"/>
      <c r="B1574" s="122"/>
      <c r="C1574" s="112"/>
      <c r="D1574" s="112"/>
      <c r="E1574" s="123"/>
      <c r="F1574" s="201"/>
      <c r="G1574" s="204"/>
      <c r="H1574" s="202"/>
      <c r="I1574" s="202"/>
      <c r="J1574" s="202"/>
      <c r="K1574" s="107"/>
      <c r="L1574" s="107"/>
    </row>
    <row r="1575" spans="1:12" s="121" customFormat="1">
      <c r="A1575" s="112"/>
      <c r="B1575" s="122"/>
      <c r="C1575" s="112"/>
      <c r="D1575" s="112"/>
      <c r="E1575" s="123"/>
      <c r="F1575" s="201"/>
      <c r="G1575" s="204"/>
      <c r="H1575" s="202"/>
      <c r="I1575" s="202"/>
      <c r="J1575" s="202"/>
      <c r="K1575" s="107"/>
      <c r="L1575" s="107"/>
    </row>
    <row r="1576" spans="1:12" s="121" customFormat="1">
      <c r="A1576" s="112"/>
      <c r="B1576" s="122"/>
      <c r="C1576" s="112"/>
      <c r="D1576" s="112"/>
      <c r="E1576" s="123"/>
      <c r="F1576" s="201"/>
      <c r="G1576" s="204"/>
      <c r="H1576" s="202"/>
      <c r="I1576" s="202"/>
      <c r="J1576" s="202"/>
      <c r="K1576" s="107"/>
      <c r="L1576" s="107"/>
    </row>
    <row r="1577" spans="1:12" s="121" customFormat="1">
      <c r="A1577" s="112"/>
      <c r="B1577" s="122"/>
      <c r="C1577" s="112"/>
      <c r="D1577" s="112"/>
      <c r="E1577" s="123"/>
      <c r="F1577" s="201"/>
      <c r="G1577" s="204"/>
      <c r="H1577" s="202"/>
      <c r="I1577" s="202"/>
      <c r="J1577" s="202"/>
      <c r="K1577" s="107"/>
      <c r="L1577" s="107"/>
    </row>
    <row r="1578" spans="1:12" s="121" customFormat="1">
      <c r="A1578" s="112"/>
      <c r="B1578" s="122"/>
      <c r="C1578" s="112"/>
      <c r="D1578" s="112"/>
      <c r="E1578" s="123"/>
      <c r="F1578" s="201"/>
      <c r="G1578" s="204"/>
      <c r="H1578" s="202"/>
      <c r="I1578" s="202"/>
      <c r="J1578" s="202"/>
      <c r="K1578" s="107"/>
      <c r="L1578" s="107"/>
    </row>
    <row r="1579" spans="1:12" s="121" customFormat="1">
      <c r="A1579" s="112"/>
      <c r="B1579" s="122"/>
      <c r="C1579" s="112"/>
      <c r="D1579" s="112"/>
      <c r="E1579" s="123"/>
      <c r="F1579" s="201"/>
      <c r="G1579" s="204"/>
      <c r="H1579" s="202"/>
      <c r="I1579" s="202"/>
      <c r="J1579" s="202"/>
      <c r="K1579" s="107"/>
      <c r="L1579" s="107"/>
    </row>
    <row r="1580" spans="1:12" s="121" customFormat="1">
      <c r="A1580" s="112"/>
      <c r="B1580" s="122"/>
      <c r="C1580" s="112"/>
      <c r="D1580" s="112"/>
      <c r="E1580" s="123"/>
      <c r="F1580" s="201"/>
      <c r="G1580" s="204"/>
      <c r="H1580" s="202"/>
      <c r="I1580" s="202"/>
      <c r="J1580" s="202"/>
      <c r="K1580" s="107"/>
      <c r="L1580" s="107"/>
    </row>
    <row r="1581" spans="1:12" s="121" customFormat="1">
      <c r="A1581" s="112"/>
      <c r="B1581" s="122"/>
      <c r="C1581" s="112"/>
      <c r="D1581" s="112"/>
      <c r="E1581" s="123"/>
      <c r="F1581" s="201"/>
      <c r="G1581" s="204"/>
      <c r="H1581" s="202"/>
      <c r="I1581" s="202"/>
      <c r="J1581" s="202"/>
      <c r="K1581" s="107"/>
      <c r="L1581" s="107"/>
    </row>
    <row r="1582" spans="1:12" s="121" customFormat="1">
      <c r="A1582" s="112"/>
      <c r="B1582" s="122"/>
      <c r="C1582" s="112"/>
      <c r="D1582" s="112"/>
      <c r="E1582" s="123"/>
      <c r="F1582" s="201"/>
      <c r="G1582" s="204"/>
      <c r="H1582" s="202"/>
      <c r="I1582" s="202"/>
      <c r="J1582" s="202"/>
      <c r="K1582" s="107"/>
      <c r="L1582" s="107"/>
    </row>
    <row r="1583" spans="1:12" s="121" customFormat="1">
      <c r="A1583" s="112"/>
      <c r="B1583" s="122"/>
      <c r="C1583" s="112"/>
      <c r="D1583" s="112"/>
      <c r="E1583" s="123"/>
      <c r="F1583" s="201"/>
      <c r="G1583" s="204"/>
      <c r="H1583" s="202"/>
      <c r="I1583" s="202"/>
      <c r="J1583" s="202"/>
      <c r="K1583" s="107"/>
      <c r="L1583" s="107"/>
    </row>
    <row r="1584" spans="1:12" s="121" customFormat="1">
      <c r="A1584" s="112"/>
      <c r="B1584" s="122"/>
      <c r="C1584" s="112"/>
      <c r="D1584" s="112"/>
      <c r="E1584" s="123"/>
      <c r="F1584" s="201"/>
      <c r="G1584" s="204"/>
      <c r="H1584" s="202"/>
      <c r="I1584" s="202"/>
      <c r="J1584" s="202"/>
      <c r="K1584" s="107"/>
      <c r="L1584" s="107"/>
    </row>
    <row r="1585" spans="1:12" s="121" customFormat="1">
      <c r="A1585" s="112"/>
      <c r="B1585" s="122"/>
      <c r="C1585" s="112"/>
      <c r="D1585" s="112"/>
      <c r="E1585" s="123"/>
      <c r="F1585" s="201"/>
      <c r="G1585" s="204"/>
      <c r="H1585" s="202"/>
      <c r="I1585" s="202"/>
      <c r="J1585" s="202"/>
      <c r="K1585" s="107"/>
      <c r="L1585" s="107"/>
    </row>
    <row r="1586" spans="1:12" s="121" customFormat="1">
      <c r="A1586" s="112"/>
      <c r="B1586" s="122"/>
      <c r="C1586" s="112"/>
      <c r="D1586" s="112"/>
      <c r="E1586" s="123"/>
      <c r="F1586" s="201"/>
      <c r="G1586" s="204"/>
      <c r="H1586" s="202"/>
      <c r="I1586" s="202"/>
      <c r="J1586" s="202"/>
      <c r="K1586" s="107"/>
      <c r="L1586" s="107"/>
    </row>
    <row r="1587" spans="1:12" s="121" customFormat="1">
      <c r="A1587" s="112"/>
      <c r="B1587" s="122"/>
      <c r="C1587" s="112"/>
      <c r="D1587" s="112"/>
      <c r="E1587" s="123"/>
      <c r="F1587" s="201"/>
      <c r="G1587" s="204"/>
      <c r="H1587" s="202"/>
      <c r="I1587" s="202"/>
      <c r="J1587" s="202"/>
      <c r="K1587" s="107"/>
      <c r="L1587" s="107"/>
    </row>
    <row r="1588" spans="1:12" s="121" customFormat="1">
      <c r="A1588" s="112"/>
      <c r="B1588" s="122"/>
      <c r="C1588" s="112"/>
      <c r="D1588" s="112"/>
      <c r="E1588" s="123"/>
      <c r="F1588" s="201"/>
      <c r="G1588" s="204"/>
      <c r="H1588" s="202"/>
      <c r="I1588" s="202"/>
      <c r="J1588" s="202"/>
      <c r="K1588" s="107"/>
      <c r="L1588" s="107"/>
    </row>
    <row r="1589" spans="1:12" s="121" customFormat="1">
      <c r="A1589" s="112"/>
      <c r="B1589" s="122"/>
      <c r="C1589" s="112"/>
      <c r="D1589" s="112"/>
      <c r="E1589" s="123"/>
      <c r="F1589" s="201"/>
      <c r="G1589" s="204"/>
      <c r="H1589" s="202"/>
      <c r="I1589" s="202"/>
      <c r="J1589" s="202"/>
      <c r="K1589" s="107"/>
      <c r="L1589" s="107"/>
    </row>
    <row r="1590" spans="1:12" s="121" customFormat="1">
      <c r="A1590" s="112"/>
      <c r="B1590" s="122"/>
      <c r="C1590" s="112"/>
      <c r="D1590" s="112"/>
      <c r="E1590" s="123"/>
      <c r="F1590" s="201"/>
      <c r="G1590" s="204"/>
      <c r="H1590" s="202"/>
      <c r="I1590" s="202"/>
      <c r="J1590" s="202"/>
      <c r="K1590" s="107"/>
      <c r="L1590" s="107"/>
    </row>
    <row r="1591" spans="1:12" s="121" customFormat="1">
      <c r="A1591" s="112"/>
      <c r="B1591" s="122"/>
      <c r="C1591" s="112"/>
      <c r="D1591" s="112"/>
      <c r="E1591" s="123"/>
      <c r="F1591" s="201"/>
      <c r="G1591" s="204"/>
      <c r="H1591" s="202"/>
      <c r="I1591" s="202"/>
      <c r="J1591" s="202"/>
      <c r="K1591" s="107"/>
      <c r="L1591" s="107"/>
    </row>
    <row r="1592" spans="1:12" s="121" customFormat="1">
      <c r="A1592" s="112"/>
      <c r="B1592" s="122"/>
      <c r="C1592" s="112"/>
      <c r="D1592" s="112"/>
      <c r="E1592" s="123"/>
      <c r="F1592" s="201"/>
      <c r="G1592" s="204"/>
      <c r="H1592" s="202"/>
      <c r="I1592" s="202"/>
      <c r="J1592" s="202"/>
      <c r="K1592" s="107"/>
      <c r="L1592" s="107"/>
    </row>
    <row r="1593" spans="1:12" s="121" customFormat="1">
      <c r="A1593" s="112"/>
      <c r="B1593" s="122"/>
      <c r="C1593" s="112"/>
      <c r="D1593" s="112"/>
      <c r="E1593" s="123"/>
      <c r="F1593" s="201"/>
      <c r="G1593" s="204"/>
      <c r="H1593" s="202"/>
      <c r="I1593" s="202"/>
      <c r="J1593" s="202"/>
      <c r="K1593" s="107"/>
      <c r="L1593" s="107"/>
    </row>
    <row r="1594" spans="1:12" s="121" customFormat="1">
      <c r="A1594" s="112"/>
      <c r="B1594" s="122"/>
      <c r="C1594" s="112"/>
      <c r="D1594" s="112"/>
      <c r="E1594" s="123"/>
      <c r="F1594" s="201"/>
      <c r="G1594" s="204"/>
      <c r="H1594" s="202"/>
      <c r="I1594" s="202"/>
      <c r="J1594" s="202"/>
      <c r="K1594" s="107"/>
      <c r="L1594" s="107"/>
    </row>
    <row r="1595" spans="1:12" s="121" customFormat="1">
      <c r="A1595" s="112"/>
      <c r="B1595" s="122"/>
      <c r="C1595" s="112"/>
      <c r="D1595" s="112"/>
      <c r="E1595" s="123"/>
      <c r="F1595" s="201"/>
      <c r="G1595" s="204"/>
      <c r="H1595" s="202"/>
      <c r="I1595" s="202"/>
      <c r="J1595" s="202"/>
      <c r="K1595" s="107"/>
      <c r="L1595" s="107"/>
    </row>
    <row r="1596" spans="1:12" s="121" customFormat="1">
      <c r="A1596" s="112"/>
      <c r="B1596" s="122"/>
      <c r="C1596" s="112"/>
      <c r="D1596" s="112"/>
      <c r="E1596" s="123"/>
      <c r="F1596" s="201"/>
      <c r="G1596" s="204"/>
      <c r="H1596" s="202"/>
      <c r="I1596" s="202"/>
      <c r="J1596" s="202"/>
      <c r="K1596" s="107"/>
      <c r="L1596" s="107"/>
    </row>
    <row r="1597" spans="1:12" s="121" customFormat="1">
      <c r="A1597" s="112"/>
      <c r="B1597" s="122"/>
      <c r="C1597" s="112"/>
      <c r="D1597" s="112"/>
      <c r="E1597" s="123"/>
      <c r="F1597" s="201"/>
      <c r="G1597" s="204"/>
      <c r="H1597" s="202"/>
      <c r="I1597" s="202"/>
      <c r="J1597" s="202"/>
      <c r="K1597" s="107"/>
      <c r="L1597" s="107"/>
    </row>
    <row r="1598" spans="1:12" s="121" customFormat="1">
      <c r="A1598" s="112"/>
      <c r="B1598" s="122"/>
      <c r="C1598" s="112"/>
      <c r="D1598" s="112"/>
      <c r="E1598" s="123"/>
      <c r="F1598" s="201"/>
      <c r="G1598" s="204"/>
      <c r="H1598" s="202"/>
      <c r="I1598" s="202"/>
      <c r="J1598" s="202"/>
      <c r="K1598" s="107"/>
      <c r="L1598" s="107"/>
    </row>
    <row r="1599" spans="1:12" s="121" customFormat="1">
      <c r="A1599" s="112"/>
      <c r="B1599" s="122"/>
      <c r="C1599" s="112"/>
      <c r="D1599" s="112"/>
      <c r="E1599" s="123"/>
      <c r="F1599" s="201"/>
      <c r="G1599" s="204"/>
      <c r="H1599" s="202"/>
      <c r="I1599" s="202"/>
      <c r="J1599" s="202"/>
      <c r="K1599" s="107"/>
      <c r="L1599" s="107"/>
    </row>
    <row r="1600" spans="1:12" s="121" customFormat="1">
      <c r="A1600" s="112"/>
      <c r="B1600" s="122"/>
      <c r="C1600" s="112"/>
      <c r="D1600" s="112"/>
      <c r="E1600" s="123"/>
      <c r="F1600" s="201"/>
      <c r="G1600" s="204"/>
      <c r="H1600" s="202"/>
      <c r="I1600" s="202"/>
      <c r="J1600" s="202"/>
      <c r="K1600" s="107"/>
      <c r="L1600" s="107"/>
    </row>
    <row r="1601" spans="1:12" s="121" customFormat="1">
      <c r="A1601" s="112"/>
      <c r="B1601" s="122"/>
      <c r="C1601" s="112"/>
      <c r="D1601" s="112"/>
      <c r="E1601" s="123"/>
      <c r="F1601" s="201"/>
      <c r="G1601" s="204"/>
      <c r="H1601" s="202"/>
      <c r="I1601" s="202"/>
      <c r="J1601" s="202"/>
      <c r="K1601" s="107"/>
      <c r="L1601" s="107"/>
    </row>
    <row r="1602" spans="1:12" s="121" customFormat="1">
      <c r="A1602" s="112"/>
      <c r="B1602" s="122"/>
      <c r="C1602" s="112"/>
      <c r="D1602" s="112"/>
      <c r="E1602" s="123"/>
      <c r="F1602" s="201"/>
      <c r="G1602" s="204"/>
      <c r="H1602" s="202"/>
      <c r="I1602" s="202"/>
      <c r="J1602" s="202"/>
      <c r="K1602" s="107"/>
      <c r="L1602" s="107"/>
    </row>
    <row r="1603" spans="1:12" s="121" customFormat="1">
      <c r="A1603" s="112"/>
      <c r="B1603" s="122"/>
      <c r="C1603" s="112"/>
      <c r="D1603" s="112"/>
      <c r="E1603" s="123"/>
      <c r="F1603" s="201"/>
      <c r="G1603" s="204"/>
      <c r="H1603" s="202"/>
      <c r="I1603" s="202"/>
      <c r="J1603" s="202"/>
      <c r="K1603" s="107"/>
      <c r="L1603" s="107"/>
    </row>
    <row r="1604" spans="1:12" s="121" customFormat="1">
      <c r="A1604" s="112"/>
      <c r="B1604" s="122"/>
      <c r="C1604" s="112"/>
      <c r="D1604" s="112"/>
      <c r="E1604" s="123"/>
      <c r="F1604" s="201"/>
      <c r="G1604" s="204"/>
      <c r="H1604" s="202"/>
      <c r="I1604" s="202"/>
      <c r="J1604" s="202"/>
      <c r="K1604" s="107"/>
      <c r="L1604" s="107"/>
    </row>
    <row r="1605" spans="1:12" s="121" customFormat="1">
      <c r="A1605" s="112"/>
      <c r="B1605" s="122"/>
      <c r="C1605" s="112"/>
      <c r="D1605" s="112"/>
      <c r="E1605" s="123"/>
      <c r="F1605" s="201"/>
      <c r="G1605" s="204"/>
      <c r="H1605" s="202"/>
      <c r="I1605" s="202"/>
      <c r="J1605" s="202"/>
      <c r="K1605" s="107"/>
      <c r="L1605" s="107"/>
    </row>
    <row r="1606" spans="1:12" s="121" customFormat="1">
      <c r="A1606" s="112"/>
      <c r="B1606" s="122"/>
      <c r="C1606" s="112"/>
      <c r="D1606" s="112"/>
      <c r="E1606" s="123"/>
      <c r="F1606" s="201"/>
      <c r="G1606" s="204"/>
      <c r="H1606" s="202"/>
      <c r="I1606" s="202"/>
      <c r="J1606" s="202"/>
      <c r="K1606" s="107"/>
      <c r="L1606" s="107"/>
    </row>
    <row r="1607" spans="1:12" s="121" customFormat="1">
      <c r="A1607" s="112"/>
      <c r="B1607" s="122"/>
      <c r="C1607" s="112"/>
      <c r="D1607" s="112"/>
      <c r="E1607" s="123"/>
      <c r="F1607" s="201"/>
      <c r="G1607" s="204"/>
      <c r="H1607" s="202"/>
      <c r="I1607" s="202"/>
      <c r="J1607" s="202"/>
      <c r="K1607" s="107"/>
      <c r="L1607" s="107"/>
    </row>
    <row r="1608" spans="1:12" s="121" customFormat="1">
      <c r="A1608" s="112"/>
      <c r="B1608" s="122"/>
      <c r="C1608" s="112"/>
      <c r="D1608" s="112"/>
      <c r="E1608" s="123"/>
      <c r="F1608" s="201"/>
      <c r="G1608" s="204"/>
      <c r="H1608" s="202"/>
      <c r="I1608" s="202"/>
      <c r="J1608" s="202"/>
      <c r="K1608" s="107"/>
      <c r="L1608" s="107"/>
    </row>
    <row r="1609" spans="1:12" s="121" customFormat="1">
      <c r="A1609" s="112"/>
      <c r="B1609" s="122"/>
      <c r="C1609" s="112"/>
      <c r="D1609" s="112"/>
      <c r="E1609" s="123"/>
      <c r="F1609" s="201"/>
      <c r="G1609" s="204"/>
      <c r="H1609" s="202"/>
      <c r="I1609" s="202"/>
      <c r="J1609" s="202"/>
      <c r="K1609" s="107"/>
      <c r="L1609" s="107"/>
    </row>
    <row r="1610" spans="1:12" s="121" customFormat="1">
      <c r="A1610" s="112"/>
      <c r="B1610" s="122"/>
      <c r="C1610" s="112"/>
      <c r="D1610" s="112"/>
      <c r="E1610" s="123"/>
      <c r="F1610" s="201"/>
      <c r="G1610" s="204"/>
      <c r="H1610" s="202"/>
      <c r="I1610" s="202"/>
      <c r="J1610" s="202"/>
      <c r="K1610" s="107"/>
      <c r="L1610" s="107"/>
    </row>
    <row r="1611" spans="1:12" s="121" customFormat="1">
      <c r="A1611" s="112"/>
      <c r="B1611" s="122"/>
      <c r="C1611" s="112"/>
      <c r="D1611" s="112"/>
      <c r="E1611" s="123"/>
      <c r="F1611" s="201"/>
      <c r="G1611" s="204"/>
      <c r="H1611" s="202"/>
      <c r="I1611" s="202"/>
      <c r="J1611" s="202"/>
      <c r="K1611" s="107"/>
      <c r="L1611" s="107"/>
    </row>
    <row r="1612" spans="1:12" s="121" customFormat="1">
      <c r="A1612" s="112"/>
      <c r="B1612" s="122"/>
      <c r="C1612" s="112"/>
      <c r="D1612" s="112"/>
      <c r="E1612" s="123"/>
      <c r="F1612" s="201"/>
      <c r="G1612" s="204"/>
      <c r="H1612" s="202"/>
      <c r="I1612" s="202"/>
      <c r="J1612" s="202"/>
      <c r="K1612" s="107"/>
      <c r="L1612" s="107"/>
    </row>
    <row r="1613" spans="1:12" s="121" customFormat="1">
      <c r="A1613" s="112"/>
      <c r="B1613" s="122"/>
      <c r="C1613" s="112"/>
      <c r="D1613" s="112"/>
      <c r="E1613" s="123"/>
      <c r="F1613" s="201"/>
      <c r="G1613" s="204"/>
      <c r="H1613" s="202"/>
      <c r="I1613" s="202"/>
      <c r="J1613" s="202"/>
      <c r="K1613" s="107"/>
      <c r="L1613" s="107"/>
    </row>
    <row r="1614" spans="1:12" s="121" customFormat="1">
      <c r="A1614" s="112"/>
      <c r="B1614" s="122"/>
      <c r="C1614" s="112"/>
      <c r="D1614" s="112"/>
      <c r="E1614" s="123"/>
      <c r="F1614" s="201"/>
      <c r="G1614" s="204"/>
      <c r="H1614" s="202"/>
      <c r="I1614" s="202"/>
      <c r="J1614" s="202"/>
      <c r="K1614" s="107"/>
      <c r="L1614" s="107"/>
    </row>
    <row r="1615" spans="1:12" s="121" customFormat="1">
      <c r="A1615" s="112"/>
      <c r="B1615" s="122"/>
      <c r="C1615" s="112"/>
      <c r="D1615" s="112"/>
      <c r="E1615" s="123"/>
      <c r="F1615" s="201"/>
      <c r="G1615" s="204"/>
      <c r="H1615" s="202"/>
      <c r="I1615" s="202"/>
      <c r="J1615" s="202"/>
      <c r="K1615" s="107"/>
      <c r="L1615" s="107"/>
    </row>
    <row r="1616" spans="1:12" s="121" customFormat="1">
      <c r="A1616" s="112"/>
      <c r="B1616" s="122"/>
      <c r="C1616" s="112"/>
      <c r="D1616" s="112"/>
      <c r="E1616" s="123"/>
      <c r="F1616" s="201"/>
      <c r="G1616" s="204"/>
      <c r="H1616" s="202"/>
      <c r="I1616" s="202"/>
      <c r="J1616" s="202"/>
      <c r="K1616" s="107"/>
      <c r="L1616" s="107"/>
    </row>
    <row r="1617" spans="1:12" s="121" customFormat="1">
      <c r="A1617" s="112"/>
      <c r="B1617" s="122"/>
      <c r="C1617" s="112"/>
      <c r="D1617" s="112"/>
      <c r="E1617" s="123"/>
      <c r="F1617" s="201"/>
      <c r="G1617" s="204"/>
      <c r="H1617" s="202"/>
      <c r="I1617" s="202"/>
      <c r="J1617" s="202"/>
      <c r="K1617" s="107"/>
      <c r="L1617" s="107"/>
    </row>
    <row r="1618" spans="1:12" s="121" customFormat="1">
      <c r="A1618" s="112"/>
      <c r="B1618" s="122"/>
      <c r="C1618" s="112"/>
      <c r="D1618" s="112"/>
      <c r="E1618" s="123"/>
      <c r="F1618" s="201"/>
      <c r="G1618" s="204"/>
      <c r="H1618" s="202"/>
      <c r="I1618" s="202"/>
      <c r="J1618" s="202"/>
      <c r="K1618" s="107"/>
      <c r="L1618" s="107"/>
    </row>
    <row r="1619" spans="1:12" s="121" customFormat="1">
      <c r="A1619" s="112"/>
      <c r="B1619" s="122"/>
      <c r="C1619" s="112"/>
      <c r="D1619" s="112"/>
      <c r="E1619" s="123"/>
      <c r="F1619" s="201"/>
      <c r="G1619" s="204"/>
      <c r="H1619" s="202"/>
      <c r="I1619" s="202"/>
      <c r="J1619" s="202"/>
      <c r="K1619" s="107"/>
      <c r="L1619" s="107"/>
    </row>
    <row r="1620" spans="1:12" s="121" customFormat="1">
      <c r="A1620" s="112"/>
      <c r="B1620" s="122"/>
      <c r="C1620" s="112"/>
      <c r="D1620" s="112"/>
      <c r="E1620" s="123"/>
      <c r="F1620" s="201"/>
      <c r="G1620" s="204"/>
      <c r="H1620" s="202"/>
      <c r="I1620" s="202"/>
      <c r="J1620" s="202"/>
      <c r="K1620" s="107"/>
      <c r="L1620" s="107"/>
    </row>
    <row r="1621" spans="1:12" s="121" customFormat="1">
      <c r="A1621" s="112"/>
      <c r="B1621" s="122"/>
      <c r="C1621" s="112"/>
      <c r="D1621" s="112"/>
      <c r="E1621" s="123"/>
      <c r="F1621" s="201"/>
      <c r="G1621" s="204"/>
      <c r="H1621" s="202"/>
      <c r="I1621" s="202"/>
      <c r="J1621" s="202"/>
      <c r="K1621" s="107"/>
      <c r="L1621" s="107"/>
    </row>
    <row r="1622" spans="1:12" s="121" customFormat="1">
      <c r="A1622" s="112"/>
      <c r="B1622" s="122"/>
      <c r="C1622" s="112"/>
      <c r="D1622" s="112"/>
      <c r="E1622" s="123"/>
      <c r="F1622" s="201"/>
      <c r="G1622" s="204"/>
      <c r="H1622" s="202"/>
      <c r="I1622" s="202"/>
      <c r="J1622" s="202"/>
      <c r="K1622" s="107"/>
      <c r="L1622" s="107"/>
    </row>
    <row r="1623" spans="1:12" s="121" customFormat="1">
      <c r="A1623" s="112"/>
      <c r="B1623" s="122"/>
      <c r="C1623" s="112"/>
      <c r="D1623" s="112"/>
      <c r="E1623" s="123"/>
      <c r="F1623" s="201"/>
      <c r="G1623" s="204"/>
      <c r="H1623" s="202"/>
      <c r="I1623" s="202"/>
      <c r="J1623" s="202"/>
      <c r="K1623" s="107"/>
      <c r="L1623" s="107"/>
    </row>
    <row r="1624" spans="1:12" s="121" customFormat="1">
      <c r="A1624" s="112"/>
      <c r="B1624" s="122"/>
      <c r="C1624" s="112"/>
      <c r="D1624" s="112"/>
      <c r="E1624" s="123"/>
      <c r="F1624" s="201"/>
      <c r="G1624" s="204"/>
      <c r="H1624" s="202"/>
      <c r="I1624" s="202"/>
      <c r="J1624" s="202"/>
      <c r="K1624" s="107"/>
      <c r="L1624" s="107"/>
    </row>
    <row r="1625" spans="1:12" s="121" customFormat="1">
      <c r="A1625" s="112"/>
      <c r="B1625" s="122"/>
      <c r="C1625" s="112"/>
      <c r="D1625" s="112"/>
      <c r="E1625" s="123"/>
      <c r="F1625" s="201"/>
      <c r="G1625" s="204"/>
      <c r="H1625" s="202"/>
      <c r="I1625" s="202"/>
      <c r="J1625" s="202"/>
      <c r="K1625" s="107"/>
      <c r="L1625" s="107"/>
    </row>
    <row r="1626" spans="1:12" s="121" customFormat="1">
      <c r="A1626" s="112"/>
      <c r="B1626" s="122"/>
      <c r="C1626" s="112"/>
      <c r="D1626" s="112"/>
      <c r="E1626" s="123"/>
      <c r="F1626" s="201"/>
      <c r="G1626" s="204"/>
      <c r="H1626" s="202"/>
      <c r="I1626" s="202"/>
      <c r="J1626" s="202"/>
      <c r="K1626" s="107"/>
      <c r="L1626" s="107"/>
    </row>
    <row r="1627" spans="1:12" s="121" customFormat="1">
      <c r="A1627" s="112"/>
      <c r="B1627" s="122"/>
      <c r="C1627" s="112"/>
      <c r="D1627" s="112"/>
      <c r="E1627" s="123"/>
      <c r="F1627" s="201"/>
      <c r="G1627" s="204"/>
      <c r="H1627" s="202"/>
      <c r="I1627" s="202"/>
      <c r="J1627" s="202"/>
      <c r="K1627" s="107"/>
      <c r="L1627" s="107"/>
    </row>
    <row r="1628" spans="1:12" s="121" customFormat="1">
      <c r="A1628" s="112"/>
      <c r="B1628" s="122"/>
      <c r="C1628" s="112"/>
      <c r="D1628" s="112"/>
      <c r="E1628" s="123"/>
      <c r="F1628" s="201"/>
      <c r="G1628" s="204"/>
      <c r="H1628" s="202"/>
      <c r="I1628" s="202"/>
      <c r="J1628" s="202"/>
      <c r="K1628" s="107"/>
      <c r="L1628" s="107"/>
    </row>
    <row r="1629" spans="1:12" s="121" customFormat="1">
      <c r="A1629" s="112"/>
      <c r="B1629" s="122"/>
      <c r="C1629" s="112"/>
      <c r="D1629" s="112"/>
      <c r="E1629" s="123"/>
      <c r="F1629" s="201"/>
      <c r="G1629" s="204"/>
      <c r="H1629" s="202"/>
      <c r="I1629" s="202"/>
      <c r="J1629" s="202"/>
      <c r="K1629" s="107"/>
      <c r="L1629" s="107"/>
    </row>
    <row r="1630" spans="1:12" s="121" customFormat="1">
      <c r="A1630" s="112"/>
      <c r="B1630" s="122"/>
      <c r="C1630" s="112"/>
      <c r="D1630" s="112"/>
      <c r="E1630" s="123"/>
      <c r="F1630" s="201"/>
      <c r="G1630" s="204"/>
      <c r="H1630" s="202"/>
      <c r="I1630" s="202"/>
      <c r="J1630" s="202"/>
      <c r="K1630" s="107"/>
      <c r="L1630" s="107"/>
    </row>
    <row r="1631" spans="1:12" s="121" customFormat="1">
      <c r="A1631" s="112"/>
      <c r="B1631" s="122"/>
      <c r="C1631" s="112"/>
      <c r="D1631" s="112"/>
      <c r="E1631" s="123"/>
      <c r="F1631" s="201"/>
      <c r="G1631" s="204"/>
      <c r="H1631" s="202"/>
      <c r="I1631" s="202"/>
      <c r="J1631" s="202"/>
      <c r="K1631" s="107"/>
      <c r="L1631" s="107"/>
    </row>
    <row r="1632" spans="1:12" s="121" customFormat="1">
      <c r="A1632" s="112"/>
      <c r="B1632" s="122"/>
      <c r="C1632" s="112"/>
      <c r="D1632" s="112"/>
      <c r="E1632" s="123"/>
      <c r="F1632" s="201"/>
      <c r="G1632" s="204"/>
      <c r="H1632" s="202"/>
      <c r="I1632" s="202"/>
      <c r="J1632" s="202"/>
      <c r="K1632" s="107"/>
      <c r="L1632" s="107"/>
    </row>
    <row r="1633" spans="1:12" s="121" customFormat="1">
      <c r="A1633" s="112"/>
      <c r="B1633" s="122"/>
      <c r="C1633" s="112"/>
      <c r="D1633" s="112"/>
      <c r="E1633" s="123"/>
      <c r="F1633" s="201"/>
      <c r="G1633" s="204"/>
      <c r="H1633" s="202"/>
      <c r="I1633" s="202"/>
      <c r="J1633" s="202"/>
      <c r="K1633" s="107"/>
      <c r="L1633" s="107"/>
    </row>
    <row r="1634" spans="1:12" s="121" customFormat="1">
      <c r="A1634" s="112"/>
      <c r="B1634" s="122"/>
      <c r="C1634" s="112"/>
      <c r="D1634" s="112"/>
      <c r="E1634" s="123"/>
      <c r="F1634" s="201"/>
      <c r="G1634" s="204"/>
      <c r="H1634" s="202"/>
      <c r="I1634" s="202"/>
      <c r="J1634" s="202"/>
      <c r="K1634" s="107"/>
      <c r="L1634" s="107"/>
    </row>
    <row r="1635" spans="1:12" s="121" customFormat="1">
      <c r="A1635" s="112"/>
      <c r="B1635" s="122"/>
      <c r="C1635" s="112"/>
      <c r="D1635" s="112"/>
      <c r="E1635" s="123"/>
      <c r="F1635" s="201"/>
      <c r="G1635" s="204"/>
      <c r="H1635" s="202"/>
      <c r="I1635" s="202"/>
      <c r="J1635" s="202"/>
      <c r="K1635" s="107"/>
      <c r="L1635" s="107"/>
    </row>
    <row r="1636" spans="1:12" s="121" customFormat="1">
      <c r="A1636" s="112"/>
      <c r="B1636" s="122"/>
      <c r="C1636" s="112"/>
      <c r="D1636" s="112"/>
      <c r="E1636" s="123"/>
      <c r="F1636" s="201"/>
      <c r="G1636" s="204"/>
      <c r="H1636" s="202"/>
      <c r="I1636" s="202"/>
      <c r="J1636" s="202"/>
      <c r="K1636" s="107"/>
      <c r="L1636" s="107"/>
    </row>
    <row r="1637" spans="1:12" s="121" customFormat="1">
      <c r="A1637" s="112"/>
      <c r="B1637" s="122"/>
      <c r="C1637" s="112"/>
      <c r="D1637" s="112"/>
      <c r="E1637" s="123"/>
      <c r="F1637" s="201"/>
      <c r="G1637" s="204"/>
      <c r="H1637" s="202"/>
      <c r="I1637" s="202"/>
      <c r="J1637" s="202"/>
      <c r="K1637" s="107"/>
      <c r="L1637" s="107"/>
    </row>
    <row r="1638" spans="1:12" s="121" customFormat="1">
      <c r="A1638" s="112"/>
      <c r="B1638" s="122"/>
      <c r="C1638" s="112"/>
      <c r="D1638" s="112"/>
      <c r="E1638" s="123"/>
      <c r="F1638" s="201"/>
      <c r="G1638" s="204"/>
      <c r="H1638" s="202"/>
      <c r="I1638" s="202"/>
      <c r="J1638" s="202"/>
      <c r="K1638" s="107"/>
      <c r="L1638" s="107"/>
    </row>
    <row r="1639" spans="1:12" s="121" customFormat="1">
      <c r="A1639" s="112"/>
      <c r="B1639" s="122"/>
      <c r="C1639" s="112"/>
      <c r="D1639" s="112"/>
      <c r="E1639" s="123"/>
      <c r="F1639" s="201"/>
      <c r="G1639" s="204"/>
      <c r="H1639" s="202"/>
      <c r="I1639" s="202"/>
      <c r="J1639" s="202"/>
      <c r="K1639" s="107"/>
      <c r="L1639" s="107"/>
    </row>
    <row r="1640" spans="1:12" s="121" customFormat="1">
      <c r="A1640" s="112"/>
      <c r="B1640" s="122"/>
      <c r="C1640" s="112"/>
      <c r="D1640" s="112"/>
      <c r="E1640" s="123"/>
      <c r="F1640" s="201"/>
      <c r="G1640" s="204"/>
      <c r="H1640" s="202"/>
      <c r="I1640" s="202"/>
      <c r="J1640" s="202"/>
      <c r="K1640" s="107"/>
      <c r="L1640" s="107"/>
    </row>
    <row r="1641" spans="1:12" s="121" customFormat="1">
      <c r="A1641" s="112"/>
      <c r="B1641" s="122"/>
      <c r="C1641" s="112"/>
      <c r="D1641" s="112"/>
      <c r="E1641" s="123"/>
      <c r="F1641" s="201"/>
      <c r="G1641" s="204"/>
      <c r="H1641" s="202"/>
      <c r="I1641" s="202"/>
      <c r="J1641" s="202"/>
      <c r="K1641" s="107"/>
      <c r="L1641" s="107"/>
    </row>
    <row r="1642" spans="1:12" s="121" customFormat="1">
      <c r="A1642" s="112"/>
      <c r="B1642" s="122"/>
      <c r="C1642" s="112"/>
      <c r="D1642" s="112"/>
      <c r="E1642" s="123"/>
      <c r="F1642" s="201"/>
      <c r="G1642" s="204"/>
      <c r="H1642" s="202"/>
      <c r="I1642" s="202"/>
      <c r="J1642" s="202"/>
      <c r="K1642" s="107"/>
      <c r="L1642" s="107"/>
    </row>
    <row r="1643" spans="1:12" s="121" customFormat="1">
      <c r="A1643" s="112"/>
      <c r="B1643" s="122"/>
      <c r="C1643" s="112"/>
      <c r="D1643" s="112"/>
      <c r="E1643" s="123"/>
      <c r="F1643" s="201"/>
      <c r="G1643" s="204"/>
      <c r="H1643" s="202"/>
      <c r="I1643" s="202"/>
      <c r="J1643" s="202"/>
      <c r="K1643" s="107"/>
      <c r="L1643" s="107"/>
    </row>
    <row r="1644" spans="1:12" s="121" customFormat="1">
      <c r="A1644" s="112"/>
      <c r="B1644" s="122"/>
      <c r="C1644" s="112"/>
      <c r="D1644" s="112"/>
      <c r="E1644" s="123"/>
      <c r="F1644" s="201"/>
      <c r="G1644" s="204"/>
      <c r="H1644" s="202"/>
      <c r="I1644" s="202"/>
      <c r="J1644" s="202"/>
      <c r="K1644" s="107"/>
      <c r="L1644" s="107"/>
    </row>
    <row r="1645" spans="1:12" s="121" customFormat="1">
      <c r="A1645" s="112"/>
      <c r="B1645" s="122"/>
      <c r="C1645" s="112"/>
      <c r="D1645" s="112"/>
      <c r="E1645" s="123"/>
      <c r="F1645" s="201"/>
      <c r="G1645" s="204"/>
      <c r="H1645" s="202"/>
      <c r="I1645" s="202"/>
      <c r="J1645" s="202"/>
      <c r="K1645" s="107"/>
      <c r="L1645" s="107"/>
    </row>
    <row r="1646" spans="1:12" s="121" customFormat="1">
      <c r="A1646" s="112"/>
      <c r="B1646" s="122"/>
      <c r="C1646" s="112"/>
      <c r="D1646" s="112"/>
      <c r="E1646" s="123"/>
      <c r="F1646" s="201"/>
      <c r="G1646" s="204"/>
      <c r="H1646" s="202"/>
      <c r="I1646" s="202"/>
      <c r="J1646" s="202"/>
      <c r="K1646" s="107"/>
      <c r="L1646" s="107"/>
    </row>
    <row r="1647" spans="1:12" s="121" customFormat="1">
      <c r="A1647" s="112"/>
      <c r="B1647" s="122"/>
      <c r="C1647" s="112"/>
      <c r="D1647" s="112"/>
      <c r="E1647" s="123"/>
      <c r="F1647" s="201"/>
      <c r="G1647" s="204"/>
      <c r="H1647" s="202"/>
      <c r="I1647" s="202"/>
      <c r="J1647" s="202"/>
      <c r="K1647" s="107"/>
      <c r="L1647" s="107"/>
    </row>
    <row r="1648" spans="1:12" s="121" customFormat="1">
      <c r="A1648" s="112"/>
      <c r="B1648" s="122"/>
      <c r="C1648" s="112"/>
      <c r="D1648" s="112"/>
      <c r="E1648" s="123"/>
      <c r="F1648" s="201"/>
      <c r="G1648" s="204"/>
      <c r="H1648" s="202"/>
      <c r="I1648" s="202"/>
      <c r="J1648" s="202"/>
      <c r="K1648" s="107"/>
      <c r="L1648" s="107"/>
    </row>
    <row r="1649" spans="1:12" s="121" customFormat="1">
      <c r="A1649" s="112"/>
      <c r="B1649" s="122"/>
      <c r="C1649" s="112"/>
      <c r="D1649" s="112"/>
      <c r="E1649" s="123"/>
      <c r="F1649" s="201"/>
      <c r="G1649" s="204"/>
      <c r="H1649" s="202"/>
      <c r="I1649" s="202"/>
      <c r="J1649" s="202"/>
      <c r="K1649" s="107"/>
      <c r="L1649" s="107"/>
    </row>
    <row r="1650" spans="1:12" s="121" customFormat="1">
      <c r="A1650" s="112"/>
      <c r="B1650" s="122"/>
      <c r="C1650" s="112"/>
      <c r="D1650" s="112"/>
      <c r="E1650" s="123"/>
      <c r="F1650" s="201"/>
      <c r="G1650" s="204"/>
      <c r="H1650" s="202"/>
      <c r="I1650" s="202"/>
      <c r="J1650" s="202"/>
      <c r="K1650" s="107"/>
      <c r="L1650" s="107"/>
    </row>
    <row r="1651" spans="1:12" s="121" customFormat="1">
      <c r="A1651" s="112"/>
      <c r="B1651" s="122"/>
      <c r="C1651" s="112"/>
      <c r="D1651" s="112"/>
      <c r="E1651" s="123"/>
      <c r="F1651" s="201"/>
      <c r="G1651" s="204"/>
      <c r="H1651" s="202"/>
      <c r="I1651" s="202"/>
      <c r="J1651" s="202"/>
      <c r="K1651" s="107"/>
      <c r="L1651" s="107"/>
    </row>
    <row r="1652" spans="1:12" s="121" customFormat="1">
      <c r="A1652" s="112"/>
      <c r="B1652" s="122"/>
      <c r="C1652" s="112"/>
      <c r="D1652" s="112"/>
      <c r="E1652" s="123"/>
      <c r="F1652" s="201"/>
      <c r="G1652" s="204"/>
      <c r="H1652" s="202"/>
      <c r="I1652" s="202"/>
      <c r="J1652" s="202"/>
      <c r="K1652" s="107"/>
      <c r="L1652" s="107"/>
    </row>
    <row r="1653" spans="1:12" s="121" customFormat="1">
      <c r="A1653" s="112"/>
      <c r="B1653" s="122"/>
      <c r="C1653" s="112"/>
      <c r="D1653" s="112"/>
      <c r="E1653" s="123"/>
      <c r="F1653" s="201"/>
      <c r="G1653" s="204"/>
      <c r="H1653" s="202"/>
      <c r="I1653" s="202"/>
      <c r="J1653" s="202"/>
      <c r="K1653" s="107"/>
      <c r="L1653" s="107"/>
    </row>
    <row r="1654" spans="1:12" s="121" customFormat="1">
      <c r="A1654" s="112"/>
      <c r="B1654" s="122"/>
      <c r="C1654" s="112"/>
      <c r="D1654" s="112"/>
      <c r="E1654" s="123"/>
      <c r="F1654" s="201"/>
      <c r="G1654" s="204"/>
      <c r="H1654" s="202"/>
      <c r="I1654" s="202"/>
      <c r="J1654" s="202"/>
      <c r="K1654" s="107"/>
      <c r="L1654" s="107"/>
    </row>
    <row r="1655" spans="1:12" s="121" customFormat="1">
      <c r="A1655" s="112"/>
      <c r="B1655" s="122"/>
      <c r="C1655" s="112"/>
      <c r="D1655" s="112"/>
      <c r="E1655" s="123"/>
      <c r="F1655" s="201"/>
      <c r="G1655" s="204"/>
      <c r="H1655" s="202"/>
      <c r="I1655" s="202"/>
      <c r="J1655" s="202"/>
      <c r="K1655" s="107"/>
      <c r="L1655" s="107"/>
    </row>
    <row r="1656" spans="1:12" s="121" customFormat="1">
      <c r="A1656" s="112"/>
      <c r="B1656" s="122"/>
      <c r="C1656" s="112"/>
      <c r="D1656" s="112"/>
      <c r="E1656" s="123"/>
      <c r="F1656" s="201"/>
      <c r="G1656" s="204"/>
      <c r="H1656" s="202"/>
      <c r="I1656" s="202"/>
      <c r="J1656" s="202"/>
      <c r="K1656" s="107"/>
      <c r="L1656" s="107"/>
    </row>
    <row r="1657" spans="1:12" s="121" customFormat="1">
      <c r="A1657" s="112"/>
      <c r="B1657" s="122"/>
      <c r="C1657" s="112"/>
      <c r="D1657" s="112"/>
      <c r="E1657" s="123"/>
      <c r="F1657" s="201"/>
      <c r="G1657" s="204"/>
      <c r="H1657" s="202"/>
      <c r="I1657" s="202"/>
      <c r="J1657" s="202"/>
      <c r="K1657" s="107"/>
      <c r="L1657" s="107"/>
    </row>
    <row r="1658" spans="1:12" s="121" customFormat="1">
      <c r="A1658" s="112"/>
      <c r="B1658" s="122"/>
      <c r="C1658" s="112"/>
      <c r="D1658" s="112"/>
      <c r="E1658" s="123"/>
      <c r="F1658" s="201"/>
      <c r="G1658" s="204"/>
      <c r="H1658" s="202"/>
      <c r="I1658" s="202"/>
      <c r="J1658" s="202"/>
      <c r="K1658" s="107"/>
      <c r="L1658" s="107"/>
    </row>
    <row r="1659" spans="1:12" s="121" customFormat="1">
      <c r="A1659" s="112"/>
      <c r="B1659" s="122"/>
      <c r="C1659" s="112"/>
      <c r="D1659" s="112"/>
      <c r="E1659" s="123"/>
      <c r="F1659" s="201"/>
      <c r="G1659" s="204"/>
      <c r="H1659" s="202"/>
      <c r="I1659" s="202"/>
      <c r="J1659" s="202"/>
      <c r="K1659" s="107"/>
      <c r="L1659" s="107"/>
    </row>
    <row r="1660" spans="1:12" s="121" customFormat="1">
      <c r="A1660" s="112"/>
      <c r="B1660" s="122"/>
      <c r="C1660" s="112"/>
      <c r="D1660" s="112"/>
      <c r="E1660" s="123"/>
      <c r="F1660" s="201"/>
      <c r="G1660" s="204"/>
      <c r="H1660" s="202"/>
      <c r="I1660" s="202"/>
      <c r="J1660" s="202"/>
      <c r="K1660" s="107"/>
      <c r="L1660" s="107"/>
    </row>
    <row r="1661" spans="1:12" s="121" customFormat="1">
      <c r="A1661" s="112"/>
      <c r="B1661" s="122"/>
      <c r="C1661" s="112"/>
      <c r="D1661" s="112"/>
      <c r="E1661" s="123"/>
      <c r="F1661" s="201"/>
      <c r="G1661" s="204"/>
      <c r="H1661" s="202"/>
      <c r="I1661" s="202"/>
      <c r="J1661" s="202"/>
      <c r="K1661" s="107"/>
      <c r="L1661" s="107"/>
    </row>
    <row r="1662" spans="1:12" s="121" customFormat="1">
      <c r="A1662" s="112"/>
      <c r="B1662" s="122"/>
      <c r="C1662" s="112"/>
      <c r="D1662" s="112"/>
      <c r="E1662" s="123"/>
      <c r="F1662" s="201"/>
      <c r="G1662" s="204"/>
      <c r="H1662" s="202"/>
      <c r="I1662" s="202"/>
      <c r="J1662" s="202"/>
      <c r="K1662" s="107"/>
      <c r="L1662" s="107"/>
    </row>
    <row r="1663" spans="1:12" s="121" customFormat="1">
      <c r="A1663" s="112"/>
      <c r="B1663" s="122"/>
      <c r="C1663" s="112"/>
      <c r="D1663" s="112"/>
      <c r="E1663" s="123"/>
      <c r="F1663" s="201"/>
      <c r="G1663" s="204"/>
      <c r="H1663" s="202"/>
      <c r="I1663" s="202"/>
      <c r="J1663" s="202"/>
      <c r="K1663" s="107"/>
      <c r="L1663" s="107"/>
    </row>
    <row r="1664" spans="1:12" s="121" customFormat="1">
      <c r="A1664" s="112"/>
      <c r="B1664" s="122"/>
      <c r="C1664" s="112"/>
      <c r="D1664" s="112"/>
      <c r="E1664" s="123"/>
      <c r="F1664" s="201"/>
      <c r="G1664" s="204"/>
      <c r="H1664" s="202"/>
      <c r="I1664" s="202"/>
      <c r="J1664" s="202"/>
      <c r="K1664" s="107"/>
      <c r="L1664" s="107"/>
    </row>
    <row r="1665" spans="1:12" s="121" customFormat="1">
      <c r="A1665" s="112"/>
      <c r="B1665" s="122"/>
      <c r="C1665" s="112"/>
      <c r="D1665" s="112"/>
      <c r="E1665" s="123"/>
      <c r="F1665" s="201"/>
      <c r="G1665" s="204"/>
      <c r="H1665" s="202"/>
      <c r="I1665" s="202"/>
      <c r="J1665" s="202"/>
      <c r="K1665" s="107"/>
      <c r="L1665" s="107"/>
    </row>
    <row r="1666" spans="1:12" s="121" customFormat="1">
      <c r="A1666" s="112"/>
      <c r="B1666" s="122"/>
      <c r="C1666" s="112"/>
      <c r="D1666" s="112"/>
      <c r="E1666" s="123"/>
      <c r="F1666" s="201"/>
      <c r="G1666" s="204"/>
      <c r="H1666" s="202"/>
      <c r="I1666" s="202"/>
      <c r="J1666" s="202"/>
      <c r="K1666" s="107"/>
      <c r="L1666" s="107"/>
    </row>
    <row r="1667" spans="1:12" s="121" customFormat="1">
      <c r="A1667" s="112"/>
      <c r="B1667" s="122"/>
      <c r="C1667" s="112"/>
      <c r="D1667" s="112"/>
      <c r="E1667" s="123"/>
      <c r="F1667" s="201"/>
      <c r="G1667" s="204"/>
      <c r="H1667" s="202"/>
      <c r="I1667" s="202"/>
      <c r="J1667" s="202"/>
      <c r="K1667" s="107"/>
      <c r="L1667" s="107"/>
    </row>
    <row r="1668" spans="1:12" s="121" customFormat="1">
      <c r="A1668" s="112"/>
      <c r="B1668" s="122"/>
      <c r="C1668" s="112"/>
      <c r="D1668" s="112"/>
      <c r="E1668" s="123"/>
      <c r="F1668" s="201"/>
      <c r="G1668" s="204"/>
      <c r="H1668" s="202"/>
      <c r="I1668" s="202"/>
      <c r="J1668" s="202"/>
      <c r="K1668" s="107"/>
      <c r="L1668" s="107"/>
    </row>
    <row r="1669" spans="1:12" s="121" customFormat="1">
      <c r="A1669" s="112"/>
      <c r="B1669" s="122"/>
      <c r="C1669" s="112"/>
      <c r="D1669" s="112"/>
      <c r="E1669" s="123"/>
      <c r="F1669" s="201"/>
      <c r="G1669" s="204"/>
      <c r="H1669" s="202"/>
      <c r="I1669" s="202"/>
      <c r="J1669" s="202"/>
      <c r="K1669" s="107"/>
      <c r="L1669" s="107"/>
    </row>
    <row r="1670" spans="1:12" s="121" customFormat="1">
      <c r="A1670" s="112"/>
      <c r="B1670" s="122"/>
      <c r="C1670" s="112"/>
      <c r="D1670" s="112"/>
      <c r="E1670" s="123"/>
      <c r="F1670" s="201"/>
      <c r="G1670" s="204"/>
      <c r="H1670" s="202"/>
      <c r="I1670" s="202"/>
      <c r="J1670" s="202"/>
      <c r="K1670" s="107"/>
      <c r="L1670" s="107"/>
    </row>
    <row r="1671" spans="1:12" s="121" customFormat="1">
      <c r="A1671" s="112"/>
      <c r="B1671" s="122"/>
      <c r="C1671" s="112"/>
      <c r="D1671" s="112"/>
      <c r="E1671" s="123"/>
      <c r="F1671" s="201"/>
      <c r="G1671" s="204"/>
      <c r="H1671" s="202"/>
      <c r="I1671" s="202"/>
      <c r="J1671" s="202"/>
      <c r="K1671" s="107"/>
      <c r="L1671" s="107"/>
    </row>
    <row r="1672" spans="1:12" s="121" customFormat="1">
      <c r="A1672" s="112"/>
      <c r="B1672" s="122"/>
      <c r="C1672" s="112"/>
      <c r="D1672" s="112"/>
      <c r="E1672" s="123"/>
      <c r="F1672" s="201"/>
      <c r="G1672" s="204"/>
      <c r="H1672" s="202"/>
      <c r="I1672" s="202"/>
      <c r="J1672" s="202"/>
      <c r="K1672" s="107"/>
      <c r="L1672" s="107"/>
    </row>
    <row r="1673" spans="1:12" s="121" customFormat="1">
      <c r="A1673" s="112"/>
      <c r="B1673" s="122"/>
      <c r="C1673" s="112"/>
      <c r="D1673" s="112"/>
      <c r="E1673" s="123"/>
      <c r="F1673" s="201"/>
      <c r="G1673" s="204"/>
      <c r="H1673" s="202"/>
      <c r="I1673" s="202"/>
      <c r="J1673" s="202"/>
      <c r="K1673" s="107"/>
      <c r="L1673" s="107"/>
    </row>
    <row r="1674" spans="1:12" s="121" customFormat="1">
      <c r="A1674" s="112"/>
      <c r="B1674" s="122"/>
      <c r="C1674" s="112"/>
      <c r="D1674" s="112"/>
      <c r="E1674" s="123"/>
      <c r="F1674" s="201"/>
      <c r="G1674" s="204"/>
      <c r="H1674" s="202"/>
      <c r="I1674" s="202"/>
      <c r="J1674" s="202"/>
      <c r="K1674" s="107"/>
      <c r="L1674" s="107"/>
    </row>
    <row r="1675" spans="1:12" s="121" customFormat="1">
      <c r="A1675" s="112"/>
      <c r="B1675" s="122"/>
      <c r="C1675" s="112"/>
      <c r="D1675" s="112"/>
      <c r="E1675" s="123"/>
      <c r="F1675" s="201"/>
      <c r="G1675" s="204"/>
      <c r="H1675" s="202"/>
      <c r="I1675" s="202"/>
      <c r="J1675" s="202"/>
      <c r="K1675" s="107"/>
      <c r="L1675" s="107"/>
    </row>
    <row r="1676" spans="1:12" s="121" customFormat="1">
      <c r="A1676" s="112"/>
      <c r="B1676" s="122"/>
      <c r="C1676" s="112"/>
      <c r="D1676" s="112"/>
      <c r="E1676" s="123"/>
      <c r="F1676" s="201"/>
      <c r="G1676" s="204"/>
      <c r="H1676" s="202"/>
      <c r="I1676" s="202"/>
      <c r="J1676" s="202"/>
      <c r="K1676" s="107"/>
      <c r="L1676" s="107"/>
    </row>
    <row r="1677" spans="1:12" s="121" customFormat="1">
      <c r="A1677" s="112"/>
      <c r="B1677" s="122"/>
      <c r="C1677" s="112"/>
      <c r="D1677" s="112"/>
      <c r="E1677" s="123"/>
      <c r="F1677" s="201"/>
      <c r="G1677" s="204"/>
      <c r="H1677" s="202"/>
      <c r="I1677" s="202"/>
      <c r="J1677" s="202"/>
      <c r="K1677" s="107"/>
      <c r="L1677" s="107"/>
    </row>
    <row r="1678" spans="1:12" s="121" customFormat="1">
      <c r="A1678" s="112"/>
      <c r="B1678" s="122"/>
      <c r="C1678" s="112"/>
      <c r="D1678" s="112"/>
      <c r="E1678" s="123"/>
      <c r="F1678" s="201"/>
      <c r="G1678" s="204"/>
      <c r="H1678" s="202"/>
      <c r="I1678" s="202"/>
      <c r="J1678" s="202"/>
      <c r="K1678" s="107"/>
      <c r="L1678" s="107"/>
    </row>
    <row r="1679" spans="1:12" s="121" customFormat="1">
      <c r="A1679" s="112"/>
      <c r="B1679" s="122"/>
      <c r="C1679" s="112"/>
      <c r="D1679" s="112"/>
      <c r="E1679" s="123"/>
      <c r="F1679" s="201"/>
      <c r="G1679" s="204"/>
      <c r="H1679" s="202"/>
      <c r="I1679" s="202"/>
      <c r="J1679" s="202"/>
      <c r="K1679" s="107"/>
      <c r="L1679" s="107"/>
    </row>
    <row r="1680" spans="1:12" s="121" customFormat="1">
      <c r="A1680" s="112"/>
      <c r="B1680" s="122"/>
      <c r="C1680" s="112"/>
      <c r="D1680" s="112"/>
      <c r="E1680" s="123"/>
      <c r="F1680" s="201"/>
      <c r="G1680" s="204"/>
      <c r="H1680" s="202"/>
      <c r="I1680" s="202"/>
      <c r="J1680" s="202"/>
      <c r="K1680" s="107"/>
      <c r="L1680" s="107"/>
    </row>
    <row r="1681" spans="1:12" s="121" customFormat="1">
      <c r="A1681" s="112"/>
      <c r="B1681" s="122"/>
      <c r="C1681" s="112"/>
      <c r="D1681" s="112"/>
      <c r="E1681" s="123"/>
      <c r="F1681" s="201"/>
      <c r="G1681" s="204"/>
      <c r="H1681" s="202"/>
      <c r="I1681" s="202"/>
      <c r="J1681" s="202"/>
      <c r="K1681" s="107"/>
      <c r="L1681" s="107"/>
    </row>
    <row r="1682" spans="1:12" s="121" customFormat="1">
      <c r="A1682" s="112"/>
      <c r="B1682" s="122"/>
      <c r="C1682" s="112"/>
      <c r="D1682" s="112"/>
      <c r="E1682" s="123"/>
      <c r="F1682" s="201"/>
      <c r="G1682" s="204"/>
      <c r="H1682" s="202"/>
      <c r="I1682" s="202"/>
      <c r="J1682" s="202"/>
      <c r="K1682" s="107"/>
      <c r="L1682" s="107"/>
    </row>
    <row r="1683" spans="1:12" s="121" customFormat="1">
      <c r="A1683" s="112"/>
      <c r="B1683" s="122"/>
      <c r="C1683" s="112"/>
      <c r="D1683" s="112"/>
      <c r="E1683" s="123"/>
      <c r="F1683" s="201"/>
      <c r="G1683" s="204"/>
      <c r="H1683" s="202"/>
      <c r="I1683" s="202"/>
      <c r="J1683" s="202"/>
      <c r="K1683" s="107"/>
      <c r="L1683" s="107"/>
    </row>
    <row r="1684" spans="1:12" s="121" customFormat="1">
      <c r="A1684" s="112"/>
      <c r="B1684" s="122"/>
      <c r="C1684" s="112"/>
      <c r="D1684" s="112"/>
      <c r="E1684" s="123"/>
      <c r="F1684" s="201"/>
      <c r="G1684" s="204"/>
      <c r="H1684" s="202"/>
      <c r="I1684" s="202"/>
      <c r="J1684" s="202"/>
      <c r="K1684" s="107"/>
      <c r="L1684" s="107"/>
    </row>
    <row r="1685" spans="1:12" s="121" customFormat="1">
      <c r="A1685" s="112"/>
      <c r="B1685" s="122"/>
      <c r="C1685" s="112"/>
      <c r="D1685" s="112"/>
      <c r="E1685" s="123"/>
      <c r="F1685" s="201"/>
      <c r="G1685" s="204"/>
      <c r="H1685" s="202"/>
      <c r="I1685" s="202"/>
      <c r="J1685" s="202"/>
      <c r="K1685" s="107"/>
      <c r="L1685" s="107"/>
    </row>
    <row r="1686" spans="1:12" s="121" customFormat="1">
      <c r="A1686" s="112"/>
      <c r="B1686" s="122"/>
      <c r="C1686" s="112"/>
      <c r="D1686" s="112"/>
      <c r="E1686" s="123"/>
      <c r="F1686" s="201"/>
      <c r="G1686" s="204"/>
      <c r="H1686" s="202"/>
      <c r="I1686" s="202"/>
      <c r="J1686" s="202"/>
      <c r="K1686" s="107"/>
      <c r="L1686" s="107"/>
    </row>
    <row r="1687" spans="1:12" s="121" customFormat="1">
      <c r="A1687" s="112"/>
      <c r="B1687" s="122"/>
      <c r="C1687" s="112"/>
      <c r="D1687" s="112"/>
      <c r="E1687" s="123"/>
      <c r="F1687" s="201"/>
      <c r="G1687" s="204"/>
      <c r="H1687" s="202"/>
      <c r="I1687" s="202"/>
      <c r="J1687" s="202"/>
      <c r="K1687" s="107"/>
      <c r="L1687" s="107"/>
    </row>
    <row r="1688" spans="1:12" s="121" customFormat="1">
      <c r="A1688" s="112"/>
      <c r="B1688" s="122"/>
      <c r="C1688" s="112"/>
      <c r="D1688" s="112"/>
      <c r="E1688" s="123"/>
      <c r="F1688" s="201"/>
      <c r="G1688" s="204"/>
      <c r="H1688" s="202"/>
      <c r="I1688" s="202"/>
      <c r="J1688" s="202"/>
      <c r="K1688" s="107"/>
      <c r="L1688" s="107"/>
    </row>
    <row r="1689" spans="1:12" s="121" customFormat="1">
      <c r="A1689" s="112"/>
      <c r="B1689" s="122"/>
      <c r="C1689" s="112"/>
      <c r="D1689" s="112"/>
      <c r="E1689" s="123"/>
      <c r="F1689" s="201"/>
      <c r="G1689" s="204"/>
      <c r="H1689" s="202"/>
      <c r="I1689" s="202"/>
      <c r="J1689" s="202"/>
      <c r="K1689" s="107"/>
      <c r="L1689" s="107"/>
    </row>
    <row r="1690" spans="1:12" s="121" customFormat="1">
      <c r="A1690" s="112"/>
      <c r="B1690" s="122"/>
      <c r="C1690" s="112"/>
      <c r="D1690" s="112"/>
      <c r="E1690" s="123"/>
      <c r="F1690" s="201"/>
      <c r="G1690" s="204"/>
      <c r="H1690" s="202"/>
      <c r="I1690" s="202"/>
      <c r="J1690" s="202"/>
      <c r="K1690" s="107"/>
      <c r="L1690" s="107"/>
    </row>
    <row r="1691" spans="1:12" s="121" customFormat="1">
      <c r="A1691" s="112"/>
      <c r="B1691" s="122"/>
      <c r="C1691" s="112"/>
      <c r="D1691" s="112"/>
      <c r="E1691" s="123"/>
      <c r="F1691" s="201"/>
      <c r="G1691" s="204"/>
      <c r="H1691" s="202"/>
      <c r="I1691" s="202"/>
      <c r="J1691" s="202"/>
      <c r="K1691" s="107"/>
      <c r="L1691" s="107"/>
    </row>
    <row r="1692" spans="1:12" s="121" customFormat="1">
      <c r="A1692" s="112"/>
      <c r="B1692" s="122"/>
      <c r="C1692" s="112"/>
      <c r="D1692" s="112"/>
      <c r="E1692" s="123"/>
      <c r="F1692" s="201"/>
      <c r="G1692" s="204"/>
      <c r="H1692" s="202"/>
      <c r="I1692" s="202"/>
      <c r="J1692" s="202"/>
      <c r="K1692" s="107"/>
      <c r="L1692" s="107"/>
    </row>
    <row r="1693" spans="1:12" s="121" customFormat="1">
      <c r="A1693" s="112"/>
      <c r="B1693" s="122"/>
      <c r="C1693" s="112"/>
      <c r="D1693" s="112"/>
      <c r="E1693" s="123"/>
      <c r="F1693" s="201"/>
      <c r="G1693" s="204"/>
      <c r="H1693" s="202"/>
      <c r="I1693" s="202"/>
      <c r="J1693" s="202"/>
      <c r="K1693" s="107"/>
      <c r="L1693" s="107"/>
    </row>
    <row r="1694" spans="1:12" s="121" customFormat="1">
      <c r="A1694" s="112"/>
      <c r="B1694" s="122"/>
      <c r="C1694" s="112"/>
      <c r="D1694" s="112"/>
      <c r="E1694" s="123"/>
      <c r="F1694" s="201"/>
      <c r="G1694" s="204"/>
      <c r="H1694" s="202"/>
      <c r="I1694" s="202"/>
      <c r="J1694" s="202"/>
      <c r="K1694" s="107"/>
      <c r="L1694" s="107"/>
    </row>
    <row r="1695" spans="1:12" s="121" customFormat="1">
      <c r="A1695" s="112"/>
      <c r="B1695" s="122"/>
      <c r="C1695" s="112"/>
      <c r="D1695" s="112"/>
      <c r="E1695" s="123"/>
      <c r="F1695" s="201"/>
      <c r="G1695" s="204"/>
      <c r="H1695" s="202"/>
      <c r="I1695" s="202"/>
      <c r="J1695" s="202"/>
      <c r="K1695" s="107"/>
      <c r="L1695" s="107"/>
    </row>
    <row r="1696" spans="1:12" s="121" customFormat="1">
      <c r="A1696" s="112"/>
      <c r="B1696" s="122"/>
      <c r="C1696" s="112"/>
      <c r="D1696" s="112"/>
      <c r="E1696" s="123"/>
      <c r="F1696" s="201"/>
      <c r="G1696" s="204"/>
      <c r="H1696" s="202"/>
      <c r="I1696" s="202"/>
      <c r="J1696" s="202"/>
      <c r="K1696" s="107"/>
      <c r="L1696" s="107"/>
    </row>
    <row r="1697" spans="1:12" s="121" customFormat="1">
      <c r="A1697" s="112"/>
      <c r="B1697" s="122"/>
      <c r="C1697" s="112"/>
      <c r="D1697" s="112"/>
      <c r="E1697" s="123"/>
      <c r="F1697" s="201"/>
      <c r="G1697" s="204"/>
      <c r="H1697" s="202"/>
      <c r="I1697" s="202"/>
      <c r="J1697" s="202"/>
      <c r="K1697" s="107"/>
      <c r="L1697" s="107"/>
    </row>
    <row r="1698" spans="1:12" s="121" customFormat="1">
      <c r="A1698" s="112"/>
      <c r="B1698" s="122"/>
      <c r="C1698" s="112"/>
      <c r="D1698" s="112"/>
      <c r="E1698" s="123"/>
      <c r="F1698" s="201"/>
      <c r="G1698" s="204"/>
      <c r="H1698" s="202"/>
      <c r="I1698" s="202"/>
      <c r="J1698" s="202"/>
      <c r="K1698" s="107"/>
      <c r="L1698" s="107"/>
    </row>
    <row r="1699" spans="1:12" s="121" customFormat="1">
      <c r="A1699" s="112"/>
      <c r="B1699" s="122"/>
      <c r="C1699" s="112"/>
      <c r="D1699" s="112"/>
      <c r="E1699" s="123"/>
      <c r="F1699" s="201"/>
      <c r="G1699" s="204"/>
      <c r="H1699" s="202"/>
      <c r="I1699" s="202"/>
      <c r="J1699" s="202"/>
      <c r="K1699" s="107"/>
      <c r="L1699" s="107"/>
    </row>
    <row r="1700" spans="1:12" s="121" customFormat="1">
      <c r="A1700" s="112"/>
      <c r="B1700" s="122"/>
      <c r="C1700" s="112"/>
      <c r="D1700" s="112"/>
      <c r="E1700" s="123"/>
      <c r="F1700" s="201"/>
      <c r="G1700" s="204"/>
      <c r="H1700" s="202"/>
      <c r="I1700" s="202"/>
      <c r="J1700" s="202"/>
      <c r="K1700" s="107"/>
      <c r="L1700" s="107"/>
    </row>
    <row r="1701" spans="1:12" s="121" customFormat="1">
      <c r="A1701" s="112"/>
      <c r="B1701" s="122"/>
      <c r="C1701" s="112"/>
      <c r="D1701" s="112"/>
      <c r="E1701" s="123"/>
      <c r="F1701" s="201"/>
      <c r="G1701" s="204"/>
      <c r="H1701" s="202"/>
      <c r="I1701" s="202"/>
      <c r="J1701" s="202"/>
      <c r="K1701" s="107"/>
      <c r="L1701" s="107"/>
    </row>
    <row r="1702" spans="1:12" s="121" customFormat="1">
      <c r="A1702" s="112"/>
      <c r="B1702" s="122"/>
      <c r="C1702" s="112"/>
      <c r="D1702" s="112"/>
      <c r="E1702" s="123"/>
      <c r="F1702" s="201"/>
      <c r="G1702" s="204"/>
      <c r="H1702" s="202"/>
      <c r="I1702" s="202"/>
      <c r="J1702" s="202"/>
      <c r="K1702" s="107"/>
      <c r="L1702" s="107"/>
    </row>
    <row r="1703" spans="1:12" s="121" customFormat="1">
      <c r="A1703" s="112"/>
      <c r="B1703" s="122"/>
      <c r="C1703" s="112"/>
      <c r="D1703" s="112"/>
      <c r="E1703" s="123"/>
      <c r="F1703" s="201"/>
      <c r="G1703" s="204"/>
      <c r="H1703" s="202"/>
      <c r="I1703" s="202"/>
      <c r="J1703" s="202"/>
      <c r="K1703" s="107"/>
      <c r="L1703" s="107"/>
    </row>
    <row r="1704" spans="1:12" s="121" customFormat="1">
      <c r="A1704" s="112"/>
      <c r="B1704" s="122"/>
      <c r="C1704" s="112"/>
      <c r="D1704" s="112"/>
      <c r="E1704" s="123"/>
      <c r="F1704" s="201"/>
      <c r="G1704" s="204"/>
      <c r="H1704" s="202"/>
      <c r="I1704" s="202"/>
      <c r="J1704" s="202"/>
      <c r="K1704" s="107"/>
      <c r="L1704" s="107"/>
    </row>
    <row r="1705" spans="1:12" s="121" customFormat="1">
      <c r="A1705" s="112"/>
      <c r="B1705" s="122"/>
      <c r="C1705" s="112"/>
      <c r="D1705" s="112"/>
      <c r="E1705" s="123"/>
      <c r="F1705" s="201"/>
      <c r="G1705" s="204"/>
      <c r="H1705" s="202"/>
      <c r="I1705" s="202"/>
      <c r="J1705" s="202"/>
      <c r="K1705" s="107"/>
      <c r="L1705" s="107"/>
    </row>
    <row r="1706" spans="1:12" s="121" customFormat="1">
      <c r="A1706" s="112"/>
      <c r="B1706" s="122"/>
      <c r="C1706" s="112"/>
      <c r="D1706" s="112"/>
      <c r="E1706" s="123"/>
      <c r="F1706" s="201"/>
      <c r="G1706" s="204"/>
      <c r="H1706" s="202"/>
      <c r="I1706" s="202"/>
      <c r="J1706" s="202"/>
      <c r="K1706" s="107"/>
      <c r="L1706" s="107"/>
    </row>
    <row r="1707" spans="1:12" s="121" customFormat="1">
      <c r="A1707" s="112"/>
      <c r="B1707" s="122"/>
      <c r="C1707" s="112"/>
      <c r="D1707" s="112"/>
      <c r="E1707" s="123"/>
      <c r="F1707" s="201"/>
      <c r="G1707" s="204"/>
      <c r="H1707" s="202"/>
      <c r="I1707" s="202"/>
      <c r="J1707" s="202"/>
      <c r="K1707" s="107"/>
      <c r="L1707" s="107"/>
    </row>
    <row r="1708" spans="1:12" s="121" customFormat="1">
      <c r="A1708" s="112"/>
      <c r="B1708" s="122"/>
      <c r="C1708" s="112"/>
      <c r="D1708" s="112"/>
      <c r="E1708" s="123"/>
      <c r="F1708" s="201"/>
      <c r="G1708" s="204"/>
      <c r="H1708" s="202"/>
      <c r="I1708" s="202"/>
      <c r="J1708" s="202"/>
      <c r="K1708" s="107"/>
      <c r="L1708" s="107"/>
    </row>
    <row r="1709" spans="1:12" s="121" customFormat="1">
      <c r="A1709" s="112"/>
      <c r="B1709" s="122"/>
      <c r="C1709" s="112"/>
      <c r="D1709" s="112"/>
      <c r="E1709" s="123"/>
      <c r="F1709" s="201"/>
      <c r="G1709" s="204"/>
      <c r="H1709" s="202"/>
      <c r="I1709" s="202"/>
      <c r="J1709" s="202"/>
      <c r="K1709" s="107"/>
      <c r="L1709" s="107"/>
    </row>
    <row r="1710" spans="1:12" s="121" customFormat="1">
      <c r="A1710" s="112"/>
      <c r="B1710" s="122"/>
      <c r="C1710" s="112"/>
      <c r="D1710" s="112"/>
      <c r="E1710" s="123"/>
      <c r="F1710" s="201"/>
      <c r="G1710" s="204"/>
      <c r="H1710" s="202"/>
      <c r="I1710" s="202"/>
      <c r="J1710" s="202"/>
      <c r="K1710" s="107"/>
      <c r="L1710" s="107"/>
    </row>
    <row r="1711" spans="1:12" s="121" customFormat="1">
      <c r="A1711" s="112"/>
      <c r="B1711" s="122"/>
      <c r="C1711" s="112"/>
      <c r="D1711" s="112"/>
      <c r="E1711" s="123"/>
      <c r="F1711" s="201"/>
      <c r="G1711" s="204"/>
      <c r="H1711" s="202"/>
      <c r="I1711" s="202"/>
      <c r="J1711" s="202"/>
      <c r="K1711" s="107"/>
      <c r="L1711" s="107"/>
    </row>
    <row r="1712" spans="1:12" s="121" customFormat="1">
      <c r="A1712" s="112"/>
      <c r="B1712" s="122"/>
      <c r="C1712" s="112"/>
      <c r="D1712" s="112"/>
      <c r="E1712" s="123"/>
      <c r="F1712" s="201"/>
      <c r="G1712" s="204"/>
      <c r="H1712" s="202"/>
      <c r="I1712" s="202"/>
      <c r="J1712" s="202"/>
      <c r="K1712" s="107"/>
      <c r="L1712" s="107"/>
    </row>
    <row r="1713" spans="1:12" s="121" customFormat="1">
      <c r="A1713" s="112"/>
      <c r="B1713" s="122"/>
      <c r="C1713" s="112"/>
      <c r="D1713" s="112"/>
      <c r="E1713" s="123"/>
      <c r="F1713" s="201"/>
      <c r="G1713" s="204"/>
      <c r="H1713" s="202"/>
      <c r="I1713" s="202"/>
      <c r="J1713" s="202"/>
      <c r="K1713" s="107"/>
      <c r="L1713" s="107"/>
    </row>
    <row r="1714" spans="1:12" s="121" customFormat="1">
      <c r="A1714" s="112"/>
      <c r="B1714" s="122"/>
      <c r="C1714" s="112"/>
      <c r="D1714" s="112"/>
      <c r="E1714" s="123"/>
      <c r="F1714" s="201"/>
      <c r="G1714" s="204"/>
      <c r="H1714" s="202"/>
      <c r="I1714" s="202"/>
      <c r="J1714" s="202"/>
      <c r="K1714" s="107"/>
      <c r="L1714" s="107"/>
    </row>
    <row r="1715" spans="1:12" s="121" customFormat="1">
      <c r="A1715" s="112"/>
      <c r="B1715" s="122"/>
      <c r="C1715" s="112"/>
      <c r="D1715" s="112"/>
      <c r="E1715" s="123"/>
      <c r="F1715" s="201"/>
      <c r="G1715" s="204"/>
      <c r="H1715" s="202"/>
      <c r="I1715" s="202"/>
      <c r="J1715" s="202"/>
      <c r="K1715" s="107"/>
      <c r="L1715" s="107"/>
    </row>
    <row r="1716" spans="1:12" s="121" customFormat="1">
      <c r="A1716" s="112"/>
      <c r="B1716" s="122"/>
      <c r="C1716" s="112"/>
      <c r="D1716" s="112"/>
      <c r="E1716" s="123"/>
      <c r="F1716" s="201"/>
      <c r="G1716" s="204"/>
      <c r="H1716" s="202"/>
      <c r="I1716" s="202"/>
      <c r="J1716" s="202"/>
      <c r="K1716" s="107"/>
      <c r="L1716" s="107"/>
    </row>
    <row r="1717" spans="1:12" s="121" customFormat="1">
      <c r="A1717" s="112"/>
      <c r="B1717" s="122"/>
      <c r="C1717" s="112"/>
      <c r="D1717" s="112"/>
      <c r="E1717" s="123"/>
      <c r="F1717" s="201"/>
      <c r="G1717" s="204"/>
      <c r="H1717" s="202"/>
      <c r="I1717" s="202"/>
      <c r="J1717" s="202"/>
      <c r="K1717" s="107"/>
      <c r="L1717" s="107"/>
    </row>
    <row r="1718" spans="1:12" s="121" customFormat="1">
      <c r="A1718" s="112"/>
      <c r="B1718" s="122"/>
      <c r="C1718" s="112"/>
      <c r="D1718" s="112"/>
      <c r="E1718" s="123"/>
      <c r="F1718" s="201"/>
      <c r="G1718" s="204"/>
      <c r="H1718" s="202"/>
      <c r="I1718" s="202"/>
      <c r="J1718" s="202"/>
      <c r="K1718" s="107"/>
      <c r="L1718" s="107"/>
    </row>
    <row r="1719" spans="1:12" s="121" customFormat="1">
      <c r="A1719" s="112"/>
      <c r="B1719" s="122"/>
      <c r="C1719" s="112"/>
      <c r="D1719" s="112"/>
      <c r="E1719" s="123"/>
      <c r="F1719" s="201"/>
      <c r="G1719" s="204"/>
      <c r="H1719" s="202"/>
      <c r="I1719" s="202"/>
      <c r="J1719" s="202"/>
      <c r="K1719" s="107"/>
      <c r="L1719" s="107"/>
    </row>
    <row r="1720" spans="1:12" s="121" customFormat="1">
      <c r="A1720" s="112"/>
      <c r="B1720" s="122"/>
      <c r="C1720" s="112"/>
      <c r="D1720" s="112"/>
      <c r="E1720" s="123"/>
      <c r="F1720" s="201"/>
      <c r="G1720" s="204"/>
      <c r="H1720" s="202"/>
      <c r="I1720" s="202"/>
      <c r="J1720" s="202"/>
      <c r="K1720" s="107"/>
      <c r="L1720" s="107"/>
    </row>
    <row r="1721" spans="1:12" s="121" customFormat="1">
      <c r="A1721" s="112"/>
      <c r="B1721" s="122"/>
      <c r="C1721" s="112"/>
      <c r="D1721" s="112"/>
      <c r="E1721" s="123"/>
      <c r="F1721" s="201"/>
      <c r="G1721" s="204"/>
      <c r="H1721" s="202"/>
      <c r="I1721" s="202"/>
      <c r="J1721" s="202"/>
      <c r="K1721" s="107"/>
      <c r="L1721" s="107"/>
    </row>
    <row r="1722" spans="1:12" s="121" customFormat="1">
      <c r="A1722" s="112"/>
      <c r="B1722" s="122"/>
      <c r="C1722" s="112"/>
      <c r="D1722" s="112"/>
      <c r="E1722" s="123"/>
      <c r="F1722" s="201"/>
      <c r="G1722" s="204"/>
      <c r="H1722" s="202"/>
      <c r="I1722" s="202"/>
      <c r="J1722" s="202"/>
      <c r="K1722" s="107"/>
      <c r="L1722" s="107"/>
    </row>
    <row r="1723" spans="1:12" s="121" customFormat="1">
      <c r="A1723" s="112"/>
      <c r="B1723" s="122"/>
      <c r="C1723" s="112"/>
      <c r="D1723" s="112"/>
      <c r="E1723" s="123"/>
      <c r="F1723" s="201"/>
      <c r="G1723" s="204"/>
      <c r="H1723" s="202"/>
      <c r="I1723" s="202"/>
      <c r="J1723" s="202"/>
      <c r="K1723" s="107"/>
      <c r="L1723" s="107"/>
    </row>
    <row r="1724" spans="1:12" s="121" customFormat="1">
      <c r="A1724" s="112"/>
      <c r="B1724" s="122"/>
      <c r="C1724" s="112"/>
      <c r="D1724" s="112"/>
      <c r="E1724" s="123"/>
      <c r="F1724" s="201"/>
      <c r="G1724" s="204"/>
      <c r="H1724" s="202"/>
      <c r="I1724" s="202"/>
      <c r="J1724" s="202"/>
      <c r="K1724" s="107"/>
      <c r="L1724" s="107"/>
    </row>
    <row r="1725" spans="1:12" s="121" customFormat="1">
      <c r="A1725" s="112"/>
      <c r="B1725" s="122"/>
      <c r="C1725" s="112"/>
      <c r="D1725" s="112"/>
      <c r="E1725" s="123"/>
      <c r="F1725" s="201"/>
      <c r="G1725" s="204"/>
      <c r="H1725" s="202"/>
      <c r="I1725" s="202"/>
      <c r="J1725" s="202"/>
      <c r="K1725" s="107"/>
      <c r="L1725" s="107"/>
    </row>
    <row r="1726" spans="1:12" s="121" customFormat="1">
      <c r="A1726" s="112"/>
      <c r="B1726" s="122"/>
      <c r="C1726" s="112"/>
      <c r="D1726" s="112"/>
      <c r="E1726" s="123"/>
      <c r="F1726" s="201"/>
      <c r="G1726" s="204"/>
      <c r="H1726" s="202"/>
      <c r="I1726" s="202"/>
      <c r="J1726" s="202"/>
      <c r="K1726" s="107"/>
      <c r="L1726" s="107"/>
    </row>
    <row r="1727" spans="1:12" s="121" customFormat="1">
      <c r="A1727" s="112"/>
      <c r="B1727" s="122"/>
      <c r="C1727" s="112"/>
      <c r="D1727" s="112"/>
      <c r="E1727" s="123"/>
      <c r="F1727" s="201"/>
      <c r="G1727" s="204"/>
      <c r="H1727" s="202"/>
      <c r="I1727" s="202"/>
      <c r="J1727" s="202"/>
      <c r="K1727" s="107"/>
      <c r="L1727" s="107"/>
    </row>
    <row r="1728" spans="1:12" s="121" customFormat="1">
      <c r="A1728" s="112"/>
      <c r="B1728" s="122"/>
      <c r="C1728" s="112"/>
      <c r="D1728" s="112"/>
      <c r="E1728" s="123"/>
      <c r="F1728" s="201"/>
      <c r="G1728" s="204"/>
      <c r="H1728" s="202"/>
      <c r="I1728" s="202"/>
      <c r="J1728" s="202"/>
      <c r="K1728" s="107"/>
      <c r="L1728" s="107"/>
    </row>
    <row r="1729" spans="1:12" s="121" customFormat="1">
      <c r="A1729" s="112"/>
      <c r="B1729" s="122"/>
      <c r="C1729" s="112"/>
      <c r="D1729" s="112"/>
      <c r="E1729" s="123"/>
      <c r="F1729" s="201"/>
      <c r="G1729" s="204"/>
      <c r="H1729" s="202"/>
      <c r="I1729" s="202"/>
      <c r="J1729" s="202"/>
      <c r="K1729" s="107"/>
      <c r="L1729" s="107"/>
    </row>
    <row r="1730" spans="1:12" s="121" customFormat="1">
      <c r="A1730" s="112"/>
      <c r="B1730" s="122"/>
      <c r="C1730" s="112"/>
      <c r="D1730" s="112"/>
      <c r="E1730" s="123"/>
      <c r="F1730" s="201"/>
      <c r="G1730" s="204"/>
      <c r="H1730" s="202"/>
      <c r="I1730" s="202"/>
      <c r="J1730" s="202"/>
      <c r="K1730" s="107"/>
      <c r="L1730" s="107"/>
    </row>
    <row r="1731" spans="1:12" s="121" customFormat="1">
      <c r="A1731" s="112"/>
      <c r="B1731" s="122"/>
      <c r="C1731" s="112"/>
      <c r="D1731" s="112"/>
      <c r="E1731" s="123"/>
      <c r="F1731" s="201"/>
      <c r="G1731" s="204"/>
      <c r="H1731" s="202"/>
      <c r="I1731" s="202"/>
      <c r="J1731" s="202"/>
      <c r="K1731" s="107"/>
      <c r="L1731" s="107"/>
    </row>
    <row r="1732" spans="1:12" s="121" customFormat="1">
      <c r="A1732" s="112"/>
      <c r="B1732" s="122"/>
      <c r="C1732" s="112"/>
      <c r="D1732" s="112"/>
      <c r="E1732" s="123"/>
      <c r="F1732" s="201"/>
      <c r="G1732" s="204"/>
      <c r="H1732" s="202"/>
      <c r="I1732" s="202"/>
      <c r="J1732" s="202"/>
      <c r="K1732" s="107"/>
      <c r="L1732" s="107"/>
    </row>
    <row r="1733" spans="1:12" s="121" customFormat="1">
      <c r="A1733" s="112"/>
      <c r="B1733" s="122"/>
      <c r="C1733" s="112"/>
      <c r="D1733" s="112"/>
      <c r="E1733" s="123"/>
      <c r="F1733" s="201"/>
      <c r="G1733" s="204"/>
      <c r="H1733" s="202"/>
      <c r="I1733" s="202"/>
      <c r="J1733" s="202"/>
      <c r="K1733" s="107"/>
      <c r="L1733" s="107"/>
    </row>
    <row r="1734" spans="1:12" s="121" customFormat="1">
      <c r="A1734" s="112"/>
      <c r="B1734" s="122"/>
      <c r="C1734" s="112"/>
      <c r="D1734" s="112"/>
      <c r="E1734" s="123"/>
      <c r="F1734" s="201"/>
      <c r="G1734" s="204"/>
      <c r="H1734" s="202"/>
      <c r="I1734" s="202"/>
      <c r="J1734" s="202"/>
      <c r="K1734" s="107"/>
      <c r="L1734" s="107"/>
    </row>
    <row r="1735" spans="1:12" s="121" customFormat="1">
      <c r="A1735" s="112"/>
      <c r="B1735" s="122"/>
      <c r="C1735" s="112"/>
      <c r="D1735" s="112"/>
      <c r="E1735" s="123"/>
      <c r="F1735" s="201"/>
      <c r="G1735" s="204"/>
      <c r="H1735" s="202"/>
      <c r="I1735" s="202"/>
      <c r="J1735" s="202"/>
      <c r="K1735" s="107"/>
      <c r="L1735" s="107"/>
    </row>
    <row r="1736" spans="1:12" s="121" customFormat="1">
      <c r="A1736" s="112"/>
      <c r="B1736" s="122"/>
      <c r="C1736" s="112"/>
      <c r="D1736" s="112"/>
      <c r="E1736" s="123"/>
      <c r="F1736" s="201"/>
      <c r="G1736" s="204"/>
      <c r="H1736" s="202"/>
      <c r="I1736" s="202"/>
      <c r="J1736" s="202"/>
      <c r="K1736" s="107"/>
      <c r="L1736" s="107"/>
    </row>
    <row r="1737" spans="1:12" s="121" customFormat="1">
      <c r="A1737" s="112"/>
      <c r="B1737" s="122"/>
      <c r="C1737" s="112"/>
      <c r="D1737" s="112"/>
      <c r="E1737" s="123"/>
      <c r="F1737" s="201"/>
      <c r="G1737" s="204"/>
      <c r="H1737" s="202"/>
      <c r="I1737" s="202"/>
      <c r="J1737" s="202"/>
      <c r="K1737" s="107"/>
      <c r="L1737" s="107"/>
    </row>
    <row r="1738" spans="1:12" s="121" customFormat="1">
      <c r="A1738" s="112"/>
      <c r="B1738" s="122"/>
      <c r="C1738" s="112"/>
      <c r="D1738" s="112"/>
      <c r="E1738" s="123"/>
      <c r="F1738" s="201"/>
      <c r="G1738" s="204"/>
      <c r="H1738" s="202"/>
      <c r="I1738" s="202"/>
      <c r="J1738" s="202"/>
      <c r="K1738" s="107"/>
      <c r="L1738" s="107"/>
    </row>
    <row r="1739" spans="1:12" s="121" customFormat="1">
      <c r="A1739" s="112"/>
      <c r="B1739" s="122"/>
      <c r="C1739" s="112"/>
      <c r="D1739" s="112"/>
      <c r="E1739" s="123"/>
      <c r="F1739" s="201"/>
      <c r="G1739" s="204"/>
      <c r="H1739" s="202"/>
      <c r="I1739" s="202"/>
      <c r="J1739" s="202"/>
      <c r="K1739" s="107"/>
      <c r="L1739" s="107"/>
    </row>
    <row r="1740" spans="1:12" s="121" customFormat="1">
      <c r="A1740" s="112"/>
      <c r="B1740" s="122"/>
      <c r="C1740" s="112"/>
      <c r="D1740" s="112"/>
      <c r="E1740" s="123"/>
      <c r="F1740" s="201"/>
      <c r="G1740" s="204"/>
      <c r="H1740" s="202"/>
      <c r="I1740" s="202"/>
      <c r="J1740" s="202"/>
      <c r="K1740" s="107"/>
      <c r="L1740" s="107"/>
    </row>
    <row r="1741" spans="1:12" s="121" customFormat="1">
      <c r="A1741" s="112"/>
      <c r="B1741" s="122"/>
      <c r="C1741" s="112"/>
      <c r="D1741" s="112"/>
      <c r="E1741" s="123"/>
      <c r="F1741" s="201"/>
      <c r="G1741" s="204"/>
      <c r="H1741" s="202"/>
      <c r="I1741" s="202"/>
      <c r="J1741" s="202"/>
      <c r="K1741" s="107"/>
      <c r="L1741" s="107"/>
    </row>
    <row r="1742" spans="1:12" s="121" customFormat="1">
      <c r="A1742" s="112"/>
      <c r="B1742" s="122"/>
      <c r="C1742" s="112"/>
      <c r="D1742" s="112"/>
      <c r="E1742" s="123"/>
      <c r="F1742" s="201"/>
      <c r="G1742" s="204"/>
      <c r="H1742" s="202"/>
      <c r="I1742" s="202"/>
      <c r="J1742" s="202"/>
      <c r="K1742" s="107"/>
      <c r="L1742" s="107"/>
    </row>
    <row r="1743" spans="1:12" s="121" customFormat="1">
      <c r="A1743" s="112"/>
      <c r="B1743" s="122"/>
      <c r="C1743" s="112"/>
      <c r="D1743" s="112"/>
      <c r="E1743" s="123"/>
      <c r="F1743" s="201"/>
      <c r="G1743" s="204"/>
      <c r="H1743" s="202"/>
      <c r="I1743" s="202"/>
      <c r="J1743" s="202"/>
      <c r="K1743" s="107"/>
      <c r="L1743" s="107"/>
    </row>
    <row r="1744" spans="1:12" s="121" customFormat="1">
      <c r="A1744" s="112"/>
      <c r="B1744" s="122"/>
      <c r="C1744" s="112"/>
      <c r="D1744" s="112"/>
      <c r="E1744" s="123"/>
      <c r="F1744" s="201"/>
      <c r="G1744" s="204"/>
      <c r="H1744" s="202"/>
      <c r="I1744" s="202"/>
      <c r="J1744" s="202"/>
      <c r="K1744" s="107"/>
      <c r="L1744" s="107"/>
    </row>
    <row r="1745" spans="1:12" s="121" customFormat="1">
      <c r="A1745" s="112"/>
      <c r="B1745" s="122"/>
      <c r="C1745" s="112"/>
      <c r="D1745" s="112"/>
      <c r="E1745" s="123"/>
      <c r="F1745" s="201"/>
      <c r="G1745" s="204"/>
      <c r="H1745" s="202"/>
      <c r="I1745" s="202"/>
      <c r="J1745" s="202"/>
      <c r="K1745" s="107"/>
      <c r="L1745" s="107"/>
    </row>
    <row r="1746" spans="1:12" s="121" customFormat="1">
      <c r="A1746" s="112"/>
      <c r="B1746" s="122"/>
      <c r="C1746" s="112"/>
      <c r="D1746" s="112"/>
      <c r="E1746" s="123"/>
      <c r="F1746" s="201"/>
      <c r="G1746" s="204"/>
      <c r="H1746" s="202"/>
      <c r="I1746" s="202"/>
      <c r="J1746" s="202"/>
      <c r="K1746" s="107"/>
      <c r="L1746" s="107"/>
    </row>
    <row r="1747" spans="1:12" s="121" customFormat="1">
      <c r="A1747" s="112"/>
      <c r="B1747" s="122"/>
      <c r="C1747" s="112"/>
      <c r="D1747" s="112"/>
      <c r="E1747" s="123"/>
      <c r="F1747" s="201"/>
      <c r="G1747" s="204"/>
      <c r="H1747" s="202"/>
      <c r="I1747" s="202"/>
      <c r="J1747" s="202"/>
      <c r="K1747" s="107"/>
      <c r="L1747" s="107"/>
    </row>
    <row r="1748" spans="1:12" s="121" customFormat="1">
      <c r="A1748" s="112"/>
      <c r="B1748" s="122"/>
      <c r="C1748" s="112"/>
      <c r="D1748" s="112"/>
      <c r="E1748" s="123"/>
      <c r="F1748" s="201"/>
      <c r="G1748" s="204"/>
      <c r="H1748" s="202"/>
      <c r="I1748" s="202"/>
      <c r="J1748" s="202"/>
      <c r="K1748" s="107"/>
      <c r="L1748" s="107"/>
    </row>
    <row r="1749" spans="1:12" s="121" customFormat="1">
      <c r="A1749" s="112"/>
      <c r="B1749" s="122"/>
      <c r="C1749" s="112"/>
      <c r="D1749" s="112"/>
      <c r="E1749" s="123"/>
      <c r="F1749" s="201"/>
      <c r="G1749" s="204"/>
      <c r="H1749" s="202"/>
      <c r="I1749" s="202"/>
      <c r="J1749" s="202"/>
      <c r="K1749" s="107"/>
      <c r="L1749" s="107"/>
    </row>
    <row r="1750" spans="1:12" s="121" customFormat="1">
      <c r="A1750" s="112"/>
      <c r="B1750" s="122"/>
      <c r="C1750" s="112"/>
      <c r="D1750" s="112"/>
      <c r="E1750" s="123"/>
      <c r="F1750" s="201"/>
      <c r="G1750" s="204"/>
      <c r="H1750" s="202"/>
      <c r="I1750" s="202"/>
      <c r="J1750" s="202"/>
      <c r="K1750" s="107"/>
      <c r="L1750" s="107"/>
    </row>
    <row r="1751" spans="1:12" s="121" customFormat="1">
      <c r="A1751" s="112"/>
      <c r="B1751" s="122"/>
      <c r="C1751" s="112"/>
      <c r="D1751" s="112"/>
      <c r="E1751" s="123"/>
      <c r="F1751" s="201"/>
      <c r="G1751" s="204"/>
      <c r="H1751" s="202"/>
      <c r="I1751" s="202"/>
      <c r="J1751" s="202"/>
      <c r="K1751" s="107"/>
      <c r="L1751" s="107"/>
    </row>
    <row r="1752" spans="1:12" s="121" customFormat="1">
      <c r="A1752" s="112"/>
      <c r="B1752" s="122"/>
      <c r="C1752" s="112"/>
      <c r="D1752" s="112"/>
      <c r="E1752" s="123"/>
      <c r="F1752" s="201"/>
      <c r="G1752" s="204"/>
      <c r="H1752" s="202"/>
      <c r="I1752" s="202"/>
      <c r="J1752" s="202"/>
      <c r="K1752" s="107"/>
      <c r="L1752" s="107"/>
    </row>
    <row r="1753" spans="1:12" s="121" customFormat="1">
      <c r="A1753" s="112"/>
      <c r="B1753" s="122"/>
      <c r="C1753" s="112"/>
      <c r="D1753" s="112"/>
      <c r="E1753" s="123"/>
      <c r="F1753" s="201"/>
      <c r="G1753" s="204"/>
      <c r="H1753" s="202"/>
      <c r="I1753" s="202"/>
      <c r="J1753" s="202"/>
      <c r="K1753" s="107"/>
      <c r="L1753" s="107"/>
    </row>
    <row r="1754" spans="1:12" s="121" customFormat="1">
      <c r="A1754" s="112"/>
      <c r="B1754" s="122"/>
      <c r="C1754" s="112"/>
      <c r="D1754" s="112"/>
      <c r="E1754" s="123"/>
      <c r="F1754" s="201"/>
      <c r="G1754" s="204"/>
      <c r="H1754" s="202"/>
      <c r="I1754" s="202"/>
      <c r="J1754" s="202"/>
      <c r="K1754" s="107"/>
      <c r="L1754" s="107"/>
    </row>
    <row r="1755" spans="1:12" s="121" customFormat="1">
      <c r="A1755" s="112"/>
      <c r="B1755" s="122"/>
      <c r="C1755" s="112"/>
      <c r="D1755" s="112"/>
      <c r="E1755" s="123"/>
      <c r="F1755" s="201"/>
      <c r="G1755" s="204"/>
      <c r="H1755" s="202"/>
      <c r="I1755" s="202"/>
      <c r="J1755" s="202"/>
      <c r="K1755" s="107"/>
      <c r="L1755" s="107"/>
    </row>
    <row r="1756" spans="1:12" s="121" customFormat="1">
      <c r="A1756" s="112"/>
      <c r="B1756" s="122"/>
      <c r="C1756" s="112"/>
      <c r="D1756" s="112"/>
      <c r="E1756" s="123"/>
      <c r="F1756" s="201"/>
      <c r="G1756" s="204"/>
      <c r="H1756" s="202"/>
      <c r="I1756" s="202"/>
      <c r="J1756" s="202"/>
      <c r="K1756" s="107"/>
      <c r="L1756" s="107"/>
    </row>
    <row r="1757" spans="1:12" s="121" customFormat="1">
      <c r="A1757" s="112"/>
      <c r="B1757" s="122"/>
      <c r="C1757" s="112"/>
      <c r="D1757" s="112"/>
      <c r="E1757" s="123"/>
      <c r="F1757" s="201"/>
      <c r="G1757" s="204"/>
      <c r="H1757" s="202"/>
      <c r="I1757" s="202"/>
      <c r="J1757" s="202"/>
      <c r="K1757" s="107"/>
      <c r="L1757" s="107"/>
    </row>
    <row r="1758" spans="1:12" s="121" customFormat="1">
      <c r="A1758" s="112"/>
      <c r="B1758" s="122"/>
      <c r="C1758" s="112"/>
      <c r="D1758" s="112"/>
      <c r="E1758" s="123"/>
      <c r="F1758" s="201"/>
      <c r="G1758" s="204"/>
      <c r="H1758" s="202"/>
      <c r="I1758" s="202"/>
      <c r="J1758" s="202"/>
      <c r="K1758" s="107"/>
      <c r="L1758" s="107"/>
    </row>
    <row r="1759" spans="1:12" s="121" customFormat="1">
      <c r="A1759" s="112"/>
      <c r="B1759" s="122"/>
      <c r="C1759" s="112"/>
      <c r="D1759" s="112"/>
      <c r="E1759" s="123"/>
      <c r="F1759" s="201"/>
      <c r="G1759" s="204"/>
      <c r="H1759" s="202"/>
      <c r="I1759" s="202"/>
      <c r="J1759" s="202"/>
      <c r="K1759" s="107"/>
      <c r="L1759" s="107"/>
    </row>
    <row r="1760" spans="1:12" s="121" customFormat="1">
      <c r="A1760" s="112"/>
      <c r="B1760" s="122"/>
      <c r="C1760" s="112"/>
      <c r="D1760" s="112"/>
      <c r="E1760" s="123"/>
      <c r="F1760" s="201"/>
      <c r="G1760" s="204"/>
      <c r="H1760" s="202"/>
      <c r="I1760" s="202"/>
      <c r="J1760" s="202"/>
      <c r="K1760" s="107"/>
      <c r="L1760" s="107"/>
    </row>
    <row r="1761" spans="1:12" s="121" customFormat="1">
      <c r="A1761" s="112"/>
      <c r="B1761" s="122"/>
      <c r="C1761" s="112"/>
      <c r="D1761" s="112"/>
      <c r="E1761" s="123"/>
      <c r="F1761" s="201"/>
      <c r="G1761" s="204"/>
      <c r="H1761" s="202"/>
      <c r="I1761" s="202"/>
      <c r="J1761" s="202"/>
      <c r="K1761" s="107"/>
      <c r="L1761" s="107"/>
    </row>
    <row r="1762" spans="1:12" s="121" customFormat="1">
      <c r="A1762" s="112"/>
      <c r="B1762" s="122"/>
      <c r="C1762" s="112"/>
      <c r="D1762" s="112"/>
      <c r="E1762" s="123"/>
      <c r="F1762" s="201"/>
      <c r="G1762" s="204"/>
      <c r="H1762" s="202"/>
      <c r="I1762" s="202"/>
      <c r="J1762" s="202"/>
      <c r="K1762" s="107"/>
      <c r="L1762" s="107"/>
    </row>
    <row r="1763" spans="1:12" s="121" customFormat="1">
      <c r="A1763" s="112"/>
      <c r="B1763" s="122"/>
      <c r="C1763" s="112"/>
      <c r="D1763" s="112"/>
      <c r="E1763" s="123"/>
      <c r="F1763" s="201"/>
      <c r="G1763" s="204"/>
      <c r="H1763" s="202"/>
      <c r="I1763" s="202"/>
      <c r="J1763" s="202"/>
      <c r="K1763" s="107"/>
      <c r="L1763" s="107"/>
    </row>
    <row r="1764" spans="1:12" s="121" customFormat="1">
      <c r="A1764" s="112"/>
      <c r="B1764" s="122"/>
      <c r="C1764" s="112"/>
      <c r="D1764" s="112"/>
      <c r="E1764" s="123"/>
      <c r="F1764" s="201"/>
      <c r="G1764" s="204"/>
      <c r="H1764" s="202"/>
      <c r="I1764" s="202"/>
      <c r="J1764" s="202"/>
      <c r="K1764" s="107"/>
      <c r="L1764" s="107"/>
    </row>
    <row r="1765" spans="1:12" s="121" customFormat="1">
      <c r="A1765" s="112"/>
      <c r="B1765" s="122"/>
      <c r="C1765" s="112"/>
      <c r="D1765" s="112"/>
      <c r="E1765" s="123"/>
      <c r="F1765" s="201"/>
      <c r="G1765" s="204"/>
      <c r="H1765" s="202"/>
      <c r="I1765" s="202"/>
      <c r="J1765" s="202"/>
      <c r="K1765" s="107"/>
      <c r="L1765" s="107"/>
    </row>
    <row r="1766" spans="1:12" s="121" customFormat="1">
      <c r="A1766" s="112"/>
      <c r="B1766" s="122"/>
      <c r="C1766" s="112"/>
      <c r="D1766" s="112"/>
      <c r="E1766" s="123"/>
      <c r="F1766" s="201"/>
      <c r="G1766" s="204"/>
      <c r="H1766" s="202"/>
      <c r="I1766" s="202"/>
      <c r="J1766" s="202"/>
      <c r="K1766" s="107"/>
      <c r="L1766" s="107"/>
    </row>
    <row r="1767" spans="1:12" s="121" customFormat="1">
      <c r="A1767" s="112"/>
      <c r="B1767" s="122"/>
      <c r="C1767" s="112"/>
      <c r="D1767" s="112"/>
      <c r="E1767" s="123"/>
      <c r="F1767" s="201"/>
      <c r="G1767" s="204"/>
      <c r="H1767" s="202"/>
      <c r="I1767" s="202"/>
      <c r="J1767" s="202"/>
      <c r="K1767" s="107"/>
      <c r="L1767" s="107"/>
    </row>
    <row r="1768" spans="1:12" s="121" customFormat="1">
      <c r="A1768" s="112"/>
      <c r="B1768" s="122"/>
      <c r="C1768" s="112"/>
      <c r="D1768" s="112"/>
      <c r="E1768" s="123"/>
      <c r="F1768" s="201"/>
      <c r="G1768" s="204"/>
      <c r="H1768" s="202"/>
      <c r="I1768" s="202"/>
      <c r="J1768" s="202"/>
      <c r="K1768" s="107"/>
      <c r="L1768" s="107"/>
    </row>
    <row r="1769" spans="1:12" s="121" customFormat="1">
      <c r="A1769" s="112"/>
      <c r="B1769" s="122"/>
      <c r="C1769" s="112"/>
      <c r="D1769" s="112"/>
      <c r="E1769" s="123"/>
      <c r="F1769" s="201"/>
      <c r="G1769" s="204"/>
      <c r="H1769" s="202"/>
      <c r="I1769" s="202"/>
      <c r="J1769" s="202"/>
      <c r="K1769" s="107"/>
      <c r="L1769" s="107"/>
    </row>
    <row r="1770" spans="1:12" s="121" customFormat="1">
      <c r="A1770" s="112"/>
      <c r="B1770" s="122"/>
      <c r="C1770" s="112"/>
      <c r="D1770" s="112"/>
      <c r="E1770" s="123"/>
      <c r="F1770" s="201"/>
      <c r="G1770" s="204"/>
      <c r="H1770" s="202"/>
      <c r="I1770" s="202"/>
      <c r="J1770" s="202"/>
      <c r="K1770" s="107"/>
      <c r="L1770" s="107"/>
    </row>
    <row r="1771" spans="1:12" s="121" customFormat="1">
      <c r="A1771" s="112"/>
      <c r="B1771" s="122"/>
      <c r="C1771" s="112"/>
      <c r="D1771" s="112"/>
      <c r="E1771" s="123"/>
      <c r="F1771" s="201"/>
      <c r="G1771" s="204"/>
      <c r="H1771" s="202"/>
      <c r="I1771" s="202"/>
      <c r="J1771" s="202"/>
      <c r="K1771" s="107"/>
      <c r="L1771" s="107"/>
    </row>
    <row r="1772" spans="1:12" s="121" customFormat="1">
      <c r="A1772" s="112"/>
      <c r="B1772" s="122"/>
      <c r="C1772" s="112"/>
      <c r="D1772" s="112"/>
      <c r="E1772" s="123"/>
      <c r="F1772" s="201"/>
      <c r="G1772" s="204"/>
      <c r="H1772" s="202"/>
      <c r="I1772" s="202"/>
      <c r="J1772" s="202"/>
      <c r="K1772" s="107"/>
      <c r="L1772" s="107"/>
    </row>
    <row r="1773" spans="1:12" s="121" customFormat="1">
      <c r="A1773" s="112"/>
      <c r="B1773" s="122"/>
      <c r="C1773" s="112"/>
      <c r="D1773" s="112"/>
      <c r="E1773" s="123"/>
      <c r="F1773" s="201"/>
      <c r="G1773" s="204"/>
      <c r="H1773" s="202"/>
      <c r="I1773" s="202"/>
      <c r="J1773" s="202"/>
      <c r="K1773" s="107"/>
      <c r="L1773" s="107"/>
    </row>
    <row r="1774" spans="1:12" s="121" customFormat="1">
      <c r="A1774" s="112"/>
      <c r="B1774" s="122"/>
      <c r="C1774" s="112"/>
      <c r="D1774" s="112"/>
      <c r="E1774" s="123"/>
      <c r="F1774" s="201"/>
      <c r="G1774" s="204"/>
      <c r="H1774" s="202"/>
      <c r="I1774" s="202"/>
      <c r="J1774" s="202"/>
      <c r="K1774" s="107"/>
      <c r="L1774" s="107"/>
    </row>
    <row r="1775" spans="1:12" s="121" customFormat="1">
      <c r="A1775" s="112"/>
      <c r="B1775" s="122"/>
      <c r="C1775" s="112"/>
      <c r="D1775" s="112"/>
      <c r="E1775" s="123"/>
      <c r="F1775" s="201"/>
      <c r="G1775" s="204"/>
      <c r="H1775" s="202"/>
      <c r="I1775" s="202"/>
      <c r="J1775" s="202"/>
      <c r="K1775" s="107"/>
      <c r="L1775" s="107"/>
    </row>
    <row r="1776" spans="1:12" s="121" customFormat="1">
      <c r="A1776" s="112"/>
      <c r="B1776" s="122"/>
      <c r="C1776" s="112"/>
      <c r="D1776" s="112"/>
      <c r="E1776" s="123"/>
      <c r="F1776" s="201"/>
      <c r="G1776" s="204"/>
      <c r="H1776" s="202"/>
      <c r="I1776" s="202"/>
      <c r="J1776" s="202"/>
      <c r="K1776" s="107"/>
      <c r="L1776" s="107"/>
    </row>
    <row r="1777" spans="1:12" s="121" customFormat="1">
      <c r="A1777" s="112"/>
      <c r="B1777" s="122"/>
      <c r="C1777" s="112"/>
      <c r="D1777" s="112"/>
      <c r="E1777" s="123"/>
      <c r="F1777" s="201"/>
      <c r="G1777" s="204"/>
      <c r="H1777" s="202"/>
      <c r="I1777" s="202"/>
      <c r="J1777" s="202"/>
      <c r="K1777" s="107"/>
      <c r="L1777" s="107"/>
    </row>
    <row r="1778" spans="1:12" s="121" customFormat="1">
      <c r="A1778" s="112"/>
      <c r="B1778" s="122"/>
      <c r="C1778" s="112"/>
      <c r="D1778" s="112"/>
      <c r="E1778" s="123"/>
      <c r="F1778" s="201"/>
      <c r="G1778" s="204"/>
      <c r="H1778" s="202"/>
      <c r="I1778" s="202"/>
      <c r="J1778" s="202"/>
      <c r="K1778" s="107"/>
      <c r="L1778" s="107"/>
    </row>
    <row r="1779" spans="1:12" s="121" customFormat="1">
      <c r="A1779" s="112"/>
      <c r="B1779" s="122"/>
      <c r="C1779" s="112"/>
      <c r="D1779" s="112"/>
      <c r="E1779" s="123"/>
      <c r="F1779" s="201"/>
      <c r="G1779" s="204"/>
      <c r="H1779" s="202"/>
      <c r="I1779" s="202"/>
      <c r="J1779" s="202"/>
      <c r="K1779" s="107"/>
      <c r="L1779" s="107"/>
    </row>
    <row r="1780" spans="1:12" s="121" customFormat="1">
      <c r="A1780" s="112"/>
      <c r="B1780" s="122"/>
      <c r="C1780" s="112"/>
      <c r="D1780" s="112"/>
      <c r="E1780" s="123"/>
      <c r="F1780" s="201"/>
      <c r="G1780" s="204"/>
      <c r="H1780" s="202"/>
      <c r="I1780" s="202"/>
      <c r="J1780" s="202"/>
      <c r="K1780" s="107"/>
      <c r="L1780" s="107"/>
    </row>
    <row r="1781" spans="1:12" s="121" customFormat="1">
      <c r="A1781" s="112"/>
      <c r="B1781" s="122"/>
      <c r="C1781" s="112"/>
      <c r="D1781" s="112"/>
      <c r="E1781" s="123"/>
      <c r="F1781" s="201"/>
      <c r="G1781" s="204"/>
      <c r="H1781" s="202"/>
      <c r="I1781" s="202"/>
      <c r="J1781" s="202"/>
      <c r="K1781" s="107"/>
      <c r="L1781" s="107"/>
    </row>
    <row r="1782" spans="1:12" s="121" customFormat="1">
      <c r="A1782" s="112"/>
      <c r="B1782" s="122"/>
      <c r="C1782" s="112"/>
      <c r="D1782" s="112"/>
      <c r="E1782" s="123"/>
      <c r="F1782" s="201"/>
      <c r="G1782" s="204"/>
      <c r="H1782" s="202"/>
      <c r="I1782" s="202"/>
      <c r="J1782" s="202"/>
      <c r="K1782" s="107"/>
      <c r="L1782" s="107"/>
    </row>
    <row r="1783" spans="1:12" s="121" customFormat="1">
      <c r="A1783" s="112"/>
      <c r="B1783" s="122"/>
      <c r="C1783" s="112"/>
      <c r="D1783" s="112"/>
      <c r="E1783" s="123"/>
      <c r="F1783" s="201"/>
      <c r="G1783" s="204"/>
      <c r="H1783" s="202"/>
      <c r="I1783" s="202"/>
      <c r="J1783" s="202"/>
      <c r="K1783" s="107"/>
      <c r="L1783" s="107"/>
    </row>
    <row r="1784" spans="1:12" s="121" customFormat="1">
      <c r="A1784" s="112"/>
      <c r="B1784" s="122"/>
      <c r="C1784" s="112"/>
      <c r="D1784" s="112"/>
      <c r="E1784" s="123"/>
      <c r="F1784" s="201"/>
      <c r="G1784" s="204"/>
      <c r="H1784" s="202"/>
      <c r="I1784" s="202"/>
      <c r="J1784" s="202"/>
      <c r="K1784" s="107"/>
      <c r="L1784" s="107"/>
    </row>
    <row r="1785" spans="1:12" s="121" customFormat="1">
      <c r="A1785" s="112"/>
      <c r="B1785" s="122"/>
      <c r="C1785" s="112"/>
      <c r="D1785" s="112"/>
      <c r="E1785" s="123"/>
      <c r="F1785" s="201"/>
      <c r="G1785" s="204"/>
      <c r="H1785" s="202"/>
      <c r="I1785" s="202"/>
      <c r="J1785" s="202"/>
      <c r="K1785" s="107"/>
      <c r="L1785" s="107"/>
    </row>
    <row r="1786" spans="1:12" s="121" customFormat="1">
      <c r="A1786" s="112"/>
      <c r="B1786" s="122"/>
      <c r="C1786" s="112"/>
      <c r="D1786" s="112"/>
      <c r="E1786" s="123"/>
      <c r="F1786" s="201"/>
      <c r="G1786" s="204"/>
      <c r="H1786" s="202"/>
      <c r="I1786" s="202"/>
      <c r="J1786" s="202"/>
      <c r="K1786" s="107"/>
      <c r="L1786" s="107"/>
    </row>
    <row r="1787" spans="1:12" s="121" customFormat="1">
      <c r="A1787" s="112"/>
      <c r="B1787" s="122"/>
      <c r="C1787" s="112"/>
      <c r="D1787" s="112"/>
      <c r="E1787" s="123"/>
      <c r="F1787" s="201"/>
      <c r="G1787" s="204"/>
      <c r="H1787" s="202"/>
      <c r="I1787" s="202"/>
      <c r="J1787" s="202"/>
      <c r="K1787" s="107"/>
      <c r="L1787" s="107"/>
    </row>
    <row r="1788" spans="1:12" s="121" customFormat="1">
      <c r="A1788" s="112"/>
      <c r="B1788" s="122"/>
      <c r="C1788" s="112"/>
      <c r="D1788" s="112"/>
      <c r="E1788" s="123"/>
      <c r="F1788" s="201"/>
      <c r="G1788" s="204"/>
      <c r="H1788" s="202"/>
      <c r="I1788" s="202"/>
      <c r="J1788" s="202"/>
      <c r="K1788" s="107"/>
      <c r="L1788" s="107"/>
    </row>
    <row r="1789" spans="1:12" s="121" customFormat="1">
      <c r="A1789" s="112"/>
      <c r="B1789" s="122"/>
      <c r="C1789" s="112"/>
      <c r="D1789" s="112"/>
      <c r="E1789" s="123"/>
      <c r="F1789" s="201"/>
      <c r="G1789" s="204"/>
      <c r="H1789" s="202"/>
      <c r="I1789" s="202"/>
      <c r="J1789" s="202"/>
      <c r="K1789" s="107"/>
      <c r="L1789" s="107"/>
    </row>
    <row r="1790" spans="1:12" s="121" customFormat="1">
      <c r="A1790" s="112"/>
      <c r="B1790" s="122"/>
      <c r="C1790" s="112"/>
      <c r="D1790" s="112"/>
      <c r="E1790" s="123"/>
      <c r="F1790" s="201"/>
      <c r="G1790" s="204"/>
      <c r="H1790" s="202"/>
      <c r="I1790" s="202"/>
      <c r="J1790" s="202"/>
      <c r="K1790" s="107"/>
      <c r="L1790" s="107"/>
    </row>
    <row r="1791" spans="1:12" s="121" customFormat="1">
      <c r="A1791" s="112"/>
      <c r="B1791" s="122"/>
      <c r="C1791" s="112"/>
      <c r="D1791" s="112"/>
      <c r="E1791" s="123"/>
      <c r="F1791" s="201"/>
      <c r="G1791" s="204"/>
      <c r="H1791" s="202"/>
      <c r="I1791" s="202"/>
      <c r="J1791" s="202"/>
      <c r="K1791" s="107"/>
      <c r="L1791" s="107"/>
    </row>
    <row r="1792" spans="1:12" s="121" customFormat="1">
      <c r="A1792" s="112"/>
      <c r="B1792" s="122"/>
      <c r="C1792" s="112"/>
      <c r="D1792" s="112"/>
      <c r="E1792" s="123"/>
      <c r="F1792" s="201"/>
      <c r="G1792" s="204"/>
      <c r="H1792" s="202"/>
      <c r="I1792" s="202"/>
      <c r="J1792" s="202"/>
      <c r="K1792" s="107"/>
      <c r="L1792" s="107"/>
    </row>
    <row r="1793" spans="1:12" s="121" customFormat="1">
      <c r="A1793" s="112"/>
      <c r="B1793" s="122"/>
      <c r="C1793" s="112"/>
      <c r="D1793" s="112"/>
      <c r="E1793" s="123"/>
      <c r="F1793" s="201"/>
      <c r="G1793" s="204"/>
      <c r="H1793" s="202"/>
      <c r="I1793" s="202"/>
      <c r="J1793" s="202"/>
      <c r="K1793" s="107"/>
      <c r="L1793" s="107"/>
    </row>
    <row r="1794" spans="1:12" s="121" customFormat="1">
      <c r="A1794" s="112"/>
      <c r="B1794" s="122"/>
      <c r="C1794" s="112"/>
      <c r="D1794" s="112"/>
      <c r="E1794" s="123"/>
      <c r="F1794" s="201"/>
      <c r="G1794" s="204"/>
      <c r="H1794" s="202"/>
      <c r="I1794" s="202"/>
      <c r="J1794" s="202"/>
      <c r="K1794" s="107"/>
      <c r="L1794" s="107"/>
    </row>
    <row r="1795" spans="1:12" s="121" customFormat="1">
      <c r="A1795" s="112"/>
      <c r="B1795" s="122"/>
      <c r="C1795" s="112"/>
      <c r="D1795" s="112"/>
      <c r="E1795" s="123"/>
      <c r="F1795" s="201"/>
      <c r="G1795" s="204"/>
      <c r="H1795" s="202"/>
      <c r="I1795" s="202"/>
      <c r="J1795" s="202"/>
      <c r="K1795" s="107"/>
      <c r="L1795" s="107"/>
    </row>
    <row r="1796" spans="1:12" s="121" customFormat="1">
      <c r="A1796" s="112"/>
      <c r="B1796" s="122"/>
      <c r="C1796" s="112"/>
      <c r="D1796" s="112"/>
      <c r="E1796" s="123"/>
      <c r="F1796" s="201"/>
      <c r="G1796" s="204"/>
      <c r="H1796" s="202"/>
      <c r="I1796" s="202"/>
      <c r="J1796" s="202"/>
      <c r="K1796" s="107"/>
      <c r="L1796" s="107"/>
    </row>
    <row r="1797" spans="1:12" s="121" customFormat="1">
      <c r="A1797" s="112"/>
      <c r="B1797" s="122"/>
      <c r="C1797" s="112"/>
      <c r="D1797" s="112"/>
      <c r="E1797" s="123"/>
      <c r="F1797" s="201"/>
      <c r="G1797" s="204"/>
      <c r="H1797" s="202"/>
      <c r="I1797" s="202"/>
      <c r="J1797" s="202"/>
      <c r="K1797" s="107"/>
      <c r="L1797" s="107"/>
    </row>
    <row r="1798" spans="1:12" s="121" customFormat="1">
      <c r="A1798" s="112"/>
      <c r="B1798" s="122"/>
      <c r="C1798" s="112"/>
      <c r="D1798" s="112"/>
      <c r="E1798" s="123"/>
      <c r="F1798" s="201"/>
      <c r="G1798" s="204"/>
      <c r="H1798" s="202"/>
      <c r="I1798" s="202"/>
      <c r="J1798" s="202"/>
      <c r="K1798" s="107"/>
      <c r="L1798" s="107"/>
    </row>
    <row r="1799" spans="1:12" s="121" customFormat="1">
      <c r="A1799" s="112"/>
      <c r="B1799" s="122"/>
      <c r="C1799" s="112"/>
      <c r="D1799" s="112"/>
      <c r="E1799" s="123"/>
      <c r="F1799" s="201"/>
      <c r="G1799" s="204"/>
      <c r="H1799" s="202"/>
      <c r="I1799" s="202"/>
      <c r="J1799" s="202"/>
      <c r="K1799" s="107"/>
      <c r="L1799" s="107"/>
    </row>
    <row r="1800" spans="1:12" s="121" customFormat="1">
      <c r="A1800" s="112"/>
      <c r="B1800" s="122"/>
      <c r="C1800" s="112"/>
      <c r="D1800" s="112"/>
      <c r="E1800" s="123"/>
      <c r="F1800" s="201"/>
      <c r="G1800" s="204"/>
      <c r="H1800" s="202"/>
      <c r="I1800" s="202"/>
      <c r="J1800" s="202"/>
      <c r="K1800" s="107"/>
      <c r="L1800" s="107"/>
    </row>
    <row r="1801" spans="1:12" s="121" customFormat="1">
      <c r="A1801" s="112"/>
      <c r="B1801" s="122"/>
      <c r="C1801" s="112"/>
      <c r="D1801" s="112"/>
      <c r="E1801" s="123"/>
      <c r="F1801" s="201"/>
      <c r="G1801" s="204"/>
      <c r="H1801" s="202"/>
      <c r="I1801" s="202"/>
      <c r="J1801" s="202"/>
      <c r="K1801" s="107"/>
      <c r="L1801" s="107"/>
    </row>
    <row r="1802" spans="1:12" s="121" customFormat="1">
      <c r="A1802" s="112"/>
      <c r="B1802" s="122"/>
      <c r="C1802" s="112"/>
      <c r="D1802" s="112"/>
      <c r="E1802" s="123"/>
      <c r="F1802" s="201"/>
      <c r="G1802" s="204"/>
      <c r="H1802" s="202"/>
      <c r="I1802" s="202"/>
      <c r="J1802" s="202"/>
      <c r="K1802" s="107"/>
      <c r="L1802" s="107"/>
    </row>
    <row r="1803" spans="1:12" s="121" customFormat="1">
      <c r="A1803" s="112"/>
      <c r="B1803" s="122"/>
      <c r="C1803" s="112"/>
      <c r="D1803" s="112"/>
      <c r="E1803" s="123"/>
      <c r="F1803" s="201"/>
      <c r="G1803" s="204"/>
      <c r="H1803" s="202"/>
      <c r="I1803" s="202"/>
      <c r="J1803" s="202"/>
      <c r="K1803" s="107"/>
      <c r="L1803" s="107"/>
    </row>
    <row r="1804" spans="1:12" s="121" customFormat="1">
      <c r="A1804" s="112"/>
      <c r="B1804" s="122"/>
      <c r="C1804" s="112"/>
      <c r="D1804" s="112"/>
      <c r="E1804" s="123"/>
      <c r="F1804" s="201"/>
      <c r="G1804" s="204"/>
      <c r="H1804" s="202"/>
      <c r="I1804" s="202"/>
      <c r="J1804" s="202"/>
      <c r="K1804" s="107"/>
      <c r="L1804" s="107"/>
    </row>
    <row r="1805" spans="1:12" s="121" customFormat="1">
      <c r="A1805" s="112"/>
      <c r="B1805" s="122"/>
      <c r="C1805" s="112"/>
      <c r="D1805" s="112"/>
      <c r="E1805" s="123"/>
      <c r="F1805" s="201"/>
      <c r="G1805" s="204"/>
      <c r="H1805" s="202"/>
      <c r="I1805" s="202"/>
      <c r="J1805" s="202"/>
      <c r="K1805" s="107"/>
      <c r="L1805" s="107"/>
    </row>
    <row r="1806" spans="1:12" s="121" customFormat="1">
      <c r="A1806" s="112"/>
      <c r="B1806" s="122"/>
      <c r="C1806" s="112"/>
      <c r="D1806" s="112"/>
      <c r="E1806" s="123"/>
      <c r="F1806" s="201"/>
      <c r="G1806" s="204"/>
      <c r="H1806" s="202"/>
      <c r="I1806" s="202"/>
      <c r="J1806" s="202"/>
      <c r="K1806" s="107"/>
      <c r="L1806" s="107"/>
    </row>
    <row r="1807" spans="1:12" s="121" customFormat="1">
      <c r="A1807" s="112"/>
      <c r="B1807" s="122"/>
      <c r="C1807" s="112"/>
      <c r="D1807" s="112"/>
      <c r="E1807" s="123"/>
      <c r="F1807" s="201"/>
      <c r="G1807" s="204"/>
      <c r="H1807" s="202"/>
      <c r="I1807" s="202"/>
      <c r="J1807" s="202"/>
      <c r="K1807" s="107"/>
      <c r="L1807" s="107"/>
    </row>
    <row r="1808" spans="1:12" s="121" customFormat="1">
      <c r="A1808" s="112"/>
      <c r="B1808" s="122"/>
      <c r="C1808" s="112"/>
      <c r="D1808" s="112"/>
      <c r="E1808" s="123"/>
      <c r="F1808" s="201"/>
      <c r="G1808" s="204"/>
      <c r="H1808" s="202"/>
      <c r="I1808" s="202"/>
      <c r="J1808" s="202"/>
      <c r="K1808" s="107"/>
      <c r="L1808" s="107"/>
    </row>
    <row r="1809" spans="1:12" s="121" customFormat="1">
      <c r="A1809" s="112"/>
      <c r="B1809" s="122"/>
      <c r="C1809" s="112"/>
      <c r="D1809" s="112"/>
      <c r="E1809" s="123"/>
      <c r="F1809" s="201"/>
      <c r="G1809" s="204"/>
      <c r="H1809" s="202"/>
      <c r="I1809" s="202"/>
      <c r="J1809" s="202"/>
      <c r="K1809" s="107"/>
      <c r="L1809" s="107"/>
    </row>
    <row r="1810" spans="1:12" s="121" customFormat="1">
      <c r="A1810" s="112"/>
      <c r="B1810" s="122"/>
      <c r="C1810" s="112"/>
      <c r="D1810" s="112"/>
      <c r="E1810" s="123"/>
      <c r="F1810" s="201"/>
      <c r="G1810" s="204"/>
      <c r="H1810" s="202"/>
      <c r="I1810" s="202"/>
      <c r="J1810" s="202"/>
      <c r="K1810" s="107"/>
      <c r="L1810" s="107"/>
    </row>
    <row r="1811" spans="1:12" s="121" customFormat="1">
      <c r="A1811" s="112"/>
      <c r="B1811" s="122"/>
      <c r="C1811" s="112"/>
      <c r="D1811" s="112"/>
      <c r="E1811" s="123"/>
      <c r="F1811" s="201"/>
      <c r="G1811" s="204"/>
      <c r="H1811" s="202"/>
      <c r="I1811" s="202"/>
      <c r="J1811" s="202"/>
      <c r="K1811" s="107"/>
      <c r="L1811" s="107"/>
    </row>
    <row r="1812" spans="1:12" s="121" customFormat="1">
      <c r="A1812" s="112"/>
      <c r="B1812" s="122"/>
      <c r="C1812" s="112"/>
      <c r="D1812" s="112"/>
      <c r="E1812" s="123"/>
      <c r="F1812" s="201"/>
      <c r="G1812" s="204"/>
      <c r="H1812" s="202"/>
      <c r="I1812" s="202"/>
      <c r="J1812" s="202"/>
      <c r="K1812" s="107"/>
      <c r="L1812" s="107"/>
    </row>
    <row r="1813" spans="1:12" s="121" customFormat="1">
      <c r="A1813" s="112"/>
      <c r="B1813" s="122"/>
      <c r="C1813" s="112"/>
      <c r="D1813" s="112"/>
      <c r="E1813" s="123"/>
      <c r="F1813" s="201"/>
      <c r="G1813" s="204"/>
      <c r="H1813" s="202"/>
      <c r="I1813" s="202"/>
      <c r="J1813" s="202"/>
      <c r="K1813" s="107"/>
      <c r="L1813" s="107"/>
    </row>
    <row r="1814" spans="1:12" s="121" customFormat="1">
      <c r="A1814" s="112"/>
      <c r="B1814" s="122"/>
      <c r="C1814" s="112"/>
      <c r="D1814" s="112"/>
      <c r="E1814" s="123"/>
      <c r="F1814" s="201"/>
      <c r="G1814" s="204"/>
      <c r="H1814" s="202"/>
      <c r="I1814" s="202"/>
      <c r="J1814" s="202"/>
      <c r="K1814" s="107"/>
      <c r="L1814" s="107"/>
    </row>
    <row r="1815" spans="1:12" s="121" customFormat="1">
      <c r="A1815" s="112"/>
      <c r="B1815" s="122"/>
      <c r="C1815" s="112"/>
      <c r="D1815" s="112"/>
      <c r="E1815" s="123"/>
      <c r="F1815" s="201"/>
      <c r="G1815" s="204"/>
      <c r="H1815" s="202"/>
      <c r="I1815" s="202"/>
      <c r="J1815" s="202"/>
      <c r="K1815" s="107"/>
      <c r="L1815" s="107"/>
    </row>
    <row r="1816" spans="1:12" s="121" customFormat="1">
      <c r="A1816" s="112"/>
      <c r="B1816" s="122"/>
      <c r="C1816" s="112"/>
      <c r="D1816" s="112"/>
      <c r="E1816" s="123"/>
      <c r="F1816" s="201"/>
      <c r="G1816" s="204"/>
      <c r="H1816" s="202"/>
      <c r="I1816" s="202"/>
      <c r="J1816" s="202"/>
      <c r="K1816" s="107"/>
      <c r="L1816" s="107"/>
    </row>
    <row r="1817" spans="1:12" s="121" customFormat="1">
      <c r="A1817" s="112"/>
      <c r="B1817" s="122"/>
      <c r="C1817" s="112"/>
      <c r="D1817" s="112"/>
      <c r="E1817" s="123"/>
      <c r="F1817" s="201"/>
      <c r="G1817" s="204"/>
      <c r="H1817" s="202"/>
      <c r="I1817" s="202"/>
      <c r="J1817" s="202"/>
      <c r="K1817" s="107"/>
      <c r="L1817" s="107"/>
    </row>
    <row r="1818" spans="1:12" s="121" customFormat="1">
      <c r="A1818" s="112"/>
      <c r="B1818" s="122"/>
      <c r="C1818" s="112"/>
      <c r="D1818" s="112"/>
      <c r="E1818" s="123"/>
      <c r="F1818" s="201"/>
      <c r="G1818" s="204"/>
      <c r="H1818" s="202"/>
      <c r="I1818" s="202"/>
      <c r="J1818" s="202"/>
      <c r="K1818" s="107"/>
      <c r="L1818" s="107"/>
    </row>
    <row r="1819" spans="1:12" s="121" customFormat="1">
      <c r="A1819" s="112"/>
      <c r="B1819" s="122"/>
      <c r="C1819" s="112"/>
      <c r="D1819" s="112"/>
      <c r="E1819" s="123"/>
      <c r="F1819" s="201"/>
      <c r="G1819" s="204"/>
      <c r="H1819" s="202"/>
      <c r="I1819" s="202"/>
      <c r="J1819" s="202"/>
      <c r="K1819" s="107"/>
      <c r="L1819" s="107"/>
    </row>
    <row r="1820" spans="1:12" s="121" customFormat="1">
      <c r="A1820" s="112"/>
      <c r="B1820" s="122"/>
      <c r="C1820" s="112"/>
      <c r="D1820" s="112"/>
      <c r="E1820" s="123"/>
      <c r="F1820" s="201"/>
      <c r="G1820" s="204"/>
      <c r="H1820" s="202"/>
      <c r="I1820" s="202"/>
      <c r="J1820" s="202"/>
      <c r="K1820" s="107"/>
      <c r="L1820" s="107"/>
    </row>
    <row r="1821" spans="1:12" s="121" customFormat="1">
      <c r="A1821" s="112"/>
      <c r="B1821" s="122"/>
      <c r="C1821" s="112"/>
      <c r="D1821" s="112"/>
      <c r="E1821" s="123"/>
      <c r="F1821" s="201"/>
      <c r="G1821" s="204"/>
      <c r="H1821" s="202"/>
      <c r="I1821" s="202"/>
      <c r="J1821" s="202"/>
      <c r="K1821" s="107"/>
      <c r="L1821" s="107"/>
    </row>
    <row r="1822" spans="1:12" s="121" customFormat="1">
      <c r="A1822" s="112"/>
      <c r="B1822" s="122"/>
      <c r="C1822" s="112"/>
      <c r="D1822" s="112"/>
      <c r="E1822" s="123"/>
      <c r="F1822" s="201"/>
      <c r="G1822" s="204"/>
      <c r="H1822" s="202"/>
      <c r="I1822" s="202"/>
      <c r="J1822" s="202"/>
      <c r="K1822" s="107"/>
      <c r="L1822" s="107"/>
    </row>
    <row r="1823" spans="1:12" s="121" customFormat="1">
      <c r="A1823" s="112"/>
      <c r="B1823" s="122"/>
      <c r="C1823" s="112"/>
      <c r="D1823" s="112"/>
      <c r="E1823" s="123"/>
      <c r="F1823" s="201"/>
      <c r="G1823" s="204"/>
      <c r="H1823" s="202"/>
      <c r="I1823" s="202"/>
      <c r="J1823" s="202"/>
      <c r="K1823" s="107"/>
      <c r="L1823" s="107"/>
    </row>
    <row r="1824" spans="1:12" s="121" customFormat="1">
      <c r="A1824" s="112"/>
      <c r="B1824" s="122"/>
      <c r="C1824" s="112"/>
      <c r="D1824" s="112"/>
      <c r="E1824" s="123"/>
      <c r="F1824" s="201"/>
      <c r="G1824" s="204"/>
      <c r="H1824" s="202"/>
      <c r="I1824" s="202"/>
      <c r="J1824" s="202"/>
      <c r="K1824" s="107"/>
      <c r="L1824" s="107"/>
    </row>
    <row r="1825" spans="1:12" s="121" customFormat="1">
      <c r="A1825" s="112"/>
      <c r="B1825" s="122"/>
      <c r="C1825" s="112"/>
      <c r="D1825" s="112"/>
      <c r="E1825" s="123"/>
      <c r="F1825" s="201"/>
      <c r="G1825" s="204"/>
      <c r="H1825" s="202"/>
      <c r="I1825" s="202"/>
      <c r="J1825" s="202"/>
      <c r="K1825" s="107"/>
      <c r="L1825" s="107"/>
    </row>
    <row r="1826" spans="1:12" s="121" customFormat="1">
      <c r="A1826" s="112"/>
      <c r="B1826" s="122"/>
      <c r="C1826" s="112"/>
      <c r="D1826" s="112"/>
      <c r="E1826" s="123"/>
      <c r="F1826" s="201"/>
      <c r="G1826" s="204"/>
      <c r="H1826" s="202"/>
      <c r="I1826" s="202"/>
      <c r="J1826" s="202"/>
      <c r="K1826" s="107"/>
      <c r="L1826" s="107"/>
    </row>
    <row r="1827" spans="1:12" s="121" customFormat="1">
      <c r="A1827" s="112"/>
      <c r="B1827" s="122"/>
      <c r="C1827" s="112"/>
      <c r="D1827" s="112"/>
      <c r="E1827" s="123"/>
      <c r="F1827" s="201"/>
      <c r="G1827" s="204"/>
      <c r="H1827" s="202"/>
      <c r="I1827" s="202"/>
      <c r="J1827" s="202"/>
      <c r="K1827" s="107"/>
      <c r="L1827" s="107"/>
    </row>
    <row r="1828" spans="1:12" s="121" customFormat="1">
      <c r="A1828" s="112"/>
      <c r="B1828" s="122"/>
      <c r="C1828" s="112"/>
      <c r="D1828" s="112"/>
      <c r="E1828" s="123"/>
      <c r="F1828" s="201"/>
      <c r="G1828" s="204"/>
      <c r="H1828" s="202"/>
      <c r="I1828" s="202"/>
      <c r="J1828" s="202"/>
      <c r="K1828" s="107"/>
      <c r="L1828" s="107"/>
    </row>
    <row r="1829" spans="1:12" s="121" customFormat="1">
      <c r="A1829" s="112"/>
      <c r="B1829" s="122"/>
      <c r="C1829" s="112"/>
      <c r="D1829" s="112"/>
      <c r="E1829" s="123"/>
      <c r="F1829" s="201"/>
      <c r="G1829" s="204"/>
      <c r="H1829" s="202"/>
      <c r="I1829" s="202"/>
      <c r="J1829" s="202"/>
      <c r="K1829" s="107"/>
      <c r="L1829" s="107"/>
    </row>
    <row r="1830" spans="1:12" s="121" customFormat="1">
      <c r="A1830" s="112"/>
      <c r="B1830" s="122"/>
      <c r="C1830" s="112"/>
      <c r="D1830" s="112"/>
      <c r="E1830" s="123"/>
      <c r="F1830" s="201"/>
      <c r="G1830" s="204"/>
      <c r="H1830" s="202"/>
      <c r="I1830" s="202"/>
      <c r="J1830" s="202"/>
      <c r="K1830" s="107"/>
      <c r="L1830" s="107"/>
    </row>
    <row r="1831" spans="1:12" s="121" customFormat="1">
      <c r="A1831" s="112"/>
      <c r="B1831" s="122"/>
      <c r="C1831" s="112"/>
      <c r="D1831" s="112"/>
      <c r="E1831" s="123"/>
      <c r="F1831" s="201"/>
      <c r="G1831" s="204"/>
      <c r="H1831" s="202"/>
      <c r="I1831" s="202"/>
      <c r="J1831" s="202"/>
      <c r="K1831" s="107"/>
      <c r="L1831" s="107"/>
    </row>
    <row r="1832" spans="1:12" s="121" customFormat="1">
      <c r="A1832" s="112"/>
      <c r="B1832" s="122"/>
      <c r="C1832" s="112"/>
      <c r="D1832" s="112"/>
      <c r="E1832" s="123"/>
      <c r="F1832" s="201"/>
      <c r="G1832" s="204"/>
      <c r="H1832" s="202"/>
      <c r="I1832" s="202"/>
      <c r="J1832" s="202"/>
      <c r="K1832" s="107"/>
      <c r="L1832" s="107"/>
    </row>
    <row r="1833" spans="1:12" s="121" customFormat="1">
      <c r="A1833" s="112"/>
      <c r="B1833" s="122"/>
      <c r="C1833" s="112"/>
      <c r="D1833" s="112"/>
      <c r="E1833" s="123"/>
      <c r="F1833" s="201"/>
      <c r="G1833" s="204"/>
      <c r="H1833" s="202"/>
      <c r="I1833" s="202"/>
      <c r="J1833" s="202"/>
      <c r="K1833" s="107"/>
      <c r="L1833" s="107"/>
    </row>
    <row r="1834" spans="1:12" s="121" customFormat="1">
      <c r="A1834" s="112"/>
      <c r="B1834" s="122"/>
      <c r="C1834" s="112"/>
      <c r="D1834" s="112"/>
      <c r="E1834" s="123"/>
      <c r="F1834" s="201"/>
      <c r="G1834" s="204"/>
      <c r="H1834" s="202"/>
      <c r="I1834" s="202"/>
      <c r="J1834" s="202"/>
      <c r="K1834" s="107"/>
      <c r="L1834" s="107"/>
    </row>
    <row r="1835" spans="1:12" s="121" customFormat="1">
      <c r="A1835" s="112"/>
      <c r="B1835" s="122"/>
      <c r="C1835" s="112"/>
      <c r="D1835" s="112"/>
      <c r="E1835" s="123"/>
      <c r="F1835" s="201"/>
      <c r="G1835" s="204"/>
      <c r="H1835" s="202"/>
      <c r="I1835" s="202"/>
      <c r="J1835" s="202"/>
      <c r="K1835" s="107"/>
      <c r="L1835" s="107"/>
    </row>
    <row r="1836" spans="1:12" s="121" customFormat="1">
      <c r="A1836" s="112"/>
      <c r="B1836" s="122"/>
      <c r="C1836" s="112"/>
      <c r="D1836" s="112"/>
      <c r="E1836" s="123"/>
      <c r="F1836" s="201"/>
      <c r="G1836" s="204"/>
      <c r="H1836" s="202"/>
      <c r="I1836" s="202"/>
      <c r="J1836" s="202"/>
      <c r="K1836" s="107"/>
      <c r="L1836" s="107"/>
    </row>
    <row r="1837" spans="1:12" s="121" customFormat="1">
      <c r="A1837" s="112"/>
      <c r="B1837" s="122"/>
      <c r="C1837" s="112"/>
      <c r="D1837" s="112"/>
      <c r="E1837" s="123"/>
      <c r="F1837" s="201"/>
      <c r="G1837" s="204"/>
      <c r="H1837" s="202"/>
      <c r="I1837" s="202"/>
      <c r="J1837" s="202"/>
      <c r="K1837" s="107"/>
      <c r="L1837" s="107"/>
    </row>
    <row r="1838" spans="1:12" s="121" customFormat="1">
      <c r="A1838" s="112"/>
      <c r="B1838" s="122"/>
      <c r="C1838" s="112"/>
      <c r="D1838" s="112"/>
      <c r="E1838" s="123"/>
      <c r="F1838" s="201"/>
      <c r="G1838" s="204"/>
      <c r="H1838" s="202"/>
      <c r="I1838" s="202"/>
      <c r="J1838" s="202"/>
      <c r="K1838" s="107"/>
      <c r="L1838" s="107"/>
    </row>
    <row r="1839" spans="1:12" s="121" customFormat="1">
      <c r="A1839" s="112"/>
      <c r="B1839" s="122"/>
      <c r="C1839" s="112"/>
      <c r="D1839" s="112"/>
      <c r="E1839" s="123"/>
      <c r="F1839" s="201"/>
      <c r="G1839" s="204"/>
      <c r="H1839" s="202"/>
      <c r="I1839" s="202"/>
      <c r="J1839" s="202"/>
      <c r="K1839" s="107"/>
      <c r="L1839" s="107"/>
    </row>
    <row r="1840" spans="1:12" s="121" customFormat="1">
      <c r="A1840" s="112"/>
      <c r="B1840" s="122"/>
      <c r="C1840" s="112"/>
      <c r="D1840" s="112"/>
      <c r="E1840" s="123"/>
      <c r="F1840" s="201"/>
      <c r="G1840" s="204"/>
      <c r="H1840" s="202"/>
      <c r="I1840" s="202"/>
      <c r="J1840" s="202"/>
      <c r="K1840" s="107"/>
      <c r="L1840" s="107"/>
    </row>
    <row r="1841" spans="1:12" s="121" customFormat="1">
      <c r="A1841" s="112"/>
      <c r="B1841" s="122"/>
      <c r="C1841" s="112"/>
      <c r="D1841" s="112"/>
      <c r="E1841" s="123"/>
      <c r="F1841" s="201"/>
      <c r="G1841" s="204"/>
      <c r="H1841" s="202"/>
      <c r="I1841" s="202"/>
      <c r="J1841" s="202"/>
      <c r="K1841" s="107"/>
      <c r="L1841" s="107"/>
    </row>
    <row r="1842" spans="1:12" s="121" customFormat="1">
      <c r="A1842" s="112"/>
      <c r="B1842" s="122"/>
      <c r="C1842" s="112"/>
      <c r="D1842" s="112"/>
      <c r="E1842" s="123"/>
      <c r="F1842" s="201"/>
      <c r="G1842" s="204"/>
      <c r="H1842" s="202"/>
      <c r="I1842" s="202"/>
      <c r="J1842" s="202"/>
      <c r="K1842" s="107"/>
      <c r="L1842" s="107"/>
    </row>
    <row r="1843" spans="1:12" s="121" customFormat="1">
      <c r="A1843" s="112"/>
      <c r="B1843" s="122"/>
      <c r="C1843" s="112"/>
      <c r="D1843" s="112"/>
      <c r="E1843" s="123"/>
      <c r="F1843" s="201"/>
      <c r="G1843" s="204"/>
      <c r="H1843" s="202"/>
      <c r="I1843" s="202"/>
      <c r="J1843" s="202"/>
      <c r="K1843" s="107"/>
      <c r="L1843" s="107"/>
    </row>
    <row r="1844" spans="1:12" s="121" customFormat="1">
      <c r="A1844" s="112"/>
      <c r="B1844" s="122"/>
      <c r="C1844" s="112"/>
      <c r="D1844" s="112"/>
      <c r="E1844" s="123"/>
      <c r="F1844" s="201"/>
      <c r="G1844" s="204"/>
      <c r="H1844" s="202"/>
      <c r="I1844" s="202"/>
      <c r="J1844" s="202"/>
      <c r="K1844" s="107"/>
      <c r="L1844" s="107"/>
    </row>
    <row r="1845" spans="1:12" s="121" customFormat="1">
      <c r="A1845" s="112"/>
      <c r="B1845" s="122"/>
      <c r="C1845" s="112"/>
      <c r="D1845" s="112"/>
      <c r="E1845" s="123"/>
      <c r="F1845" s="201"/>
      <c r="G1845" s="204"/>
      <c r="H1845" s="202"/>
      <c r="I1845" s="202"/>
      <c r="J1845" s="202"/>
      <c r="K1845" s="107"/>
      <c r="L1845" s="107"/>
    </row>
    <row r="1846" spans="1:12" s="121" customFormat="1">
      <c r="A1846" s="112"/>
      <c r="B1846" s="122"/>
      <c r="C1846" s="112"/>
      <c r="D1846" s="112"/>
      <c r="E1846" s="123"/>
      <c r="F1846" s="201"/>
      <c r="G1846" s="204"/>
      <c r="H1846" s="202"/>
      <c r="I1846" s="202"/>
      <c r="J1846" s="202"/>
      <c r="K1846" s="107"/>
      <c r="L1846" s="107"/>
    </row>
    <row r="1847" spans="1:12" s="121" customFormat="1">
      <c r="A1847" s="112"/>
      <c r="B1847" s="122"/>
      <c r="C1847" s="112"/>
      <c r="D1847" s="112"/>
      <c r="E1847" s="123"/>
      <c r="F1847" s="201"/>
      <c r="G1847" s="204"/>
      <c r="H1847" s="202"/>
      <c r="I1847" s="202"/>
      <c r="J1847" s="202"/>
      <c r="K1847" s="107"/>
      <c r="L1847" s="107"/>
    </row>
    <row r="1848" spans="1:12" s="121" customFormat="1">
      <c r="A1848" s="112"/>
      <c r="B1848" s="122"/>
      <c r="C1848" s="112"/>
      <c r="D1848" s="112"/>
      <c r="E1848" s="123"/>
      <c r="F1848" s="201"/>
      <c r="G1848" s="204"/>
      <c r="H1848" s="202"/>
      <c r="I1848" s="202"/>
      <c r="J1848" s="202"/>
      <c r="K1848" s="107"/>
      <c r="L1848" s="107"/>
    </row>
    <row r="1849" spans="1:12" s="121" customFormat="1">
      <c r="A1849" s="112"/>
      <c r="B1849" s="122"/>
      <c r="C1849" s="112"/>
      <c r="D1849" s="112"/>
      <c r="E1849" s="123"/>
      <c r="F1849" s="201"/>
      <c r="G1849" s="204"/>
      <c r="H1849" s="202"/>
      <c r="I1849" s="202"/>
      <c r="J1849" s="202"/>
      <c r="K1849" s="107"/>
      <c r="L1849" s="107"/>
    </row>
    <row r="1850" spans="1:12" s="121" customFormat="1">
      <c r="A1850" s="112"/>
      <c r="B1850" s="122"/>
      <c r="C1850" s="112"/>
      <c r="D1850" s="112"/>
      <c r="E1850" s="123"/>
      <c r="F1850" s="201"/>
      <c r="G1850" s="204"/>
      <c r="H1850" s="202"/>
      <c r="I1850" s="202"/>
      <c r="J1850" s="202"/>
      <c r="K1850" s="107"/>
      <c r="L1850" s="107"/>
    </row>
    <row r="1851" spans="1:12" s="121" customFormat="1">
      <c r="A1851" s="112"/>
      <c r="B1851" s="122"/>
      <c r="C1851" s="112"/>
      <c r="D1851" s="112"/>
      <c r="E1851" s="123"/>
      <c r="F1851" s="201"/>
      <c r="G1851" s="204"/>
      <c r="H1851" s="202"/>
      <c r="I1851" s="202"/>
      <c r="J1851" s="202"/>
      <c r="K1851" s="107"/>
      <c r="L1851" s="107"/>
    </row>
    <row r="1852" spans="1:12" s="121" customFormat="1">
      <c r="A1852" s="112"/>
      <c r="B1852" s="122"/>
      <c r="C1852" s="112"/>
      <c r="D1852" s="112"/>
      <c r="E1852" s="123"/>
      <c r="F1852" s="201"/>
      <c r="G1852" s="204"/>
      <c r="H1852" s="202"/>
      <c r="I1852" s="202"/>
      <c r="J1852" s="202"/>
      <c r="K1852" s="107"/>
      <c r="L1852" s="107"/>
    </row>
    <row r="1853" spans="1:12" s="121" customFormat="1">
      <c r="A1853" s="112"/>
      <c r="B1853" s="122"/>
      <c r="C1853" s="112"/>
      <c r="D1853" s="112"/>
      <c r="E1853" s="123"/>
      <c r="F1853" s="201"/>
      <c r="G1853" s="204"/>
      <c r="H1853" s="202"/>
      <c r="I1853" s="202"/>
      <c r="J1853" s="202"/>
      <c r="K1853" s="107"/>
      <c r="L1853" s="107"/>
    </row>
    <row r="1854" spans="1:12" s="121" customFormat="1">
      <c r="A1854" s="112"/>
      <c r="B1854" s="122"/>
      <c r="C1854" s="112"/>
      <c r="D1854" s="112"/>
      <c r="E1854" s="123"/>
      <c r="F1854" s="201"/>
      <c r="G1854" s="204"/>
      <c r="H1854" s="202"/>
      <c r="I1854" s="202"/>
      <c r="J1854" s="202"/>
      <c r="K1854" s="107"/>
      <c r="L1854" s="107"/>
    </row>
    <row r="1855" spans="1:12" s="121" customFormat="1">
      <c r="A1855" s="112"/>
      <c r="B1855" s="122"/>
      <c r="C1855" s="112"/>
      <c r="D1855" s="112"/>
      <c r="E1855" s="123"/>
      <c r="F1855" s="201"/>
      <c r="G1855" s="204"/>
      <c r="H1855" s="202"/>
      <c r="I1855" s="202"/>
      <c r="J1855" s="202"/>
      <c r="K1855" s="107"/>
      <c r="L1855" s="107"/>
    </row>
    <row r="1856" spans="1:12" s="121" customFormat="1">
      <c r="A1856" s="112"/>
      <c r="B1856" s="122"/>
      <c r="C1856" s="112"/>
      <c r="D1856" s="112"/>
      <c r="E1856" s="123"/>
      <c r="F1856" s="201"/>
      <c r="G1856" s="204"/>
      <c r="H1856" s="202"/>
      <c r="I1856" s="202"/>
      <c r="J1856" s="202"/>
      <c r="K1856" s="107"/>
      <c r="L1856" s="107"/>
    </row>
    <row r="1857" spans="1:12" s="121" customFormat="1">
      <c r="A1857" s="112"/>
      <c r="B1857" s="122"/>
      <c r="C1857" s="112"/>
      <c r="D1857" s="112"/>
      <c r="E1857" s="123"/>
      <c r="F1857" s="201"/>
      <c r="G1857" s="204"/>
      <c r="H1857" s="202"/>
      <c r="I1857" s="202"/>
      <c r="J1857" s="202"/>
      <c r="K1857" s="107"/>
      <c r="L1857" s="107"/>
    </row>
    <row r="1858" spans="1:12" s="121" customFormat="1">
      <c r="A1858" s="112"/>
      <c r="B1858" s="122"/>
      <c r="C1858" s="112"/>
      <c r="D1858" s="112"/>
      <c r="E1858" s="123"/>
      <c r="F1858" s="201"/>
      <c r="G1858" s="204"/>
      <c r="H1858" s="202"/>
      <c r="I1858" s="202"/>
      <c r="J1858" s="202"/>
      <c r="K1858" s="107"/>
      <c r="L1858" s="107"/>
    </row>
    <row r="1859" spans="1:12" s="121" customFormat="1">
      <c r="A1859" s="112"/>
      <c r="B1859" s="122"/>
      <c r="C1859" s="112"/>
      <c r="D1859" s="112"/>
      <c r="E1859" s="123"/>
      <c r="F1859" s="201"/>
      <c r="G1859" s="204"/>
      <c r="H1859" s="202"/>
      <c r="I1859" s="202"/>
      <c r="J1859" s="202"/>
      <c r="K1859" s="107"/>
      <c r="L1859" s="107"/>
    </row>
    <row r="1860" spans="1:12" s="121" customFormat="1">
      <c r="A1860" s="112"/>
      <c r="B1860" s="122"/>
      <c r="C1860" s="112"/>
      <c r="D1860" s="112"/>
      <c r="E1860" s="123"/>
      <c r="F1860" s="201"/>
      <c r="G1860" s="204"/>
      <c r="H1860" s="202"/>
      <c r="I1860" s="202"/>
      <c r="J1860" s="202"/>
      <c r="K1860" s="107"/>
      <c r="L1860" s="107"/>
    </row>
    <row r="1861" spans="1:12" s="121" customFormat="1">
      <c r="A1861" s="112"/>
      <c r="B1861" s="122"/>
      <c r="C1861" s="112"/>
      <c r="D1861" s="112"/>
      <c r="E1861" s="123"/>
      <c r="F1861" s="201"/>
      <c r="G1861" s="204"/>
      <c r="H1861" s="202"/>
      <c r="I1861" s="202"/>
      <c r="J1861" s="202"/>
      <c r="K1861" s="107"/>
      <c r="L1861" s="107"/>
    </row>
    <row r="1862" spans="1:12" s="121" customFormat="1">
      <c r="A1862" s="112"/>
      <c r="B1862" s="122"/>
      <c r="C1862" s="112"/>
      <c r="D1862" s="112"/>
      <c r="E1862" s="123"/>
      <c r="F1862" s="201"/>
      <c r="G1862" s="204"/>
      <c r="H1862" s="202"/>
      <c r="I1862" s="202"/>
      <c r="J1862" s="202"/>
      <c r="K1862" s="107"/>
      <c r="L1862" s="107"/>
    </row>
    <row r="1863" spans="1:12" s="121" customFormat="1">
      <c r="A1863" s="112"/>
      <c r="B1863" s="122"/>
      <c r="C1863" s="112"/>
      <c r="D1863" s="112"/>
      <c r="E1863" s="123"/>
      <c r="F1863" s="201"/>
      <c r="G1863" s="204"/>
      <c r="H1863" s="202"/>
      <c r="I1863" s="202"/>
      <c r="J1863" s="202"/>
      <c r="K1863" s="107"/>
      <c r="L1863" s="107"/>
    </row>
    <row r="1864" spans="1:12" s="121" customFormat="1">
      <c r="A1864" s="112"/>
      <c r="B1864" s="122"/>
      <c r="C1864" s="112"/>
      <c r="D1864" s="112"/>
      <c r="E1864" s="123"/>
      <c r="F1864" s="201"/>
      <c r="G1864" s="204"/>
      <c r="H1864" s="202"/>
      <c r="I1864" s="202"/>
      <c r="J1864" s="202"/>
      <c r="K1864" s="107"/>
      <c r="L1864" s="107"/>
    </row>
    <row r="1865" spans="1:12" s="121" customFormat="1">
      <c r="A1865" s="112"/>
      <c r="B1865" s="122"/>
      <c r="C1865" s="112"/>
      <c r="D1865" s="112"/>
      <c r="E1865" s="123"/>
      <c r="F1865" s="201"/>
      <c r="G1865" s="204"/>
      <c r="H1865" s="202"/>
      <c r="I1865" s="202"/>
      <c r="J1865" s="202"/>
      <c r="K1865" s="107"/>
      <c r="L1865" s="107"/>
    </row>
    <row r="1866" spans="1:12" s="121" customFormat="1">
      <c r="A1866" s="112"/>
      <c r="B1866" s="122"/>
      <c r="C1866" s="112"/>
      <c r="D1866" s="112"/>
      <c r="E1866" s="123"/>
      <c r="F1866" s="201"/>
      <c r="G1866" s="204"/>
      <c r="H1866" s="202"/>
      <c r="I1866" s="202"/>
      <c r="J1866" s="202"/>
      <c r="K1866" s="107"/>
      <c r="L1866" s="107"/>
    </row>
    <row r="1867" spans="1:12" s="121" customFormat="1">
      <c r="A1867" s="112"/>
      <c r="B1867" s="122"/>
      <c r="C1867" s="112"/>
      <c r="D1867" s="112"/>
      <c r="E1867" s="123"/>
      <c r="F1867" s="201"/>
      <c r="G1867" s="204"/>
      <c r="H1867" s="202"/>
      <c r="I1867" s="202"/>
      <c r="J1867" s="202"/>
      <c r="K1867" s="107"/>
      <c r="L1867" s="107"/>
    </row>
    <row r="1868" spans="1:12" s="121" customFormat="1">
      <c r="A1868" s="112"/>
      <c r="B1868" s="122"/>
      <c r="C1868" s="112"/>
      <c r="D1868" s="112"/>
      <c r="E1868" s="123"/>
      <c r="F1868" s="201"/>
      <c r="G1868" s="204"/>
      <c r="H1868" s="202"/>
      <c r="I1868" s="202"/>
      <c r="J1868" s="202"/>
      <c r="K1868" s="107"/>
      <c r="L1868" s="107"/>
    </row>
    <row r="1869" spans="1:12" s="121" customFormat="1">
      <c r="A1869" s="112"/>
      <c r="B1869" s="122"/>
      <c r="C1869" s="112"/>
      <c r="D1869" s="112"/>
      <c r="E1869" s="123"/>
      <c r="F1869" s="201"/>
      <c r="G1869" s="204"/>
      <c r="H1869" s="202"/>
      <c r="I1869" s="202"/>
      <c r="J1869" s="202"/>
      <c r="K1869" s="107"/>
      <c r="L1869" s="107"/>
    </row>
    <row r="1870" spans="1:12" s="121" customFormat="1">
      <c r="A1870" s="112"/>
      <c r="B1870" s="122"/>
      <c r="C1870" s="112"/>
      <c r="D1870" s="112"/>
      <c r="E1870" s="123"/>
      <c r="F1870" s="201"/>
      <c r="G1870" s="204"/>
      <c r="H1870" s="202"/>
      <c r="I1870" s="202"/>
      <c r="J1870" s="202"/>
      <c r="K1870" s="107"/>
      <c r="L1870" s="107"/>
    </row>
    <row r="1871" spans="1:12" s="121" customFormat="1">
      <c r="A1871" s="112"/>
      <c r="B1871" s="122"/>
      <c r="C1871" s="112"/>
      <c r="D1871" s="112"/>
      <c r="E1871" s="123"/>
      <c r="F1871" s="201"/>
      <c r="G1871" s="204"/>
      <c r="H1871" s="202"/>
      <c r="I1871" s="202"/>
      <c r="J1871" s="202"/>
      <c r="K1871" s="107"/>
      <c r="L1871" s="107"/>
    </row>
    <row r="1872" spans="1:12" s="121" customFormat="1">
      <c r="A1872" s="112"/>
      <c r="B1872" s="122"/>
      <c r="C1872" s="112"/>
      <c r="D1872" s="112"/>
      <c r="E1872" s="123"/>
      <c r="F1872" s="201"/>
      <c r="G1872" s="204"/>
      <c r="H1872" s="202"/>
      <c r="I1872" s="202"/>
      <c r="J1872" s="202"/>
      <c r="K1872" s="107"/>
      <c r="L1872" s="107"/>
    </row>
    <row r="1873" spans="1:12" s="121" customFormat="1">
      <c r="A1873" s="112"/>
      <c r="B1873" s="122"/>
      <c r="C1873" s="112"/>
      <c r="D1873" s="112"/>
      <c r="E1873" s="123"/>
      <c r="F1873" s="201"/>
      <c r="G1873" s="204"/>
      <c r="H1873" s="202"/>
      <c r="I1873" s="202"/>
      <c r="J1873" s="202"/>
      <c r="K1873" s="107"/>
      <c r="L1873" s="107"/>
    </row>
    <row r="1874" spans="1:12" s="121" customFormat="1">
      <c r="A1874" s="112"/>
      <c r="B1874" s="122"/>
      <c r="C1874" s="112"/>
      <c r="D1874" s="112"/>
      <c r="E1874" s="123"/>
      <c r="F1874" s="201"/>
      <c r="G1874" s="204"/>
      <c r="H1874" s="202"/>
      <c r="I1874" s="202"/>
      <c r="J1874" s="202"/>
      <c r="K1874" s="107"/>
      <c r="L1874" s="107"/>
    </row>
    <row r="1875" spans="1:12" s="121" customFormat="1">
      <c r="A1875" s="112"/>
      <c r="B1875" s="122"/>
      <c r="C1875" s="112"/>
      <c r="D1875" s="112"/>
      <c r="E1875" s="123"/>
      <c r="F1875" s="201"/>
      <c r="G1875" s="204"/>
      <c r="H1875" s="202"/>
      <c r="I1875" s="202"/>
      <c r="J1875" s="202"/>
      <c r="K1875" s="107"/>
      <c r="L1875" s="107"/>
    </row>
    <row r="1876" spans="1:12" s="121" customFormat="1">
      <c r="A1876" s="112"/>
      <c r="B1876" s="122"/>
      <c r="C1876" s="112"/>
      <c r="D1876" s="112"/>
      <c r="E1876" s="123"/>
      <c r="F1876" s="201"/>
      <c r="G1876" s="204"/>
      <c r="H1876" s="202"/>
      <c r="I1876" s="202"/>
      <c r="J1876" s="202"/>
      <c r="K1876" s="107"/>
      <c r="L1876" s="107"/>
    </row>
    <row r="1877" spans="1:12" s="121" customFormat="1">
      <c r="A1877" s="112"/>
      <c r="B1877" s="122"/>
      <c r="C1877" s="112"/>
      <c r="D1877" s="112"/>
      <c r="E1877" s="123"/>
      <c r="F1877" s="201"/>
      <c r="G1877" s="204"/>
      <c r="H1877" s="202"/>
      <c r="I1877" s="202"/>
      <c r="J1877" s="202"/>
      <c r="K1877" s="107"/>
      <c r="L1877" s="107"/>
    </row>
    <row r="1878" spans="1:12" s="121" customFormat="1">
      <c r="A1878" s="112"/>
      <c r="B1878" s="122"/>
      <c r="C1878" s="112"/>
      <c r="D1878" s="112"/>
      <c r="E1878" s="123"/>
      <c r="F1878" s="201"/>
      <c r="G1878" s="204"/>
      <c r="H1878" s="202"/>
      <c r="I1878" s="202"/>
      <c r="J1878" s="202"/>
      <c r="K1878" s="107"/>
      <c r="L1878" s="107"/>
    </row>
    <row r="1879" spans="1:12" s="121" customFormat="1">
      <c r="A1879" s="112"/>
      <c r="B1879" s="122"/>
      <c r="C1879" s="112"/>
      <c r="D1879" s="112"/>
      <c r="E1879" s="123"/>
      <c r="F1879" s="201"/>
      <c r="G1879" s="204"/>
      <c r="H1879" s="202"/>
      <c r="I1879" s="202"/>
      <c r="J1879" s="202"/>
      <c r="K1879" s="107"/>
      <c r="L1879" s="107"/>
    </row>
    <row r="1880" spans="1:12" s="121" customFormat="1">
      <c r="A1880" s="112"/>
      <c r="B1880" s="122"/>
      <c r="C1880" s="112"/>
      <c r="D1880" s="112"/>
      <c r="E1880" s="123"/>
      <c r="F1880" s="201"/>
      <c r="G1880" s="204"/>
      <c r="H1880" s="202"/>
      <c r="I1880" s="202"/>
      <c r="J1880" s="202"/>
      <c r="K1880" s="107"/>
      <c r="L1880" s="107"/>
    </row>
    <row r="1881" spans="1:12" s="121" customFormat="1">
      <c r="A1881" s="112"/>
      <c r="B1881" s="122"/>
      <c r="C1881" s="112"/>
      <c r="D1881" s="112"/>
      <c r="E1881" s="123"/>
      <c r="F1881" s="201"/>
      <c r="G1881" s="204"/>
      <c r="H1881" s="202"/>
      <c r="I1881" s="202"/>
      <c r="J1881" s="202"/>
      <c r="K1881" s="107"/>
      <c r="L1881" s="107"/>
    </row>
    <row r="1882" spans="1:12" s="121" customFormat="1">
      <c r="A1882" s="112"/>
      <c r="B1882" s="122"/>
      <c r="C1882" s="112"/>
      <c r="D1882" s="112"/>
      <c r="E1882" s="123"/>
      <c r="F1882" s="201"/>
      <c r="G1882" s="204"/>
      <c r="H1882" s="202"/>
      <c r="I1882" s="202"/>
      <c r="J1882" s="202"/>
      <c r="K1882" s="107"/>
      <c r="L1882" s="107"/>
    </row>
    <row r="1883" spans="1:12" s="121" customFormat="1">
      <c r="A1883" s="112"/>
      <c r="B1883" s="122"/>
      <c r="C1883" s="112"/>
      <c r="D1883" s="112"/>
      <c r="E1883" s="123"/>
      <c r="F1883" s="201"/>
      <c r="G1883" s="204"/>
      <c r="H1883" s="202"/>
      <c r="I1883" s="202"/>
      <c r="J1883" s="202"/>
      <c r="K1883" s="107"/>
      <c r="L1883" s="107"/>
    </row>
    <row r="1884" spans="1:12" s="121" customFormat="1">
      <c r="A1884" s="112"/>
      <c r="B1884" s="122"/>
      <c r="C1884" s="112"/>
      <c r="D1884" s="112"/>
      <c r="E1884" s="123"/>
      <c r="F1884" s="201"/>
      <c r="G1884" s="204"/>
      <c r="H1884" s="202"/>
      <c r="I1884" s="202"/>
      <c r="J1884" s="202"/>
      <c r="K1884" s="107"/>
      <c r="L1884" s="107"/>
    </row>
    <row r="1885" spans="1:12" s="121" customFormat="1">
      <c r="A1885" s="112"/>
      <c r="B1885" s="122"/>
      <c r="C1885" s="112"/>
      <c r="D1885" s="112"/>
      <c r="E1885" s="123"/>
      <c r="F1885" s="201"/>
      <c r="G1885" s="204"/>
      <c r="H1885" s="202"/>
      <c r="I1885" s="202"/>
      <c r="J1885" s="202"/>
      <c r="K1885" s="107"/>
      <c r="L1885" s="107"/>
    </row>
    <row r="1886" spans="1:12" s="121" customFormat="1">
      <c r="A1886" s="112"/>
      <c r="B1886" s="122"/>
      <c r="C1886" s="112"/>
      <c r="D1886" s="112"/>
      <c r="E1886" s="123"/>
      <c r="F1886" s="201"/>
      <c r="G1886" s="204"/>
      <c r="H1886" s="202"/>
      <c r="I1886" s="202"/>
      <c r="J1886" s="202"/>
      <c r="K1886" s="107"/>
      <c r="L1886" s="107"/>
    </row>
    <row r="1887" spans="1:12" s="121" customFormat="1">
      <c r="A1887" s="112"/>
      <c r="B1887" s="122"/>
      <c r="C1887" s="112"/>
      <c r="D1887" s="112"/>
      <c r="E1887" s="123"/>
      <c r="F1887" s="201"/>
      <c r="G1887" s="204"/>
      <c r="H1887" s="202"/>
      <c r="I1887" s="202"/>
      <c r="J1887" s="202"/>
      <c r="K1887" s="107"/>
      <c r="L1887" s="107"/>
    </row>
    <row r="1888" spans="1:12" s="121" customFormat="1">
      <c r="A1888" s="112"/>
      <c r="B1888" s="122"/>
      <c r="C1888" s="112"/>
      <c r="D1888" s="112"/>
      <c r="E1888" s="123"/>
      <c r="F1888" s="201"/>
      <c r="G1888" s="204"/>
      <c r="H1888" s="202"/>
      <c r="I1888" s="202"/>
      <c r="J1888" s="202"/>
      <c r="K1888" s="107"/>
      <c r="L1888" s="107"/>
    </row>
    <row r="1889" spans="1:12" s="121" customFormat="1">
      <c r="A1889" s="112"/>
      <c r="B1889" s="122"/>
      <c r="C1889" s="112"/>
      <c r="D1889" s="112"/>
      <c r="E1889" s="123"/>
      <c r="F1889" s="201"/>
      <c r="G1889" s="204"/>
      <c r="H1889" s="202"/>
      <c r="I1889" s="202"/>
      <c r="J1889" s="202"/>
      <c r="K1889" s="107"/>
      <c r="L1889" s="107"/>
    </row>
    <row r="1890" spans="1:12" s="121" customFormat="1">
      <c r="A1890" s="112"/>
      <c r="B1890" s="122"/>
      <c r="C1890" s="112"/>
      <c r="D1890" s="112"/>
      <c r="E1890" s="123"/>
      <c r="F1890" s="201"/>
      <c r="G1890" s="204"/>
      <c r="H1890" s="202"/>
      <c r="I1890" s="202"/>
      <c r="J1890" s="202"/>
      <c r="K1890" s="107"/>
      <c r="L1890" s="107"/>
    </row>
    <row r="1891" spans="1:12" s="121" customFormat="1">
      <c r="A1891" s="112"/>
      <c r="B1891" s="122"/>
      <c r="C1891" s="112"/>
      <c r="D1891" s="112"/>
      <c r="E1891" s="123"/>
      <c r="F1891" s="201"/>
      <c r="G1891" s="204"/>
      <c r="H1891" s="202"/>
      <c r="I1891" s="202"/>
      <c r="J1891" s="202"/>
      <c r="K1891" s="107"/>
      <c r="L1891" s="107"/>
    </row>
    <row r="1892" spans="1:12" s="121" customFormat="1">
      <c r="A1892" s="112"/>
      <c r="B1892" s="122"/>
      <c r="C1892" s="112"/>
      <c r="D1892" s="112"/>
      <c r="E1892" s="123"/>
      <c r="F1892" s="201"/>
      <c r="G1892" s="204"/>
      <c r="H1892" s="202"/>
      <c r="I1892" s="202"/>
      <c r="J1892" s="202"/>
      <c r="K1892" s="107"/>
      <c r="L1892" s="107"/>
    </row>
    <row r="1893" spans="1:12" s="121" customFormat="1">
      <c r="A1893" s="112"/>
      <c r="B1893" s="122"/>
      <c r="C1893" s="112"/>
      <c r="D1893" s="112"/>
      <c r="E1893" s="123"/>
      <c r="F1893" s="201"/>
      <c r="G1893" s="204"/>
      <c r="H1893" s="202"/>
      <c r="I1893" s="202"/>
      <c r="J1893" s="202"/>
      <c r="K1893" s="107"/>
      <c r="L1893" s="107"/>
    </row>
    <row r="1894" spans="1:12" s="121" customFormat="1">
      <c r="A1894" s="112"/>
      <c r="B1894" s="122"/>
      <c r="C1894" s="112"/>
      <c r="D1894" s="112"/>
      <c r="E1894" s="123"/>
      <c r="F1894" s="201"/>
      <c r="G1894" s="204"/>
      <c r="H1894" s="202"/>
      <c r="I1894" s="202"/>
      <c r="J1894" s="202"/>
      <c r="K1894" s="107"/>
      <c r="L1894" s="107"/>
    </row>
    <row r="1895" spans="1:12" s="121" customFormat="1">
      <c r="A1895" s="112"/>
      <c r="B1895" s="122"/>
      <c r="C1895" s="112"/>
      <c r="D1895" s="112"/>
      <c r="E1895" s="123"/>
      <c r="F1895" s="201"/>
      <c r="G1895" s="204"/>
      <c r="H1895" s="202"/>
      <c r="I1895" s="202"/>
      <c r="J1895" s="202"/>
      <c r="K1895" s="107"/>
      <c r="L1895" s="107"/>
    </row>
    <row r="1896" spans="1:12" s="121" customFormat="1">
      <c r="A1896" s="112"/>
      <c r="B1896" s="122"/>
      <c r="C1896" s="112"/>
      <c r="D1896" s="112"/>
      <c r="E1896" s="123"/>
      <c r="F1896" s="201"/>
      <c r="G1896" s="204"/>
      <c r="H1896" s="202"/>
      <c r="I1896" s="202"/>
      <c r="J1896" s="202"/>
      <c r="K1896" s="107"/>
      <c r="L1896" s="107"/>
    </row>
    <row r="1897" spans="1:12" s="121" customFormat="1">
      <c r="A1897" s="112"/>
      <c r="B1897" s="122"/>
      <c r="C1897" s="112"/>
      <c r="D1897" s="112"/>
      <c r="E1897" s="123"/>
      <c r="F1897" s="201"/>
      <c r="G1897" s="204"/>
      <c r="H1897" s="202"/>
      <c r="I1897" s="202"/>
      <c r="J1897" s="202"/>
      <c r="K1897" s="107"/>
      <c r="L1897" s="107"/>
    </row>
    <row r="1898" spans="1:12" s="121" customFormat="1">
      <c r="A1898" s="112"/>
      <c r="B1898" s="122"/>
      <c r="C1898" s="112"/>
      <c r="D1898" s="112"/>
      <c r="E1898" s="123"/>
      <c r="F1898" s="201"/>
      <c r="G1898" s="204"/>
      <c r="H1898" s="202"/>
      <c r="I1898" s="202"/>
      <c r="J1898" s="202"/>
      <c r="K1898" s="107"/>
      <c r="L1898" s="107"/>
    </row>
    <row r="1899" spans="1:12" s="121" customFormat="1">
      <c r="A1899" s="112"/>
      <c r="B1899" s="122"/>
      <c r="C1899" s="112"/>
      <c r="D1899" s="112"/>
      <c r="E1899" s="123"/>
      <c r="F1899" s="201"/>
      <c r="G1899" s="204"/>
      <c r="H1899" s="202"/>
      <c r="I1899" s="202"/>
      <c r="J1899" s="202"/>
      <c r="K1899" s="107"/>
      <c r="L1899" s="107"/>
    </row>
    <row r="1900" spans="1:12" s="121" customFormat="1">
      <c r="A1900" s="112"/>
      <c r="B1900" s="122"/>
      <c r="C1900" s="112"/>
      <c r="D1900" s="112"/>
      <c r="E1900" s="123"/>
      <c r="F1900" s="201"/>
      <c r="G1900" s="204"/>
      <c r="H1900" s="202"/>
      <c r="I1900" s="202"/>
      <c r="J1900" s="202"/>
      <c r="K1900" s="107"/>
      <c r="L1900" s="107"/>
    </row>
    <row r="1901" spans="1:12" s="121" customFormat="1">
      <c r="A1901" s="112"/>
      <c r="B1901" s="122"/>
      <c r="C1901" s="112"/>
      <c r="D1901" s="112"/>
      <c r="E1901" s="123"/>
      <c r="F1901" s="201"/>
      <c r="G1901" s="204"/>
      <c r="H1901" s="202"/>
      <c r="I1901" s="202"/>
      <c r="J1901" s="202"/>
      <c r="K1901" s="107"/>
      <c r="L1901" s="107"/>
    </row>
    <row r="1902" spans="1:12" s="121" customFormat="1">
      <c r="A1902" s="112"/>
      <c r="B1902" s="122"/>
      <c r="C1902" s="112"/>
      <c r="D1902" s="112"/>
      <c r="E1902" s="123"/>
      <c r="F1902" s="201"/>
      <c r="G1902" s="204"/>
      <c r="H1902" s="202"/>
      <c r="I1902" s="202"/>
      <c r="J1902" s="202"/>
      <c r="K1902" s="107"/>
      <c r="L1902" s="107"/>
    </row>
    <row r="1903" spans="1:12" s="121" customFormat="1">
      <c r="A1903" s="112"/>
      <c r="B1903" s="122"/>
      <c r="C1903" s="112"/>
      <c r="D1903" s="112"/>
      <c r="E1903" s="123"/>
      <c r="F1903" s="201"/>
      <c r="G1903" s="204"/>
      <c r="H1903" s="202"/>
      <c r="I1903" s="202"/>
      <c r="J1903" s="202"/>
      <c r="K1903" s="107"/>
      <c r="L1903" s="107"/>
    </row>
    <row r="1904" spans="1:12" s="121" customFormat="1">
      <c r="A1904" s="112"/>
      <c r="B1904" s="122"/>
      <c r="C1904" s="112"/>
      <c r="D1904" s="112"/>
      <c r="E1904" s="123"/>
      <c r="F1904" s="201"/>
      <c r="G1904" s="204"/>
      <c r="H1904" s="202"/>
      <c r="I1904" s="202"/>
      <c r="J1904" s="202"/>
      <c r="K1904" s="107"/>
      <c r="L1904" s="107"/>
    </row>
    <row r="1905" spans="1:12" s="121" customFormat="1">
      <c r="A1905" s="112"/>
      <c r="B1905" s="122"/>
      <c r="C1905" s="112"/>
      <c r="D1905" s="112"/>
      <c r="E1905" s="123"/>
      <c r="F1905" s="201"/>
      <c r="G1905" s="204"/>
      <c r="H1905" s="202"/>
      <c r="I1905" s="202"/>
      <c r="J1905" s="202"/>
      <c r="K1905" s="107"/>
      <c r="L1905" s="107"/>
    </row>
    <row r="1906" spans="1:12" s="121" customFormat="1">
      <c r="A1906" s="112"/>
      <c r="B1906" s="122"/>
      <c r="C1906" s="112"/>
      <c r="D1906" s="112"/>
      <c r="E1906" s="123"/>
      <c r="F1906" s="201"/>
      <c r="G1906" s="204"/>
      <c r="H1906" s="202"/>
      <c r="I1906" s="202"/>
      <c r="J1906" s="202"/>
      <c r="K1906" s="107"/>
      <c r="L1906" s="107"/>
    </row>
    <row r="1907" spans="1:12" s="121" customFormat="1">
      <c r="A1907" s="112"/>
      <c r="B1907" s="122"/>
      <c r="C1907" s="112"/>
      <c r="D1907" s="112"/>
      <c r="E1907" s="123"/>
      <c r="F1907" s="201"/>
      <c r="G1907" s="204"/>
      <c r="H1907" s="202"/>
      <c r="I1907" s="202"/>
      <c r="J1907" s="202"/>
      <c r="K1907" s="107"/>
      <c r="L1907" s="107"/>
    </row>
    <row r="1908" spans="1:12" s="121" customFormat="1">
      <c r="A1908" s="112"/>
      <c r="B1908" s="122"/>
      <c r="C1908" s="112"/>
      <c r="D1908" s="112"/>
      <c r="E1908" s="123"/>
      <c r="F1908" s="201"/>
      <c r="G1908" s="204"/>
      <c r="H1908" s="202"/>
      <c r="I1908" s="202"/>
      <c r="J1908" s="202"/>
      <c r="K1908" s="107"/>
      <c r="L1908" s="107"/>
    </row>
    <row r="1909" spans="1:12" s="121" customFormat="1">
      <c r="A1909" s="112"/>
      <c r="B1909" s="122"/>
      <c r="C1909" s="112"/>
      <c r="D1909" s="112"/>
      <c r="E1909" s="123"/>
      <c r="F1909" s="201"/>
      <c r="G1909" s="204"/>
      <c r="H1909" s="202"/>
      <c r="I1909" s="202"/>
      <c r="J1909" s="202"/>
      <c r="K1909" s="107"/>
      <c r="L1909" s="107"/>
    </row>
    <row r="1910" spans="1:12" s="121" customFormat="1">
      <c r="A1910" s="112"/>
      <c r="B1910" s="122"/>
      <c r="C1910" s="112"/>
      <c r="D1910" s="112"/>
      <c r="E1910" s="123"/>
      <c r="F1910" s="201"/>
      <c r="G1910" s="204"/>
      <c r="H1910" s="202"/>
      <c r="I1910" s="202"/>
      <c r="J1910" s="202"/>
      <c r="K1910" s="107"/>
      <c r="L1910" s="107"/>
    </row>
    <row r="1911" spans="1:12" s="121" customFormat="1">
      <c r="A1911" s="112"/>
      <c r="B1911" s="122"/>
      <c r="C1911" s="112"/>
      <c r="D1911" s="112"/>
      <c r="E1911" s="123"/>
      <c r="F1911" s="201"/>
      <c r="G1911" s="204"/>
      <c r="H1911" s="202"/>
      <c r="I1911" s="202"/>
      <c r="J1911" s="202"/>
      <c r="K1911" s="107"/>
      <c r="L1911" s="107"/>
    </row>
    <row r="1912" spans="1:12" s="121" customFormat="1">
      <c r="A1912" s="112"/>
      <c r="B1912" s="122"/>
      <c r="C1912" s="112"/>
      <c r="D1912" s="112"/>
      <c r="E1912" s="123"/>
      <c r="F1912" s="201"/>
      <c r="G1912" s="204"/>
      <c r="H1912" s="202"/>
      <c r="I1912" s="202"/>
      <c r="J1912" s="202"/>
      <c r="K1912" s="107"/>
      <c r="L1912" s="107"/>
    </row>
    <row r="1913" spans="1:12" s="121" customFormat="1">
      <c r="A1913" s="112"/>
      <c r="B1913" s="122"/>
      <c r="C1913" s="112"/>
      <c r="D1913" s="112"/>
      <c r="E1913" s="123"/>
      <c r="F1913" s="201"/>
      <c r="G1913" s="204"/>
      <c r="H1913" s="202"/>
      <c r="I1913" s="202"/>
      <c r="J1913" s="202"/>
      <c r="K1913" s="107"/>
      <c r="L1913" s="107"/>
    </row>
    <row r="1914" spans="1:12" s="121" customFormat="1">
      <c r="A1914" s="112"/>
      <c r="B1914" s="122"/>
      <c r="C1914" s="112"/>
      <c r="D1914" s="112"/>
      <c r="E1914" s="123"/>
      <c r="F1914" s="201"/>
      <c r="G1914" s="204"/>
      <c r="H1914" s="202"/>
      <c r="I1914" s="202"/>
      <c r="J1914" s="202"/>
      <c r="K1914" s="107"/>
      <c r="L1914" s="107"/>
    </row>
    <row r="1915" spans="1:12" s="121" customFormat="1">
      <c r="A1915" s="112"/>
      <c r="B1915" s="122"/>
      <c r="C1915" s="112"/>
      <c r="D1915" s="112"/>
      <c r="E1915" s="123"/>
      <c r="F1915" s="201"/>
      <c r="G1915" s="204"/>
      <c r="H1915" s="202"/>
      <c r="I1915" s="202"/>
      <c r="J1915" s="202"/>
      <c r="K1915" s="107"/>
      <c r="L1915" s="107"/>
    </row>
    <row r="1916" spans="1:12" s="121" customFormat="1">
      <c r="A1916" s="112"/>
      <c r="B1916" s="122"/>
      <c r="C1916" s="112"/>
      <c r="D1916" s="112"/>
      <c r="E1916" s="123"/>
      <c r="F1916" s="201"/>
      <c r="G1916" s="204"/>
      <c r="H1916" s="202"/>
      <c r="I1916" s="202"/>
      <c r="J1916" s="202"/>
      <c r="K1916" s="107"/>
      <c r="L1916" s="107"/>
    </row>
    <row r="1917" spans="1:12" s="121" customFormat="1">
      <c r="A1917" s="112"/>
      <c r="B1917" s="122"/>
      <c r="C1917" s="112"/>
      <c r="D1917" s="112"/>
      <c r="E1917" s="123"/>
      <c r="F1917" s="201"/>
      <c r="G1917" s="204"/>
      <c r="H1917" s="202"/>
      <c r="I1917" s="202"/>
      <c r="J1917" s="202"/>
      <c r="K1917" s="107"/>
      <c r="L1917" s="107"/>
    </row>
    <row r="1918" spans="1:12" s="121" customFormat="1">
      <c r="A1918" s="112"/>
      <c r="B1918" s="122"/>
      <c r="C1918" s="112"/>
      <c r="D1918" s="112"/>
      <c r="E1918" s="123"/>
      <c r="F1918" s="201"/>
      <c r="G1918" s="204"/>
      <c r="H1918" s="202"/>
      <c r="I1918" s="202"/>
      <c r="J1918" s="202"/>
      <c r="K1918" s="107"/>
      <c r="L1918" s="107"/>
    </row>
    <row r="1919" spans="1:12" s="121" customFormat="1">
      <c r="A1919" s="112"/>
      <c r="B1919" s="122"/>
      <c r="C1919" s="112"/>
      <c r="D1919" s="112"/>
      <c r="E1919" s="123"/>
      <c r="F1919" s="201"/>
      <c r="G1919" s="204"/>
      <c r="H1919" s="202"/>
      <c r="I1919" s="202"/>
      <c r="J1919" s="202"/>
      <c r="K1919" s="107"/>
      <c r="L1919" s="107"/>
    </row>
    <row r="1920" spans="1:12" s="121" customFormat="1">
      <c r="A1920" s="112"/>
      <c r="B1920" s="122"/>
      <c r="C1920" s="112"/>
      <c r="D1920" s="112"/>
      <c r="E1920" s="123"/>
      <c r="F1920" s="201"/>
      <c r="G1920" s="204"/>
      <c r="H1920" s="202"/>
      <c r="I1920" s="202"/>
      <c r="J1920" s="202"/>
      <c r="K1920" s="107"/>
      <c r="L1920" s="107"/>
    </row>
    <row r="1921" spans="1:12" s="121" customFormat="1">
      <c r="A1921" s="112"/>
      <c r="B1921" s="122"/>
      <c r="C1921" s="112"/>
      <c r="D1921" s="112"/>
      <c r="E1921" s="123"/>
      <c r="F1921" s="201"/>
      <c r="G1921" s="204"/>
      <c r="H1921" s="202"/>
      <c r="I1921" s="202"/>
      <c r="J1921" s="202"/>
      <c r="K1921" s="107"/>
      <c r="L1921" s="107"/>
    </row>
    <row r="1922" spans="1:12" s="121" customFormat="1">
      <c r="A1922" s="112"/>
      <c r="B1922" s="122"/>
      <c r="C1922" s="112"/>
      <c r="D1922" s="112"/>
      <c r="E1922" s="123"/>
      <c r="F1922" s="201"/>
      <c r="G1922" s="204"/>
      <c r="H1922" s="202"/>
      <c r="I1922" s="202"/>
      <c r="J1922" s="202"/>
      <c r="K1922" s="107"/>
      <c r="L1922" s="107"/>
    </row>
    <row r="1923" spans="1:12" s="121" customFormat="1">
      <c r="A1923" s="112"/>
      <c r="B1923" s="122"/>
      <c r="C1923" s="112"/>
      <c r="D1923" s="112"/>
      <c r="E1923" s="123"/>
      <c r="F1923" s="201"/>
      <c r="G1923" s="204"/>
      <c r="H1923" s="202"/>
      <c r="I1923" s="202"/>
      <c r="J1923" s="202"/>
      <c r="K1923" s="107"/>
      <c r="L1923" s="107"/>
    </row>
    <row r="1924" spans="1:12" s="121" customFormat="1">
      <c r="A1924" s="112"/>
      <c r="B1924" s="122"/>
      <c r="C1924" s="112"/>
      <c r="D1924" s="112"/>
      <c r="E1924" s="123"/>
      <c r="F1924" s="201"/>
      <c r="G1924" s="204"/>
      <c r="H1924" s="202"/>
      <c r="I1924" s="202"/>
      <c r="J1924" s="202"/>
      <c r="K1924" s="107"/>
      <c r="L1924" s="107"/>
    </row>
    <row r="1925" spans="1:12" s="121" customFormat="1">
      <c r="A1925" s="112"/>
      <c r="B1925" s="122"/>
      <c r="C1925" s="112"/>
      <c r="D1925" s="112"/>
      <c r="E1925" s="123"/>
      <c r="F1925" s="201"/>
      <c r="G1925" s="204"/>
      <c r="H1925" s="202"/>
      <c r="I1925" s="202"/>
      <c r="J1925" s="202"/>
      <c r="K1925" s="107"/>
      <c r="L1925" s="107"/>
    </row>
    <row r="1926" spans="1:12" s="121" customFormat="1">
      <c r="A1926" s="112"/>
      <c r="B1926" s="122"/>
      <c r="C1926" s="112"/>
      <c r="D1926" s="112"/>
      <c r="E1926" s="123"/>
      <c r="F1926" s="201"/>
      <c r="G1926" s="204"/>
      <c r="H1926" s="202"/>
      <c r="I1926" s="202"/>
      <c r="J1926" s="202"/>
      <c r="K1926" s="107"/>
      <c r="L1926" s="107"/>
    </row>
    <row r="1927" spans="1:12" s="121" customFormat="1">
      <c r="A1927" s="112"/>
      <c r="B1927" s="122"/>
      <c r="C1927" s="112"/>
      <c r="D1927" s="112"/>
      <c r="E1927" s="123"/>
      <c r="F1927" s="201"/>
      <c r="G1927" s="204"/>
      <c r="H1927" s="202"/>
      <c r="I1927" s="202"/>
      <c r="J1927" s="202"/>
      <c r="K1927" s="107"/>
      <c r="L1927" s="107"/>
    </row>
    <row r="1928" spans="1:12" s="121" customFormat="1">
      <c r="A1928" s="112"/>
      <c r="B1928" s="122"/>
      <c r="C1928" s="112"/>
      <c r="D1928" s="112"/>
      <c r="E1928" s="123"/>
      <c r="F1928" s="201"/>
      <c r="G1928" s="204"/>
      <c r="H1928" s="202"/>
      <c r="I1928" s="202"/>
      <c r="J1928" s="202"/>
      <c r="K1928" s="107"/>
      <c r="L1928" s="107"/>
    </row>
    <row r="1929" spans="1:12" s="121" customFormat="1">
      <c r="A1929" s="112"/>
      <c r="B1929" s="122"/>
      <c r="C1929" s="112"/>
      <c r="D1929" s="112"/>
      <c r="E1929" s="123"/>
      <c r="F1929" s="201"/>
      <c r="G1929" s="204"/>
      <c r="H1929" s="202"/>
      <c r="I1929" s="202"/>
      <c r="J1929" s="202"/>
      <c r="K1929" s="107"/>
      <c r="L1929" s="107"/>
    </row>
    <row r="1930" spans="1:12" s="121" customFormat="1">
      <c r="A1930" s="112"/>
      <c r="B1930" s="122"/>
      <c r="C1930" s="112"/>
      <c r="D1930" s="112"/>
      <c r="E1930" s="123"/>
      <c r="F1930" s="201"/>
      <c r="G1930" s="204"/>
      <c r="H1930" s="202"/>
      <c r="I1930" s="202"/>
      <c r="J1930" s="202"/>
      <c r="K1930" s="107"/>
      <c r="L1930" s="107"/>
    </row>
    <row r="1931" spans="1:12" s="121" customFormat="1">
      <c r="A1931" s="112"/>
      <c r="B1931" s="122"/>
      <c r="C1931" s="112"/>
      <c r="D1931" s="112"/>
      <c r="E1931" s="123"/>
      <c r="F1931" s="201"/>
      <c r="G1931" s="204"/>
      <c r="H1931" s="202"/>
      <c r="I1931" s="202"/>
      <c r="J1931" s="202"/>
      <c r="K1931" s="107"/>
      <c r="L1931" s="107"/>
    </row>
    <row r="1932" spans="1:12" s="121" customFormat="1">
      <c r="A1932" s="112"/>
      <c r="B1932" s="122"/>
      <c r="C1932" s="112"/>
      <c r="D1932" s="112"/>
      <c r="E1932" s="123"/>
      <c r="F1932" s="201"/>
      <c r="G1932" s="204"/>
      <c r="H1932" s="202"/>
      <c r="I1932" s="202"/>
      <c r="J1932" s="202"/>
      <c r="K1932" s="107"/>
      <c r="L1932" s="107"/>
    </row>
    <row r="1933" spans="1:12" s="121" customFormat="1">
      <c r="A1933" s="112"/>
      <c r="B1933" s="122"/>
      <c r="C1933" s="112"/>
      <c r="D1933" s="112"/>
      <c r="E1933" s="123"/>
      <c r="F1933" s="201"/>
      <c r="G1933" s="204"/>
      <c r="H1933" s="202"/>
      <c r="I1933" s="202"/>
      <c r="J1933" s="202"/>
      <c r="K1933" s="107"/>
      <c r="L1933" s="107"/>
    </row>
    <row r="1934" spans="1:12" s="121" customFormat="1">
      <c r="A1934" s="112"/>
      <c r="B1934" s="122"/>
      <c r="C1934" s="112"/>
      <c r="D1934" s="112"/>
      <c r="E1934" s="123"/>
      <c r="F1934" s="201"/>
      <c r="G1934" s="204"/>
      <c r="H1934" s="202"/>
      <c r="I1934" s="202"/>
      <c r="J1934" s="202"/>
      <c r="K1934" s="107"/>
      <c r="L1934" s="107"/>
    </row>
    <row r="1935" spans="1:12" s="121" customFormat="1">
      <c r="A1935" s="112"/>
      <c r="B1935" s="122"/>
      <c r="C1935" s="112"/>
      <c r="D1935" s="112"/>
      <c r="E1935" s="123"/>
      <c r="F1935" s="201"/>
      <c r="G1935" s="204"/>
      <c r="H1935" s="202"/>
      <c r="I1935" s="202"/>
      <c r="J1935" s="202"/>
      <c r="K1935" s="107"/>
      <c r="L1935" s="107"/>
    </row>
    <row r="1936" spans="1:12" s="121" customFormat="1">
      <c r="A1936" s="112"/>
      <c r="B1936" s="122"/>
      <c r="C1936" s="112"/>
      <c r="D1936" s="112"/>
      <c r="E1936" s="123"/>
      <c r="F1936" s="201"/>
      <c r="G1936" s="204"/>
      <c r="H1936" s="202"/>
      <c r="I1936" s="202"/>
      <c r="J1936" s="202"/>
      <c r="K1936" s="107"/>
      <c r="L1936" s="107"/>
    </row>
    <row r="1937" spans="1:12" s="121" customFormat="1">
      <c r="A1937" s="112"/>
      <c r="B1937" s="122"/>
      <c r="C1937" s="112"/>
      <c r="D1937" s="112"/>
      <c r="E1937" s="123"/>
      <c r="F1937" s="201"/>
      <c r="G1937" s="204"/>
      <c r="H1937" s="202"/>
      <c r="I1937" s="202"/>
      <c r="J1937" s="202"/>
      <c r="K1937" s="107"/>
      <c r="L1937" s="107"/>
    </row>
    <row r="1938" spans="1:12" s="121" customFormat="1">
      <c r="A1938" s="112"/>
      <c r="B1938" s="122"/>
      <c r="C1938" s="112"/>
      <c r="D1938" s="112"/>
      <c r="E1938" s="123"/>
      <c r="F1938" s="201"/>
      <c r="G1938" s="204"/>
      <c r="H1938" s="202"/>
      <c r="I1938" s="202"/>
      <c r="J1938" s="202"/>
      <c r="K1938" s="107"/>
      <c r="L1938" s="107"/>
    </row>
    <row r="1939" spans="1:12" s="121" customFormat="1">
      <c r="A1939" s="112"/>
      <c r="B1939" s="122"/>
      <c r="C1939" s="112"/>
      <c r="D1939" s="112"/>
      <c r="E1939" s="123"/>
      <c r="F1939" s="201"/>
      <c r="G1939" s="204"/>
      <c r="H1939" s="202"/>
      <c r="I1939" s="202"/>
      <c r="J1939" s="202"/>
      <c r="K1939" s="107"/>
      <c r="L1939" s="107"/>
    </row>
    <row r="1940" spans="1:12" s="121" customFormat="1">
      <c r="A1940" s="112"/>
      <c r="B1940" s="122"/>
      <c r="C1940" s="112"/>
      <c r="D1940" s="112"/>
      <c r="E1940" s="123"/>
      <c r="F1940" s="201"/>
      <c r="G1940" s="204"/>
      <c r="H1940" s="202"/>
      <c r="I1940" s="202"/>
      <c r="J1940" s="202"/>
      <c r="K1940" s="107"/>
      <c r="L1940" s="107"/>
    </row>
    <row r="1941" spans="1:12" s="121" customFormat="1">
      <c r="A1941" s="112"/>
      <c r="B1941" s="122"/>
      <c r="C1941" s="112"/>
      <c r="D1941" s="112"/>
      <c r="E1941" s="123"/>
      <c r="F1941" s="201"/>
      <c r="G1941" s="204"/>
      <c r="H1941" s="202"/>
      <c r="I1941" s="202"/>
      <c r="J1941" s="202"/>
      <c r="K1941" s="107"/>
      <c r="L1941" s="107"/>
    </row>
    <row r="1942" spans="1:12" s="121" customFormat="1">
      <c r="A1942" s="112"/>
      <c r="B1942" s="122"/>
      <c r="C1942" s="112"/>
      <c r="D1942" s="112"/>
      <c r="E1942" s="123"/>
      <c r="F1942" s="201"/>
      <c r="G1942" s="204"/>
      <c r="H1942" s="202"/>
      <c r="I1942" s="202"/>
      <c r="J1942" s="202"/>
      <c r="K1942" s="107"/>
      <c r="L1942" s="107"/>
    </row>
    <row r="1943" spans="1:12" s="121" customFormat="1">
      <c r="A1943" s="112"/>
      <c r="B1943" s="122"/>
      <c r="C1943" s="112"/>
      <c r="D1943" s="112"/>
      <c r="E1943" s="123"/>
      <c r="F1943" s="201"/>
      <c r="G1943" s="204"/>
      <c r="H1943" s="202"/>
      <c r="I1943" s="202"/>
      <c r="J1943" s="202"/>
      <c r="K1943" s="107"/>
      <c r="L1943" s="107"/>
    </row>
    <row r="1944" spans="1:12" s="121" customFormat="1">
      <c r="A1944" s="112"/>
      <c r="B1944" s="122"/>
      <c r="C1944" s="112"/>
      <c r="D1944" s="112"/>
      <c r="E1944" s="123"/>
      <c r="F1944" s="201"/>
      <c r="G1944" s="204"/>
      <c r="H1944" s="202"/>
      <c r="I1944" s="202"/>
      <c r="J1944" s="202"/>
      <c r="K1944" s="107"/>
      <c r="L1944" s="107"/>
    </row>
    <row r="1945" spans="1:12" s="121" customFormat="1">
      <c r="A1945" s="112"/>
      <c r="B1945" s="122"/>
      <c r="C1945" s="112"/>
      <c r="D1945" s="112"/>
      <c r="E1945" s="123"/>
      <c r="F1945" s="201"/>
      <c r="G1945" s="204"/>
      <c r="H1945" s="202"/>
      <c r="I1945" s="202"/>
      <c r="J1945" s="202"/>
      <c r="K1945" s="107"/>
      <c r="L1945" s="107"/>
    </row>
    <row r="1946" spans="1:12" s="121" customFormat="1">
      <c r="A1946" s="112"/>
      <c r="B1946" s="122"/>
      <c r="C1946" s="112"/>
      <c r="D1946" s="112"/>
      <c r="E1946" s="123"/>
      <c r="F1946" s="201"/>
      <c r="G1946" s="204"/>
      <c r="H1946" s="202"/>
      <c r="I1946" s="202"/>
      <c r="J1946" s="202"/>
      <c r="K1946" s="107"/>
      <c r="L1946" s="107"/>
    </row>
    <row r="1947" spans="1:12" s="121" customFormat="1">
      <c r="A1947" s="112"/>
      <c r="B1947" s="122"/>
      <c r="C1947" s="112"/>
      <c r="D1947" s="112"/>
      <c r="E1947" s="123"/>
      <c r="F1947" s="201"/>
      <c r="G1947" s="204"/>
      <c r="H1947" s="202"/>
      <c r="I1947" s="202"/>
      <c r="J1947" s="202"/>
      <c r="K1947" s="107"/>
      <c r="L1947" s="107"/>
    </row>
    <row r="1948" spans="1:12" s="121" customFormat="1">
      <c r="A1948" s="112"/>
      <c r="B1948" s="122"/>
      <c r="C1948" s="112"/>
      <c r="D1948" s="112"/>
      <c r="E1948" s="123"/>
      <c r="F1948" s="201"/>
      <c r="G1948" s="204"/>
      <c r="H1948" s="202"/>
      <c r="I1948" s="202"/>
      <c r="J1948" s="202"/>
      <c r="K1948" s="107"/>
      <c r="L1948" s="107"/>
    </row>
    <row r="1949" spans="1:12" s="121" customFormat="1">
      <c r="A1949" s="112"/>
      <c r="B1949" s="122"/>
      <c r="C1949" s="112"/>
      <c r="D1949" s="112"/>
      <c r="E1949" s="123"/>
      <c r="F1949" s="201"/>
      <c r="G1949" s="204"/>
      <c r="H1949" s="202"/>
      <c r="I1949" s="202"/>
      <c r="J1949" s="202"/>
      <c r="K1949" s="107"/>
      <c r="L1949" s="107"/>
    </row>
    <row r="1950" spans="1:12" s="121" customFormat="1">
      <c r="A1950" s="112"/>
      <c r="B1950" s="122"/>
      <c r="C1950" s="112"/>
      <c r="D1950" s="112"/>
      <c r="E1950" s="123"/>
      <c r="F1950" s="201"/>
      <c r="G1950" s="204"/>
      <c r="H1950" s="202"/>
      <c r="I1950" s="202"/>
      <c r="J1950" s="202"/>
      <c r="K1950" s="107"/>
      <c r="L1950" s="107"/>
    </row>
    <row r="1951" spans="1:12" s="121" customFormat="1">
      <c r="A1951" s="112"/>
      <c r="B1951" s="122"/>
      <c r="C1951" s="112"/>
      <c r="D1951" s="112"/>
      <c r="E1951" s="123"/>
      <c r="F1951" s="201"/>
      <c r="G1951" s="204"/>
      <c r="H1951" s="202"/>
      <c r="I1951" s="202"/>
      <c r="J1951" s="202"/>
      <c r="K1951" s="107"/>
      <c r="L1951" s="107"/>
    </row>
    <row r="1952" spans="1:12" s="121" customFormat="1">
      <c r="A1952" s="112"/>
      <c r="B1952" s="122"/>
      <c r="C1952" s="112"/>
      <c r="D1952" s="112"/>
      <c r="E1952" s="123"/>
      <c r="F1952" s="201"/>
      <c r="G1952" s="204"/>
      <c r="H1952" s="202"/>
      <c r="I1952" s="202"/>
      <c r="J1952" s="202"/>
      <c r="K1952" s="107"/>
      <c r="L1952" s="107"/>
    </row>
    <row r="1953" spans="1:12" s="121" customFormat="1">
      <c r="A1953" s="112"/>
      <c r="B1953" s="122"/>
      <c r="C1953" s="112"/>
      <c r="D1953" s="112"/>
      <c r="E1953" s="123"/>
      <c r="F1953" s="201"/>
      <c r="G1953" s="204"/>
      <c r="H1953" s="202"/>
      <c r="I1953" s="202"/>
      <c r="J1953" s="202"/>
      <c r="K1953" s="107"/>
      <c r="L1953" s="107"/>
    </row>
    <row r="1954" spans="1:12" s="121" customFormat="1">
      <c r="A1954" s="112"/>
      <c r="B1954" s="122"/>
      <c r="C1954" s="112"/>
      <c r="D1954" s="112"/>
      <c r="E1954" s="123"/>
      <c r="F1954" s="201"/>
      <c r="G1954" s="204"/>
      <c r="H1954" s="202"/>
      <c r="I1954" s="202"/>
      <c r="J1954" s="202"/>
      <c r="K1954" s="107"/>
      <c r="L1954" s="107"/>
    </row>
    <row r="1955" spans="1:12" s="121" customFormat="1">
      <c r="A1955" s="112"/>
      <c r="B1955" s="122"/>
      <c r="C1955" s="112"/>
      <c r="D1955" s="112"/>
      <c r="E1955" s="123"/>
      <c r="F1955" s="201"/>
      <c r="G1955" s="204"/>
      <c r="H1955" s="202"/>
      <c r="I1955" s="202"/>
      <c r="J1955" s="202"/>
      <c r="K1955" s="107"/>
      <c r="L1955" s="107"/>
    </row>
    <row r="1956" spans="1:12" s="121" customFormat="1">
      <c r="A1956" s="112"/>
      <c r="B1956" s="122"/>
      <c r="C1956" s="112"/>
      <c r="D1956" s="112"/>
      <c r="E1956" s="123"/>
      <c r="F1956" s="201"/>
      <c r="G1956" s="204"/>
      <c r="H1956" s="202"/>
      <c r="I1956" s="202"/>
      <c r="J1956" s="202"/>
      <c r="K1956" s="107"/>
      <c r="L1956" s="107"/>
    </row>
    <row r="1957" spans="1:12" s="121" customFormat="1">
      <c r="A1957" s="112"/>
      <c r="B1957" s="122"/>
      <c r="C1957" s="112"/>
      <c r="D1957" s="112"/>
      <c r="E1957" s="123"/>
      <c r="F1957" s="201"/>
      <c r="G1957" s="204"/>
      <c r="H1957" s="202"/>
      <c r="I1957" s="202"/>
      <c r="J1957" s="202"/>
      <c r="K1957" s="107"/>
      <c r="L1957" s="107"/>
    </row>
    <row r="1958" spans="1:12" s="121" customFormat="1">
      <c r="A1958" s="112"/>
      <c r="B1958" s="122"/>
      <c r="C1958" s="112"/>
      <c r="D1958" s="112"/>
      <c r="E1958" s="123"/>
      <c r="F1958" s="201"/>
      <c r="G1958" s="204"/>
      <c r="H1958" s="202"/>
      <c r="I1958" s="202"/>
      <c r="J1958" s="202"/>
      <c r="K1958" s="107"/>
      <c r="L1958" s="107"/>
    </row>
    <row r="1959" spans="1:12" s="121" customFormat="1">
      <c r="A1959" s="112"/>
      <c r="B1959" s="122"/>
      <c r="C1959" s="112"/>
      <c r="D1959" s="112"/>
      <c r="E1959" s="123"/>
      <c r="F1959" s="201"/>
      <c r="G1959" s="204"/>
      <c r="H1959" s="202"/>
      <c r="I1959" s="202"/>
      <c r="J1959" s="202"/>
      <c r="K1959" s="107"/>
      <c r="L1959" s="107"/>
    </row>
    <row r="1960" spans="1:12" s="121" customFormat="1">
      <c r="A1960" s="112"/>
      <c r="B1960" s="122"/>
      <c r="C1960" s="112"/>
      <c r="D1960" s="112"/>
      <c r="E1960" s="123"/>
      <c r="F1960" s="201"/>
      <c r="G1960" s="204"/>
      <c r="H1960" s="202"/>
      <c r="I1960" s="202"/>
      <c r="J1960" s="202"/>
      <c r="K1960" s="107"/>
      <c r="L1960" s="107"/>
    </row>
    <row r="1961" spans="1:12" s="121" customFormat="1">
      <c r="A1961" s="112"/>
      <c r="B1961" s="122"/>
      <c r="C1961" s="112"/>
      <c r="D1961" s="112"/>
      <c r="E1961" s="123"/>
      <c r="F1961" s="201"/>
      <c r="G1961" s="204"/>
      <c r="H1961" s="202"/>
      <c r="I1961" s="202"/>
      <c r="J1961" s="202"/>
      <c r="K1961" s="107"/>
      <c r="L1961" s="107"/>
    </row>
    <row r="1962" spans="1:12" s="121" customFormat="1">
      <c r="A1962" s="112"/>
      <c r="B1962" s="122"/>
      <c r="C1962" s="112"/>
      <c r="D1962" s="112"/>
      <c r="E1962" s="123"/>
      <c r="F1962" s="201"/>
      <c r="G1962" s="204"/>
      <c r="H1962" s="202"/>
      <c r="I1962" s="202"/>
      <c r="J1962" s="202"/>
      <c r="K1962" s="107"/>
      <c r="L1962" s="107"/>
    </row>
    <row r="1963" spans="1:12" s="121" customFormat="1">
      <c r="A1963" s="112"/>
      <c r="B1963" s="122"/>
      <c r="C1963" s="112"/>
      <c r="D1963" s="112"/>
      <c r="E1963" s="123"/>
      <c r="F1963" s="201"/>
      <c r="G1963" s="204"/>
      <c r="H1963" s="202"/>
      <c r="I1963" s="202"/>
      <c r="J1963" s="202"/>
      <c r="K1963" s="107"/>
      <c r="L1963" s="107"/>
    </row>
    <row r="1964" spans="1:12" s="121" customFormat="1">
      <c r="A1964" s="112"/>
      <c r="B1964" s="122"/>
      <c r="C1964" s="112"/>
      <c r="D1964" s="112"/>
      <c r="E1964" s="123"/>
      <c r="F1964" s="201"/>
      <c r="G1964" s="204"/>
      <c r="H1964" s="202"/>
      <c r="I1964" s="202"/>
      <c r="J1964" s="202"/>
      <c r="K1964" s="107"/>
      <c r="L1964" s="107"/>
    </row>
    <row r="1965" spans="1:12" s="121" customFormat="1">
      <c r="A1965" s="112"/>
      <c r="B1965" s="122"/>
      <c r="C1965" s="112"/>
      <c r="D1965" s="112"/>
      <c r="E1965" s="123"/>
      <c r="F1965" s="201"/>
      <c r="G1965" s="204"/>
      <c r="H1965" s="202"/>
      <c r="I1965" s="202"/>
      <c r="J1965" s="202"/>
      <c r="K1965" s="107"/>
      <c r="L1965" s="107"/>
    </row>
    <row r="1966" spans="1:12" s="121" customFormat="1">
      <c r="A1966" s="112"/>
      <c r="B1966" s="122"/>
      <c r="C1966" s="112"/>
      <c r="D1966" s="112"/>
      <c r="E1966" s="123"/>
      <c r="F1966" s="201"/>
      <c r="G1966" s="204"/>
      <c r="H1966" s="202"/>
      <c r="I1966" s="202"/>
      <c r="J1966" s="202"/>
      <c r="K1966" s="107"/>
      <c r="L1966" s="107"/>
    </row>
    <row r="1967" spans="1:12" s="121" customFormat="1">
      <c r="A1967" s="112"/>
      <c r="B1967" s="122"/>
      <c r="C1967" s="112"/>
      <c r="D1967" s="112"/>
      <c r="E1967" s="123"/>
      <c r="F1967" s="201"/>
      <c r="G1967" s="204"/>
      <c r="H1967" s="202"/>
      <c r="I1967" s="202"/>
      <c r="J1967" s="202"/>
      <c r="K1967" s="107"/>
      <c r="L1967" s="107"/>
    </row>
    <row r="1968" spans="1:12" s="121" customFormat="1">
      <c r="A1968" s="112"/>
      <c r="B1968" s="122"/>
      <c r="C1968" s="112"/>
      <c r="D1968" s="112"/>
      <c r="E1968" s="123"/>
      <c r="F1968" s="201"/>
      <c r="G1968" s="204"/>
      <c r="H1968" s="202"/>
      <c r="I1968" s="202"/>
      <c r="J1968" s="202"/>
      <c r="K1968" s="107"/>
      <c r="L1968" s="107"/>
    </row>
    <row r="1969" spans="1:12" s="121" customFormat="1">
      <c r="A1969" s="112"/>
      <c r="B1969" s="122"/>
      <c r="C1969" s="112"/>
      <c r="D1969" s="112"/>
      <c r="E1969" s="123"/>
      <c r="F1969" s="201"/>
      <c r="G1969" s="204"/>
      <c r="H1969" s="202"/>
      <c r="I1969" s="202"/>
      <c r="J1969" s="202"/>
      <c r="K1969" s="107"/>
      <c r="L1969" s="107"/>
    </row>
    <row r="1970" spans="1:12" s="121" customFormat="1">
      <c r="A1970" s="112"/>
      <c r="B1970" s="122"/>
      <c r="C1970" s="112"/>
      <c r="D1970" s="112"/>
      <c r="E1970" s="123"/>
      <c r="F1970" s="201"/>
      <c r="G1970" s="204"/>
      <c r="H1970" s="202"/>
      <c r="I1970" s="202"/>
      <c r="J1970" s="202"/>
      <c r="K1970" s="107"/>
      <c r="L1970" s="107"/>
    </row>
    <row r="1971" spans="1:12" s="121" customFormat="1">
      <c r="A1971" s="112"/>
      <c r="B1971" s="122"/>
      <c r="C1971" s="112"/>
      <c r="D1971" s="112"/>
      <c r="E1971" s="123"/>
      <c r="F1971" s="201"/>
      <c r="G1971" s="204"/>
      <c r="H1971" s="202"/>
      <c r="I1971" s="202"/>
      <c r="J1971" s="202"/>
      <c r="K1971" s="107"/>
      <c r="L1971" s="107"/>
    </row>
    <row r="1972" spans="1:12" s="121" customFormat="1">
      <c r="A1972" s="112"/>
      <c r="B1972" s="122"/>
      <c r="C1972" s="112"/>
      <c r="D1972" s="112"/>
      <c r="E1972" s="123"/>
      <c r="F1972" s="201"/>
      <c r="G1972" s="204"/>
      <c r="H1972" s="202"/>
      <c r="I1972" s="202"/>
      <c r="J1972" s="202"/>
      <c r="K1972" s="107"/>
      <c r="L1972" s="107"/>
    </row>
    <row r="1973" spans="1:12" s="121" customFormat="1">
      <c r="A1973" s="112"/>
      <c r="B1973" s="122"/>
      <c r="C1973" s="112"/>
      <c r="D1973" s="112"/>
      <c r="E1973" s="123"/>
      <c r="F1973" s="201"/>
      <c r="G1973" s="204"/>
      <c r="H1973" s="202"/>
      <c r="I1973" s="202"/>
      <c r="J1973" s="202"/>
      <c r="K1973" s="107"/>
      <c r="L1973" s="107"/>
    </row>
    <row r="1974" spans="1:12" s="121" customFormat="1">
      <c r="A1974" s="112"/>
      <c r="B1974" s="122"/>
      <c r="C1974" s="112"/>
      <c r="D1974" s="112"/>
      <c r="E1974" s="123"/>
      <c r="F1974" s="201"/>
      <c r="G1974" s="204"/>
      <c r="H1974" s="202"/>
      <c r="I1974" s="202"/>
      <c r="J1974" s="202"/>
      <c r="K1974" s="107"/>
      <c r="L1974" s="107"/>
    </row>
    <row r="1975" spans="1:12" s="121" customFormat="1">
      <c r="A1975" s="112"/>
      <c r="B1975" s="122"/>
      <c r="C1975" s="112"/>
      <c r="D1975" s="112"/>
      <c r="E1975" s="123"/>
      <c r="F1975" s="201"/>
      <c r="G1975" s="204"/>
      <c r="H1975" s="202"/>
      <c r="I1975" s="202"/>
      <c r="J1975" s="202"/>
      <c r="K1975" s="107"/>
      <c r="L1975" s="107"/>
    </row>
    <row r="1976" spans="1:12" s="121" customFormat="1">
      <c r="A1976" s="112"/>
      <c r="B1976" s="122"/>
      <c r="C1976" s="112"/>
      <c r="D1976" s="112"/>
      <c r="E1976" s="123"/>
      <c r="F1976" s="201"/>
      <c r="G1976" s="204"/>
      <c r="H1976" s="202"/>
      <c r="I1976" s="202"/>
      <c r="J1976" s="202"/>
      <c r="K1976" s="107"/>
      <c r="L1976" s="107"/>
    </row>
    <row r="1977" spans="1:12" s="121" customFormat="1">
      <c r="A1977" s="112"/>
      <c r="B1977" s="122"/>
      <c r="C1977" s="112"/>
      <c r="D1977" s="112"/>
      <c r="E1977" s="123"/>
      <c r="F1977" s="201"/>
      <c r="G1977" s="204"/>
      <c r="H1977" s="202"/>
      <c r="I1977" s="202"/>
      <c r="J1977" s="202"/>
      <c r="K1977" s="107"/>
      <c r="L1977" s="107"/>
    </row>
    <row r="1978" spans="1:12" s="121" customFormat="1">
      <c r="A1978" s="112"/>
      <c r="B1978" s="122"/>
      <c r="C1978" s="112"/>
      <c r="D1978" s="112"/>
      <c r="E1978" s="123"/>
      <c r="F1978" s="201"/>
      <c r="G1978" s="204"/>
      <c r="H1978" s="202"/>
      <c r="I1978" s="202"/>
      <c r="J1978" s="202"/>
      <c r="K1978" s="107"/>
      <c r="L1978" s="107"/>
    </row>
    <row r="1979" spans="1:12" s="121" customFormat="1">
      <c r="A1979" s="112"/>
      <c r="B1979" s="122"/>
      <c r="C1979" s="112"/>
      <c r="D1979" s="112"/>
      <c r="E1979" s="123"/>
      <c r="F1979" s="201"/>
      <c r="G1979" s="204"/>
      <c r="H1979" s="202"/>
      <c r="I1979" s="202"/>
      <c r="J1979" s="202"/>
      <c r="K1979" s="107"/>
      <c r="L1979" s="107"/>
    </row>
    <row r="1980" spans="1:12" s="121" customFormat="1">
      <c r="A1980" s="112"/>
      <c r="B1980" s="122"/>
      <c r="C1980" s="112"/>
      <c r="D1980" s="112"/>
      <c r="E1980" s="123"/>
      <c r="F1980" s="201"/>
      <c r="G1980" s="204"/>
      <c r="H1980" s="202"/>
      <c r="I1980" s="202"/>
      <c r="J1980" s="202"/>
      <c r="K1980" s="107"/>
      <c r="L1980" s="107"/>
    </row>
    <row r="1981" spans="1:12" s="121" customFormat="1">
      <c r="A1981" s="112"/>
      <c r="B1981" s="122"/>
      <c r="C1981" s="112"/>
      <c r="D1981" s="112"/>
      <c r="E1981" s="123"/>
      <c r="F1981" s="201"/>
      <c r="G1981" s="204"/>
      <c r="H1981" s="202"/>
      <c r="I1981" s="202"/>
      <c r="J1981" s="202"/>
      <c r="K1981" s="107"/>
      <c r="L1981" s="107"/>
    </row>
    <row r="1982" spans="1:12" s="121" customFormat="1">
      <c r="A1982" s="112"/>
      <c r="B1982" s="122"/>
      <c r="C1982" s="112"/>
      <c r="D1982" s="112"/>
      <c r="E1982" s="123"/>
      <c r="F1982" s="201"/>
      <c r="G1982" s="204"/>
      <c r="H1982" s="202"/>
      <c r="I1982" s="202"/>
      <c r="J1982" s="202"/>
      <c r="K1982" s="107"/>
      <c r="L1982" s="107"/>
    </row>
    <row r="1983" spans="1:12" s="121" customFormat="1">
      <c r="A1983" s="112"/>
      <c r="B1983" s="122"/>
      <c r="C1983" s="112"/>
      <c r="D1983" s="112"/>
      <c r="E1983" s="123"/>
      <c r="F1983" s="201"/>
      <c r="G1983" s="204"/>
      <c r="H1983" s="202"/>
      <c r="I1983" s="202"/>
      <c r="J1983" s="202"/>
      <c r="K1983" s="107"/>
      <c r="L1983" s="107"/>
    </row>
    <row r="1984" spans="1:12" s="121" customFormat="1">
      <c r="A1984" s="112"/>
      <c r="B1984" s="122"/>
      <c r="C1984" s="112"/>
      <c r="D1984" s="112"/>
      <c r="E1984" s="123"/>
      <c r="F1984" s="201"/>
      <c r="G1984" s="204"/>
      <c r="H1984" s="202"/>
      <c r="I1984" s="202"/>
      <c r="J1984" s="202"/>
      <c r="K1984" s="107"/>
      <c r="L1984" s="107"/>
    </row>
    <row r="1985" spans="1:12" s="121" customFormat="1">
      <c r="A1985" s="112"/>
      <c r="B1985" s="122"/>
      <c r="C1985" s="112"/>
      <c r="D1985" s="112"/>
      <c r="E1985" s="123"/>
      <c r="F1985" s="201"/>
      <c r="G1985" s="204"/>
      <c r="H1985" s="202"/>
      <c r="I1985" s="202"/>
      <c r="J1985" s="202"/>
      <c r="K1985" s="107"/>
      <c r="L1985" s="107"/>
    </row>
    <row r="1986" spans="1:12" s="121" customFormat="1">
      <c r="A1986" s="112"/>
      <c r="B1986" s="122"/>
      <c r="C1986" s="112"/>
      <c r="D1986" s="112"/>
      <c r="E1986" s="123"/>
      <c r="F1986" s="201"/>
      <c r="G1986" s="204"/>
      <c r="H1986" s="202"/>
      <c r="I1986" s="202"/>
      <c r="J1986" s="202"/>
      <c r="K1986" s="107"/>
      <c r="L1986" s="107"/>
    </row>
    <row r="1987" spans="1:12" s="121" customFormat="1">
      <c r="A1987" s="112"/>
      <c r="B1987" s="122"/>
      <c r="C1987" s="112"/>
      <c r="D1987" s="112"/>
      <c r="E1987" s="123"/>
      <c r="F1987" s="201"/>
      <c r="G1987" s="204"/>
      <c r="H1987" s="202"/>
      <c r="I1987" s="202"/>
      <c r="J1987" s="202"/>
      <c r="K1987" s="107"/>
      <c r="L1987" s="107"/>
    </row>
    <row r="1988" spans="1:12" s="121" customFormat="1">
      <c r="A1988" s="112"/>
      <c r="B1988" s="122"/>
      <c r="C1988" s="112"/>
      <c r="D1988" s="112"/>
      <c r="E1988" s="123"/>
      <c r="F1988" s="201"/>
      <c r="G1988" s="204"/>
      <c r="H1988" s="202"/>
      <c r="I1988" s="202"/>
      <c r="J1988" s="202"/>
      <c r="K1988" s="107"/>
      <c r="L1988" s="107"/>
    </row>
    <row r="1989" spans="1:12" s="121" customFormat="1">
      <c r="A1989" s="112"/>
      <c r="B1989" s="122"/>
      <c r="C1989" s="112"/>
      <c r="D1989" s="112"/>
      <c r="E1989" s="123"/>
      <c r="F1989" s="201"/>
      <c r="G1989" s="204"/>
      <c r="H1989" s="202"/>
      <c r="I1989" s="202"/>
      <c r="J1989" s="202"/>
      <c r="K1989" s="107"/>
      <c r="L1989" s="107"/>
    </row>
    <row r="1990" spans="1:12" s="121" customFormat="1">
      <c r="A1990" s="112"/>
      <c r="B1990" s="122"/>
      <c r="C1990" s="112"/>
      <c r="D1990" s="112"/>
      <c r="E1990" s="123"/>
      <c r="F1990" s="201"/>
      <c r="G1990" s="204"/>
      <c r="H1990" s="202"/>
      <c r="I1990" s="202"/>
      <c r="J1990" s="202"/>
      <c r="K1990" s="107"/>
      <c r="L1990" s="107"/>
    </row>
    <row r="1991" spans="1:12" s="121" customFormat="1">
      <c r="A1991" s="112"/>
      <c r="B1991" s="122"/>
      <c r="C1991" s="112"/>
      <c r="D1991" s="112"/>
      <c r="E1991" s="123"/>
      <c r="F1991" s="201"/>
      <c r="G1991" s="204"/>
      <c r="H1991" s="202"/>
      <c r="I1991" s="202"/>
      <c r="J1991" s="202"/>
      <c r="K1991" s="107"/>
      <c r="L1991" s="107"/>
    </row>
    <row r="1992" spans="1:12" s="121" customFormat="1">
      <c r="A1992" s="112"/>
      <c r="B1992" s="122"/>
      <c r="C1992" s="112"/>
      <c r="D1992" s="112"/>
      <c r="E1992" s="123"/>
      <c r="F1992" s="201"/>
      <c r="G1992" s="204"/>
      <c r="H1992" s="202"/>
      <c r="I1992" s="202"/>
      <c r="J1992" s="202"/>
      <c r="K1992" s="107"/>
      <c r="L1992" s="107"/>
    </row>
    <row r="1993" spans="1:12" s="121" customFormat="1">
      <c r="A1993" s="112"/>
      <c r="B1993" s="122"/>
      <c r="C1993" s="112"/>
      <c r="D1993" s="112"/>
      <c r="E1993" s="123"/>
      <c r="F1993" s="201"/>
      <c r="G1993" s="204"/>
      <c r="H1993" s="202"/>
      <c r="I1993" s="202"/>
      <c r="J1993" s="202"/>
      <c r="K1993" s="107"/>
      <c r="L1993" s="107"/>
    </row>
    <row r="1994" spans="1:12" s="121" customFormat="1">
      <c r="A1994" s="112"/>
      <c r="B1994" s="122"/>
      <c r="C1994" s="112"/>
      <c r="D1994" s="112"/>
      <c r="E1994" s="123"/>
      <c r="F1994" s="201"/>
      <c r="G1994" s="204"/>
      <c r="H1994" s="202"/>
      <c r="I1994" s="202"/>
      <c r="J1994" s="202"/>
      <c r="K1994" s="107"/>
      <c r="L1994" s="107"/>
    </row>
    <row r="1995" spans="1:12" s="121" customFormat="1">
      <c r="A1995" s="112"/>
      <c r="B1995" s="122"/>
      <c r="C1995" s="112"/>
      <c r="D1995" s="112"/>
      <c r="E1995" s="123"/>
      <c r="F1995" s="201"/>
      <c r="G1995" s="204"/>
      <c r="H1995" s="202"/>
      <c r="I1995" s="202"/>
      <c r="J1995" s="202"/>
      <c r="K1995" s="107"/>
      <c r="L1995" s="107"/>
    </row>
    <row r="1996" spans="1:12" s="121" customFormat="1">
      <c r="A1996" s="112"/>
      <c r="B1996" s="122"/>
      <c r="C1996" s="112"/>
      <c r="D1996" s="112"/>
      <c r="E1996" s="123"/>
      <c r="F1996" s="201"/>
      <c r="G1996" s="204"/>
      <c r="H1996" s="202"/>
      <c r="I1996" s="202"/>
      <c r="J1996" s="202"/>
      <c r="K1996" s="107"/>
      <c r="L1996" s="107"/>
    </row>
    <row r="1997" spans="1:12" s="121" customFormat="1">
      <c r="A1997" s="112"/>
      <c r="B1997" s="122"/>
      <c r="C1997" s="112"/>
      <c r="D1997" s="112"/>
      <c r="E1997" s="123"/>
      <c r="F1997" s="201"/>
      <c r="G1997" s="204"/>
      <c r="H1997" s="202"/>
      <c r="I1997" s="202"/>
      <c r="J1997" s="202"/>
      <c r="K1997" s="107"/>
      <c r="L1997" s="107"/>
    </row>
    <row r="1998" spans="1:12" s="121" customFormat="1">
      <c r="A1998" s="112"/>
      <c r="B1998" s="122"/>
      <c r="C1998" s="112"/>
      <c r="D1998" s="112"/>
      <c r="E1998" s="123"/>
      <c r="F1998" s="201"/>
      <c r="G1998" s="204"/>
      <c r="H1998" s="202"/>
      <c r="I1998" s="202"/>
      <c r="J1998" s="202"/>
      <c r="K1998" s="107"/>
      <c r="L1998" s="107"/>
    </row>
    <row r="1999" spans="1:12" s="121" customFormat="1">
      <c r="A1999" s="112"/>
      <c r="B1999" s="122"/>
      <c r="C1999" s="112"/>
      <c r="D1999" s="112"/>
      <c r="E1999" s="123"/>
      <c r="F1999" s="201"/>
      <c r="G1999" s="204"/>
      <c r="H1999" s="202"/>
      <c r="I1999" s="202"/>
      <c r="J1999" s="202"/>
      <c r="K1999" s="107"/>
      <c r="L1999" s="107"/>
    </row>
    <row r="2000" spans="1:12" s="121" customFormat="1">
      <c r="A2000" s="112"/>
      <c r="B2000" s="122"/>
      <c r="C2000" s="112"/>
      <c r="D2000" s="112"/>
      <c r="E2000" s="123"/>
      <c r="F2000" s="201"/>
      <c r="G2000" s="204"/>
      <c r="H2000" s="202"/>
      <c r="I2000" s="202"/>
      <c r="J2000" s="202"/>
      <c r="K2000" s="107"/>
      <c r="L2000" s="107"/>
    </row>
    <row r="2001" spans="1:12" s="121" customFormat="1">
      <c r="A2001" s="112"/>
      <c r="B2001" s="122"/>
      <c r="C2001" s="112"/>
      <c r="D2001" s="112"/>
      <c r="E2001" s="123"/>
      <c r="F2001" s="201"/>
      <c r="G2001" s="204"/>
      <c r="H2001" s="202"/>
      <c r="I2001" s="202"/>
      <c r="J2001" s="202"/>
      <c r="K2001" s="107"/>
      <c r="L2001" s="107"/>
    </row>
    <row r="2002" spans="1:12" s="121" customFormat="1">
      <c r="A2002" s="112"/>
      <c r="B2002" s="122"/>
      <c r="C2002" s="112"/>
      <c r="D2002" s="112"/>
      <c r="E2002" s="123"/>
      <c r="F2002" s="201"/>
      <c r="G2002" s="204"/>
      <c r="H2002" s="202"/>
      <c r="I2002" s="202"/>
      <c r="J2002" s="202"/>
      <c r="K2002" s="107"/>
      <c r="L2002" s="107"/>
    </row>
    <row r="2003" spans="1:12" s="121" customFormat="1">
      <c r="A2003" s="112"/>
      <c r="B2003" s="122"/>
      <c r="C2003" s="112"/>
      <c r="D2003" s="112"/>
      <c r="E2003" s="123"/>
      <c r="F2003" s="201"/>
      <c r="G2003" s="204"/>
      <c r="H2003" s="202"/>
      <c r="I2003" s="202"/>
      <c r="J2003" s="202"/>
      <c r="K2003" s="107"/>
      <c r="L2003" s="107"/>
    </row>
    <row r="2004" spans="1:12" s="121" customFormat="1">
      <c r="A2004" s="112"/>
      <c r="B2004" s="122"/>
      <c r="C2004" s="112"/>
      <c r="D2004" s="112"/>
      <c r="E2004" s="123"/>
      <c r="F2004" s="201"/>
      <c r="G2004" s="204"/>
      <c r="H2004" s="202"/>
      <c r="I2004" s="202"/>
      <c r="J2004" s="202"/>
      <c r="K2004" s="107"/>
      <c r="L2004" s="107"/>
    </row>
    <row r="2005" spans="1:12" s="121" customFormat="1">
      <c r="A2005" s="112"/>
      <c r="B2005" s="122"/>
      <c r="C2005" s="112"/>
      <c r="D2005" s="112"/>
      <c r="E2005" s="123"/>
      <c r="F2005" s="201"/>
      <c r="G2005" s="204"/>
      <c r="H2005" s="202"/>
      <c r="I2005" s="202"/>
      <c r="J2005" s="202"/>
      <c r="K2005" s="107"/>
      <c r="L2005" s="107"/>
    </row>
    <row r="2006" spans="1:12" s="121" customFormat="1">
      <c r="A2006" s="112"/>
      <c r="B2006" s="122"/>
      <c r="C2006" s="112"/>
      <c r="D2006" s="112"/>
      <c r="E2006" s="123"/>
      <c r="F2006" s="201"/>
      <c r="G2006" s="204"/>
      <c r="H2006" s="202"/>
      <c r="I2006" s="202"/>
      <c r="J2006" s="202"/>
      <c r="K2006" s="107"/>
      <c r="L2006" s="107"/>
    </row>
    <row r="2007" spans="1:12" s="121" customFormat="1">
      <c r="A2007" s="112"/>
      <c r="B2007" s="122"/>
      <c r="C2007" s="112"/>
      <c r="D2007" s="112"/>
      <c r="E2007" s="123"/>
      <c r="F2007" s="201"/>
      <c r="G2007" s="204"/>
      <c r="H2007" s="202"/>
      <c r="I2007" s="202"/>
      <c r="J2007" s="202"/>
      <c r="K2007" s="107"/>
      <c r="L2007" s="107"/>
    </row>
    <row r="2008" spans="1:12" s="121" customFormat="1">
      <c r="A2008" s="112"/>
      <c r="B2008" s="122"/>
      <c r="C2008" s="112"/>
      <c r="D2008" s="112"/>
      <c r="E2008" s="123"/>
      <c r="F2008" s="201"/>
      <c r="G2008" s="204"/>
      <c r="H2008" s="202"/>
      <c r="I2008" s="202"/>
      <c r="J2008" s="202"/>
      <c r="K2008" s="107"/>
      <c r="L2008" s="107"/>
    </row>
    <row r="2009" spans="1:12" s="121" customFormat="1">
      <c r="A2009" s="112"/>
      <c r="B2009" s="122"/>
      <c r="C2009" s="112"/>
      <c r="D2009" s="112"/>
      <c r="E2009" s="123"/>
      <c r="F2009" s="201"/>
      <c r="G2009" s="204"/>
      <c r="H2009" s="202"/>
      <c r="I2009" s="202"/>
      <c r="J2009" s="202"/>
      <c r="K2009" s="107"/>
      <c r="L2009" s="107"/>
    </row>
    <row r="2010" spans="1:12" s="121" customFormat="1">
      <c r="A2010" s="112"/>
      <c r="B2010" s="122"/>
      <c r="C2010" s="112"/>
      <c r="D2010" s="112"/>
      <c r="E2010" s="123"/>
      <c r="F2010" s="201"/>
      <c r="G2010" s="204"/>
      <c r="H2010" s="202"/>
      <c r="I2010" s="202"/>
      <c r="J2010" s="202"/>
      <c r="K2010" s="107"/>
      <c r="L2010" s="107"/>
    </row>
    <row r="2011" spans="1:12" s="121" customFormat="1">
      <c r="A2011" s="112"/>
      <c r="B2011" s="122"/>
      <c r="C2011" s="112"/>
      <c r="D2011" s="112"/>
      <c r="E2011" s="123"/>
      <c r="F2011" s="201"/>
      <c r="G2011" s="204"/>
      <c r="H2011" s="202"/>
      <c r="I2011" s="202"/>
      <c r="J2011" s="202"/>
      <c r="K2011" s="107"/>
      <c r="L2011" s="107"/>
    </row>
    <row r="2012" spans="1:12" s="121" customFormat="1">
      <c r="A2012" s="112"/>
      <c r="B2012" s="122"/>
      <c r="C2012" s="112"/>
      <c r="D2012" s="112"/>
      <c r="E2012" s="123"/>
      <c r="F2012" s="201"/>
      <c r="G2012" s="204"/>
      <c r="H2012" s="202"/>
      <c r="I2012" s="202"/>
      <c r="J2012" s="202"/>
      <c r="K2012" s="107"/>
      <c r="L2012" s="107"/>
    </row>
    <row r="2013" spans="1:12" s="121" customFormat="1">
      <c r="A2013" s="112"/>
      <c r="B2013" s="122"/>
      <c r="C2013" s="112"/>
      <c r="D2013" s="112"/>
      <c r="E2013" s="123"/>
      <c r="F2013" s="201"/>
      <c r="G2013" s="204"/>
      <c r="H2013" s="202"/>
      <c r="I2013" s="202"/>
      <c r="J2013" s="202"/>
      <c r="K2013" s="107"/>
      <c r="L2013" s="107"/>
    </row>
    <row r="2014" spans="1:12" s="121" customFormat="1">
      <c r="A2014" s="112"/>
      <c r="B2014" s="122"/>
      <c r="C2014" s="112"/>
      <c r="D2014" s="112"/>
      <c r="E2014" s="123"/>
      <c r="F2014" s="201"/>
      <c r="G2014" s="204"/>
      <c r="H2014" s="202"/>
      <c r="I2014" s="202"/>
      <c r="J2014" s="202"/>
      <c r="K2014" s="107"/>
      <c r="L2014" s="107"/>
    </row>
    <row r="2015" spans="1:12" s="121" customFormat="1">
      <c r="A2015" s="112"/>
      <c r="B2015" s="122"/>
      <c r="C2015" s="112"/>
      <c r="D2015" s="112"/>
      <c r="E2015" s="123"/>
      <c r="F2015" s="201"/>
      <c r="G2015" s="204"/>
      <c r="H2015" s="202"/>
      <c r="I2015" s="202"/>
      <c r="J2015" s="202"/>
      <c r="K2015" s="107"/>
      <c r="L2015" s="107"/>
    </row>
    <row r="2016" spans="1:12" s="121" customFormat="1">
      <c r="A2016" s="112"/>
      <c r="B2016" s="122"/>
      <c r="C2016" s="112"/>
      <c r="D2016" s="112"/>
      <c r="E2016" s="123"/>
      <c r="F2016" s="201"/>
      <c r="G2016" s="204"/>
      <c r="H2016" s="202"/>
      <c r="I2016" s="202"/>
      <c r="J2016" s="202"/>
      <c r="K2016" s="107"/>
      <c r="L2016" s="107"/>
    </row>
    <row r="2017" spans="1:12" s="121" customFormat="1">
      <c r="A2017" s="112"/>
      <c r="B2017" s="122"/>
      <c r="C2017" s="112"/>
      <c r="D2017" s="112"/>
      <c r="E2017" s="123"/>
      <c r="F2017" s="201"/>
      <c r="G2017" s="204"/>
      <c r="H2017" s="202"/>
      <c r="I2017" s="202"/>
      <c r="J2017" s="202"/>
      <c r="K2017" s="107"/>
      <c r="L2017" s="107"/>
    </row>
    <row r="2018" spans="1:12" s="121" customFormat="1">
      <c r="A2018" s="112"/>
      <c r="B2018" s="122"/>
      <c r="C2018" s="112"/>
      <c r="D2018" s="112"/>
      <c r="E2018" s="123"/>
      <c r="F2018" s="201"/>
      <c r="G2018" s="204"/>
      <c r="H2018" s="202"/>
      <c r="I2018" s="202"/>
      <c r="J2018" s="202"/>
      <c r="K2018" s="107"/>
      <c r="L2018" s="107"/>
    </row>
    <row r="2019" spans="1:12" s="121" customFormat="1">
      <c r="A2019" s="112"/>
      <c r="B2019" s="122"/>
      <c r="C2019" s="112"/>
      <c r="D2019" s="112"/>
      <c r="E2019" s="123"/>
      <c r="F2019" s="201"/>
      <c r="G2019" s="204"/>
      <c r="H2019" s="202"/>
      <c r="I2019" s="202"/>
      <c r="J2019" s="202"/>
      <c r="K2019" s="107"/>
      <c r="L2019" s="107"/>
    </row>
    <row r="2020" spans="1:12" s="121" customFormat="1">
      <c r="A2020" s="112"/>
      <c r="B2020" s="122"/>
      <c r="C2020" s="112"/>
      <c r="D2020" s="112"/>
      <c r="E2020" s="123"/>
      <c r="F2020" s="201"/>
      <c r="G2020" s="204"/>
      <c r="H2020" s="202"/>
      <c r="I2020" s="202"/>
      <c r="J2020" s="202"/>
      <c r="K2020" s="107"/>
      <c r="L2020" s="107"/>
    </row>
    <row r="2021" spans="1:12" s="121" customFormat="1">
      <c r="A2021" s="112"/>
      <c r="B2021" s="122"/>
      <c r="C2021" s="112"/>
      <c r="D2021" s="112"/>
      <c r="E2021" s="123"/>
      <c r="F2021" s="201"/>
      <c r="G2021" s="204"/>
      <c r="H2021" s="202"/>
      <c r="I2021" s="202"/>
      <c r="J2021" s="202"/>
      <c r="K2021" s="107"/>
      <c r="L2021" s="107"/>
    </row>
    <row r="2022" spans="1:12" s="121" customFormat="1">
      <c r="A2022" s="112"/>
      <c r="B2022" s="122"/>
      <c r="C2022" s="112"/>
      <c r="D2022" s="112"/>
      <c r="E2022" s="123"/>
      <c r="F2022" s="201"/>
      <c r="G2022" s="204"/>
      <c r="H2022" s="202"/>
      <c r="I2022" s="202"/>
      <c r="J2022" s="202"/>
      <c r="K2022" s="107"/>
      <c r="L2022" s="107"/>
    </row>
    <row r="2023" spans="1:12" s="121" customFormat="1">
      <c r="A2023" s="112"/>
      <c r="B2023" s="122"/>
      <c r="C2023" s="112"/>
      <c r="D2023" s="112"/>
      <c r="E2023" s="123"/>
      <c r="F2023" s="201"/>
      <c r="G2023" s="204"/>
      <c r="H2023" s="202"/>
      <c r="I2023" s="202"/>
      <c r="J2023" s="202"/>
      <c r="K2023" s="107"/>
      <c r="L2023" s="107"/>
    </row>
    <row r="2024" spans="1:12" s="121" customFormat="1">
      <c r="A2024" s="112"/>
      <c r="B2024" s="122"/>
      <c r="C2024" s="112"/>
      <c r="D2024" s="112"/>
      <c r="E2024" s="123"/>
      <c r="F2024" s="201"/>
      <c r="G2024" s="204"/>
      <c r="H2024" s="202"/>
      <c r="I2024" s="202"/>
      <c r="J2024" s="202"/>
      <c r="K2024" s="107"/>
      <c r="L2024" s="107"/>
    </row>
    <row r="2025" spans="1:12" s="121" customFormat="1">
      <c r="A2025" s="112"/>
      <c r="B2025" s="122"/>
      <c r="C2025" s="112"/>
      <c r="D2025" s="112"/>
      <c r="E2025" s="123"/>
      <c r="F2025" s="201"/>
      <c r="G2025" s="204"/>
      <c r="H2025" s="202"/>
      <c r="I2025" s="202"/>
      <c r="J2025" s="202"/>
      <c r="K2025" s="107"/>
      <c r="L2025" s="107"/>
    </row>
    <row r="2026" spans="1:12" s="121" customFormat="1">
      <c r="A2026" s="112"/>
      <c r="B2026" s="122"/>
      <c r="C2026" s="112"/>
      <c r="D2026" s="112"/>
      <c r="E2026" s="123"/>
      <c r="F2026" s="201"/>
      <c r="G2026" s="204"/>
      <c r="H2026" s="202"/>
      <c r="I2026" s="202"/>
      <c r="J2026" s="202"/>
      <c r="K2026" s="107"/>
      <c r="L2026" s="107"/>
    </row>
    <row r="2027" spans="1:12" s="121" customFormat="1">
      <c r="A2027" s="112"/>
      <c r="B2027" s="122"/>
      <c r="C2027" s="112"/>
      <c r="D2027" s="112"/>
      <c r="E2027" s="123"/>
      <c r="F2027" s="201"/>
      <c r="G2027" s="204"/>
      <c r="H2027" s="202"/>
      <c r="I2027" s="202"/>
      <c r="J2027" s="202"/>
      <c r="K2027" s="107"/>
      <c r="L2027" s="107"/>
    </row>
    <row r="2028" spans="1:12" s="121" customFormat="1">
      <c r="A2028" s="112"/>
      <c r="B2028" s="122"/>
      <c r="C2028" s="112"/>
      <c r="D2028" s="112"/>
      <c r="E2028" s="123"/>
      <c r="F2028" s="201"/>
      <c r="G2028" s="204"/>
      <c r="H2028" s="202"/>
      <c r="I2028" s="202"/>
      <c r="J2028" s="202"/>
      <c r="K2028" s="107"/>
      <c r="L2028" s="107"/>
    </row>
    <row r="2029" spans="1:12" s="121" customFormat="1">
      <c r="A2029" s="112"/>
      <c r="B2029" s="122"/>
      <c r="C2029" s="112"/>
      <c r="D2029" s="112"/>
      <c r="E2029" s="123"/>
      <c r="F2029" s="201"/>
      <c r="G2029" s="204"/>
      <c r="H2029" s="202"/>
      <c r="I2029" s="202"/>
      <c r="J2029" s="202"/>
      <c r="K2029" s="107"/>
      <c r="L2029" s="107"/>
    </row>
    <row r="2030" spans="1:12" s="121" customFormat="1">
      <c r="A2030" s="112"/>
      <c r="B2030" s="122"/>
      <c r="C2030" s="112"/>
      <c r="D2030" s="112"/>
      <c r="E2030" s="123"/>
      <c r="F2030" s="201"/>
      <c r="G2030" s="204"/>
      <c r="H2030" s="202"/>
      <c r="I2030" s="202"/>
      <c r="J2030" s="202"/>
      <c r="K2030" s="107"/>
      <c r="L2030" s="107"/>
    </row>
    <row r="2031" spans="1:12" s="121" customFormat="1">
      <c r="A2031" s="112"/>
      <c r="B2031" s="122"/>
      <c r="C2031" s="112"/>
      <c r="D2031" s="112"/>
      <c r="E2031" s="123"/>
      <c r="F2031" s="201"/>
      <c r="G2031" s="204"/>
      <c r="H2031" s="202"/>
      <c r="I2031" s="202"/>
      <c r="J2031" s="202"/>
      <c r="K2031" s="107"/>
      <c r="L2031" s="107"/>
    </row>
    <row r="2032" spans="1:12" s="121" customFormat="1">
      <c r="A2032" s="112"/>
      <c r="B2032" s="122"/>
      <c r="C2032" s="112"/>
      <c r="D2032" s="112"/>
      <c r="E2032" s="123"/>
      <c r="F2032" s="201"/>
      <c r="G2032" s="204"/>
      <c r="H2032" s="202"/>
      <c r="I2032" s="202"/>
      <c r="J2032" s="202"/>
      <c r="K2032" s="107"/>
      <c r="L2032" s="107"/>
    </row>
    <row r="2033" spans="1:12" s="121" customFormat="1">
      <c r="A2033" s="112"/>
      <c r="B2033" s="122"/>
      <c r="C2033" s="112"/>
      <c r="D2033" s="112"/>
      <c r="E2033" s="123"/>
      <c r="F2033" s="201"/>
      <c r="G2033" s="204"/>
      <c r="H2033" s="202"/>
      <c r="I2033" s="202"/>
      <c r="J2033" s="202"/>
      <c r="K2033" s="107"/>
      <c r="L2033" s="107"/>
    </row>
    <row r="2034" spans="1:12" s="121" customFormat="1">
      <c r="A2034" s="112"/>
      <c r="B2034" s="122"/>
      <c r="C2034" s="112"/>
      <c r="D2034" s="112"/>
      <c r="E2034" s="123"/>
      <c r="F2034" s="201"/>
      <c r="G2034" s="204"/>
      <c r="H2034" s="202"/>
      <c r="I2034" s="202"/>
      <c r="J2034" s="202"/>
      <c r="K2034" s="107"/>
      <c r="L2034" s="107"/>
    </row>
    <row r="2035" spans="1:12" s="121" customFormat="1">
      <c r="A2035" s="112"/>
      <c r="B2035" s="122"/>
      <c r="C2035" s="112"/>
      <c r="D2035" s="112"/>
      <c r="E2035" s="123"/>
      <c r="F2035" s="201"/>
      <c r="G2035" s="204"/>
      <c r="H2035" s="202"/>
      <c r="I2035" s="202"/>
      <c r="J2035" s="202"/>
      <c r="K2035" s="107"/>
      <c r="L2035" s="107"/>
    </row>
    <row r="2036" spans="1:12" s="121" customFormat="1">
      <c r="A2036" s="112"/>
      <c r="B2036" s="122"/>
      <c r="C2036" s="112"/>
      <c r="D2036" s="112"/>
      <c r="E2036" s="123"/>
      <c r="F2036" s="201"/>
      <c r="G2036" s="204"/>
      <c r="H2036" s="202"/>
      <c r="I2036" s="202"/>
      <c r="J2036" s="202"/>
      <c r="K2036" s="107"/>
      <c r="L2036" s="107"/>
    </row>
    <row r="2037" spans="1:12" s="121" customFormat="1">
      <c r="A2037" s="112"/>
      <c r="B2037" s="122"/>
      <c r="C2037" s="112"/>
      <c r="D2037" s="112"/>
      <c r="E2037" s="123"/>
      <c r="F2037" s="201"/>
      <c r="G2037" s="204"/>
      <c r="H2037" s="202"/>
      <c r="I2037" s="202"/>
      <c r="J2037" s="202"/>
      <c r="K2037" s="107"/>
      <c r="L2037" s="107"/>
    </row>
    <row r="2038" spans="1:12" s="121" customFormat="1">
      <c r="A2038" s="112"/>
      <c r="B2038" s="122"/>
      <c r="C2038" s="112"/>
      <c r="D2038" s="112"/>
      <c r="E2038" s="123"/>
      <c r="F2038" s="201"/>
      <c r="G2038" s="204"/>
      <c r="H2038" s="202"/>
      <c r="I2038" s="202"/>
      <c r="J2038" s="202"/>
      <c r="K2038" s="107"/>
      <c r="L2038" s="107"/>
    </row>
    <row r="2039" spans="1:12" s="121" customFormat="1">
      <c r="A2039" s="112"/>
      <c r="B2039" s="122"/>
      <c r="C2039" s="112"/>
      <c r="D2039" s="112"/>
      <c r="E2039" s="123"/>
      <c r="F2039" s="201"/>
      <c r="G2039" s="204"/>
      <c r="H2039" s="202"/>
      <c r="I2039" s="202"/>
      <c r="J2039" s="202"/>
      <c r="K2039" s="107"/>
      <c r="L2039" s="107"/>
    </row>
    <row r="2040" spans="1:12" s="121" customFormat="1">
      <c r="A2040" s="112"/>
      <c r="B2040" s="122"/>
      <c r="C2040" s="112"/>
      <c r="D2040" s="112"/>
      <c r="E2040" s="123"/>
      <c r="F2040" s="201"/>
      <c r="G2040" s="204"/>
      <c r="H2040" s="202"/>
      <c r="I2040" s="202"/>
      <c r="J2040" s="202"/>
      <c r="K2040" s="107"/>
      <c r="L2040" s="107"/>
    </row>
    <row r="2041" spans="1:12" s="121" customFormat="1">
      <c r="A2041" s="112"/>
      <c r="B2041" s="122"/>
      <c r="C2041" s="112"/>
      <c r="D2041" s="112"/>
      <c r="E2041" s="123"/>
      <c r="F2041" s="201"/>
      <c r="G2041" s="204"/>
      <c r="H2041" s="202"/>
      <c r="I2041" s="202"/>
      <c r="J2041" s="202"/>
      <c r="K2041" s="107"/>
      <c r="L2041" s="107"/>
    </row>
    <row r="2042" spans="1:12" s="121" customFormat="1">
      <c r="A2042" s="112"/>
      <c r="B2042" s="122"/>
      <c r="C2042" s="112"/>
      <c r="D2042" s="112"/>
      <c r="E2042" s="123"/>
      <c r="F2042" s="201"/>
      <c r="G2042" s="204"/>
      <c r="H2042" s="202"/>
      <c r="I2042" s="202"/>
      <c r="J2042" s="202"/>
      <c r="K2042" s="107"/>
      <c r="L2042" s="107"/>
    </row>
    <row r="2043" spans="1:12" s="121" customFormat="1">
      <c r="A2043" s="112"/>
      <c r="B2043" s="122"/>
      <c r="C2043" s="112"/>
      <c r="D2043" s="112"/>
      <c r="E2043" s="123"/>
      <c r="F2043" s="201"/>
      <c r="G2043" s="204"/>
      <c r="H2043" s="202"/>
      <c r="I2043" s="202"/>
      <c r="J2043" s="202"/>
      <c r="K2043" s="107"/>
      <c r="L2043" s="107"/>
    </row>
    <row r="2044" spans="1:12" s="121" customFormat="1">
      <c r="A2044" s="112"/>
      <c r="B2044" s="122"/>
      <c r="C2044" s="112"/>
      <c r="D2044" s="112"/>
      <c r="E2044" s="123"/>
      <c r="F2044" s="201"/>
      <c r="G2044" s="204"/>
      <c r="H2044" s="202"/>
      <c r="I2044" s="202"/>
      <c r="J2044" s="202"/>
      <c r="K2044" s="107"/>
      <c r="L2044" s="107"/>
    </row>
    <row r="2045" spans="1:12" s="121" customFormat="1">
      <c r="A2045" s="112"/>
      <c r="B2045" s="122"/>
      <c r="C2045" s="112"/>
      <c r="D2045" s="112"/>
      <c r="E2045" s="123"/>
      <c r="F2045" s="201"/>
      <c r="G2045" s="204"/>
      <c r="H2045" s="202"/>
      <c r="I2045" s="202"/>
      <c r="J2045" s="202"/>
      <c r="K2045" s="107"/>
      <c r="L2045" s="107"/>
    </row>
    <row r="2046" spans="1:12" s="121" customFormat="1">
      <c r="A2046" s="112"/>
      <c r="B2046" s="122"/>
      <c r="C2046" s="112"/>
      <c r="D2046" s="112"/>
      <c r="E2046" s="123"/>
      <c r="F2046" s="201"/>
      <c r="G2046" s="204"/>
      <c r="H2046" s="202"/>
      <c r="I2046" s="202"/>
      <c r="J2046" s="202"/>
      <c r="K2046" s="107"/>
      <c r="L2046" s="107"/>
    </row>
    <row r="2047" spans="1:12" s="121" customFormat="1">
      <c r="A2047" s="112"/>
      <c r="B2047" s="122"/>
      <c r="C2047" s="112"/>
      <c r="D2047" s="112"/>
      <c r="E2047" s="123"/>
      <c r="F2047" s="201"/>
      <c r="G2047" s="204"/>
      <c r="H2047" s="202"/>
      <c r="I2047" s="202"/>
      <c r="J2047" s="202"/>
      <c r="K2047" s="107"/>
      <c r="L2047" s="107"/>
    </row>
    <row r="2048" spans="1:12" s="121" customFormat="1">
      <c r="A2048" s="112"/>
      <c r="B2048" s="122"/>
      <c r="C2048" s="112"/>
      <c r="D2048" s="112"/>
      <c r="E2048" s="123"/>
      <c r="F2048" s="201"/>
      <c r="G2048" s="204"/>
      <c r="H2048" s="202"/>
      <c r="I2048" s="202"/>
      <c r="J2048" s="202"/>
      <c r="K2048" s="107"/>
      <c r="L2048" s="107"/>
    </row>
    <row r="2049" spans="1:12" s="121" customFormat="1">
      <c r="A2049" s="112"/>
      <c r="B2049" s="122"/>
      <c r="C2049" s="112"/>
      <c r="D2049" s="112"/>
      <c r="E2049" s="123"/>
      <c r="F2049" s="201"/>
      <c r="G2049" s="204"/>
      <c r="H2049" s="202"/>
      <c r="I2049" s="202"/>
      <c r="J2049" s="202"/>
      <c r="K2049" s="107"/>
      <c r="L2049" s="107"/>
    </row>
    <row r="2050" spans="1:12" s="121" customFormat="1">
      <c r="A2050" s="112"/>
      <c r="B2050" s="122"/>
      <c r="C2050" s="112"/>
      <c r="D2050" s="112"/>
      <c r="E2050" s="123"/>
      <c r="F2050" s="201"/>
      <c r="G2050" s="204"/>
      <c r="H2050" s="202"/>
      <c r="I2050" s="202"/>
      <c r="J2050" s="202"/>
      <c r="K2050" s="107"/>
      <c r="L2050" s="107"/>
    </row>
    <row r="2051" spans="1:12" s="121" customFormat="1">
      <c r="A2051" s="112"/>
      <c r="B2051" s="122"/>
      <c r="C2051" s="112"/>
      <c r="D2051" s="112"/>
      <c r="E2051" s="123"/>
      <c r="F2051" s="201"/>
      <c r="G2051" s="204"/>
      <c r="H2051" s="202"/>
      <c r="I2051" s="202"/>
      <c r="J2051" s="202"/>
      <c r="K2051" s="107"/>
      <c r="L2051" s="107"/>
    </row>
    <row r="2052" spans="1:12" s="121" customFormat="1">
      <c r="A2052" s="112"/>
      <c r="B2052" s="122"/>
      <c r="C2052" s="112"/>
      <c r="D2052" s="112"/>
      <c r="E2052" s="123"/>
      <c r="F2052" s="201"/>
      <c r="G2052" s="204"/>
      <c r="H2052" s="202"/>
      <c r="I2052" s="202"/>
      <c r="J2052" s="202"/>
      <c r="K2052" s="107"/>
      <c r="L2052" s="107"/>
    </row>
    <row r="2053" spans="1:12" s="121" customFormat="1">
      <c r="A2053" s="112"/>
      <c r="B2053" s="122"/>
      <c r="C2053" s="112"/>
      <c r="D2053" s="112"/>
      <c r="E2053" s="123"/>
      <c r="F2053" s="201"/>
      <c r="G2053" s="204"/>
      <c r="H2053" s="202"/>
      <c r="I2053" s="202"/>
      <c r="J2053" s="202"/>
      <c r="K2053" s="107"/>
      <c r="L2053" s="107"/>
    </row>
    <row r="2054" spans="1:12" s="121" customFormat="1">
      <c r="A2054" s="112"/>
      <c r="B2054" s="122"/>
      <c r="C2054" s="112"/>
      <c r="D2054" s="112"/>
      <c r="E2054" s="123"/>
      <c r="F2054" s="201"/>
      <c r="G2054" s="204"/>
      <c r="H2054" s="202"/>
      <c r="I2054" s="202"/>
      <c r="J2054" s="202"/>
      <c r="K2054" s="107"/>
      <c r="L2054" s="107"/>
    </row>
    <row r="2055" spans="1:12" s="121" customFormat="1">
      <c r="A2055" s="112"/>
      <c r="B2055" s="122"/>
      <c r="C2055" s="112"/>
      <c r="D2055" s="112"/>
      <c r="E2055" s="123"/>
      <c r="F2055" s="201"/>
      <c r="G2055" s="204"/>
      <c r="H2055" s="202"/>
      <c r="I2055" s="202"/>
      <c r="J2055" s="202"/>
      <c r="K2055" s="107"/>
      <c r="L2055" s="107"/>
    </row>
    <row r="2056" spans="1:12" s="121" customFormat="1">
      <c r="A2056" s="112"/>
      <c r="B2056" s="122"/>
      <c r="C2056" s="112"/>
      <c r="D2056" s="112"/>
      <c r="E2056" s="123"/>
      <c r="F2056" s="201"/>
      <c r="G2056" s="204"/>
      <c r="H2056" s="202"/>
      <c r="I2056" s="202"/>
      <c r="J2056" s="202"/>
      <c r="K2056" s="107"/>
      <c r="L2056" s="107"/>
    </row>
    <row r="2057" spans="1:12" s="121" customFormat="1">
      <c r="A2057" s="112"/>
      <c r="B2057" s="122"/>
      <c r="C2057" s="112"/>
      <c r="D2057" s="112"/>
      <c r="E2057" s="123"/>
      <c r="F2057" s="201"/>
      <c r="G2057" s="204"/>
      <c r="H2057" s="202"/>
      <c r="I2057" s="202"/>
      <c r="J2057" s="202"/>
      <c r="K2057" s="107"/>
      <c r="L2057" s="107"/>
    </row>
    <row r="2058" spans="1:12" s="121" customFormat="1">
      <c r="A2058" s="112"/>
      <c r="B2058" s="122"/>
      <c r="C2058" s="112"/>
      <c r="D2058" s="112"/>
      <c r="E2058" s="123"/>
      <c r="F2058" s="201"/>
      <c r="G2058" s="204"/>
      <c r="H2058" s="202"/>
      <c r="I2058" s="202"/>
      <c r="J2058" s="202"/>
      <c r="K2058" s="107"/>
      <c r="L2058" s="107"/>
    </row>
    <row r="2059" spans="1:12" s="121" customFormat="1">
      <c r="A2059" s="112"/>
      <c r="B2059" s="122"/>
      <c r="C2059" s="112"/>
      <c r="D2059" s="112"/>
      <c r="E2059" s="123"/>
      <c r="F2059" s="201"/>
      <c r="G2059" s="204"/>
      <c r="H2059" s="202"/>
      <c r="I2059" s="202"/>
      <c r="J2059" s="202"/>
      <c r="K2059" s="107"/>
      <c r="L2059" s="107"/>
    </row>
    <row r="2060" spans="1:12" s="121" customFormat="1">
      <c r="A2060" s="112"/>
      <c r="B2060" s="122"/>
      <c r="C2060" s="112"/>
      <c r="D2060" s="112"/>
      <c r="E2060" s="123"/>
      <c r="F2060" s="201"/>
      <c r="G2060" s="204"/>
      <c r="H2060" s="202"/>
      <c r="I2060" s="202"/>
      <c r="J2060" s="202"/>
      <c r="K2060" s="107"/>
      <c r="L2060" s="107"/>
    </row>
    <row r="2061" spans="1:12" s="121" customFormat="1">
      <c r="A2061" s="112"/>
      <c r="B2061" s="122"/>
      <c r="C2061" s="112"/>
      <c r="D2061" s="112"/>
      <c r="E2061" s="123"/>
      <c r="F2061" s="201"/>
      <c r="G2061" s="204"/>
      <c r="H2061" s="202"/>
      <c r="I2061" s="202"/>
      <c r="J2061" s="202"/>
      <c r="K2061" s="107"/>
      <c r="L2061" s="107"/>
    </row>
    <row r="2062" spans="1:12" s="121" customFormat="1">
      <c r="A2062" s="112"/>
      <c r="B2062" s="122"/>
      <c r="C2062" s="112"/>
      <c r="D2062" s="112"/>
      <c r="E2062" s="123"/>
      <c r="F2062" s="201"/>
      <c r="G2062" s="204"/>
      <c r="H2062" s="202"/>
      <c r="I2062" s="202"/>
      <c r="J2062" s="202"/>
      <c r="K2062" s="107"/>
      <c r="L2062" s="107"/>
    </row>
    <row r="2063" spans="1:12" s="121" customFormat="1">
      <c r="A2063" s="112"/>
      <c r="B2063" s="122"/>
      <c r="C2063" s="112"/>
      <c r="D2063" s="112"/>
      <c r="E2063" s="123"/>
      <c r="F2063" s="201"/>
      <c r="G2063" s="204"/>
      <c r="H2063" s="202"/>
      <c r="I2063" s="202"/>
      <c r="J2063" s="202"/>
      <c r="K2063" s="107"/>
      <c r="L2063" s="107"/>
    </row>
    <row r="2064" spans="1:12" s="121" customFormat="1">
      <c r="A2064" s="112"/>
      <c r="B2064" s="122"/>
      <c r="C2064" s="112"/>
      <c r="D2064" s="112"/>
      <c r="E2064" s="123"/>
      <c r="F2064" s="201"/>
      <c r="G2064" s="204"/>
      <c r="H2064" s="202"/>
      <c r="I2064" s="202"/>
      <c r="J2064" s="202"/>
      <c r="K2064" s="107"/>
      <c r="L2064" s="107"/>
    </row>
    <row r="2065" spans="1:12" s="121" customFormat="1">
      <c r="A2065" s="112"/>
      <c r="B2065" s="122"/>
      <c r="C2065" s="112"/>
      <c r="D2065" s="112"/>
      <c r="E2065" s="123"/>
      <c r="F2065" s="201"/>
      <c r="G2065" s="204"/>
      <c r="H2065" s="202"/>
      <c r="I2065" s="202"/>
      <c r="J2065" s="202"/>
      <c r="K2065" s="107"/>
      <c r="L2065" s="107"/>
    </row>
    <row r="2066" spans="1:12" s="121" customFormat="1">
      <c r="A2066" s="112"/>
      <c r="B2066" s="122"/>
      <c r="C2066" s="112"/>
      <c r="D2066" s="112"/>
      <c r="E2066" s="123"/>
      <c r="F2066" s="201"/>
      <c r="G2066" s="204"/>
      <c r="H2066" s="202"/>
      <c r="I2066" s="202"/>
      <c r="J2066" s="202"/>
      <c r="K2066" s="107"/>
      <c r="L2066" s="107"/>
    </row>
    <row r="2067" spans="1:12" s="121" customFormat="1">
      <c r="A2067" s="112"/>
      <c r="B2067" s="122"/>
      <c r="C2067" s="112"/>
      <c r="D2067" s="112"/>
      <c r="E2067" s="123"/>
      <c r="F2067" s="201"/>
      <c r="G2067" s="204"/>
      <c r="H2067" s="202"/>
      <c r="I2067" s="202"/>
      <c r="J2067" s="202"/>
      <c r="K2067" s="107"/>
      <c r="L2067" s="107"/>
    </row>
    <row r="2068" spans="1:12" s="121" customFormat="1">
      <c r="A2068" s="112"/>
      <c r="B2068" s="122"/>
      <c r="C2068" s="112"/>
      <c r="D2068" s="112"/>
      <c r="E2068" s="123"/>
      <c r="F2068" s="201"/>
      <c r="G2068" s="204"/>
      <c r="H2068" s="202"/>
      <c r="I2068" s="202"/>
      <c r="J2068" s="202"/>
      <c r="K2068" s="107"/>
      <c r="L2068" s="107"/>
    </row>
    <row r="2069" spans="1:12" s="121" customFormat="1">
      <c r="A2069" s="112"/>
      <c r="B2069" s="122"/>
      <c r="C2069" s="112"/>
      <c r="D2069" s="112"/>
      <c r="E2069" s="123"/>
      <c r="F2069" s="201"/>
      <c r="G2069" s="204"/>
      <c r="H2069" s="202"/>
      <c r="I2069" s="202"/>
      <c r="J2069" s="202"/>
      <c r="K2069" s="107"/>
      <c r="L2069" s="107"/>
    </row>
    <row r="2070" spans="1:12" s="121" customFormat="1">
      <c r="A2070" s="112"/>
      <c r="B2070" s="122"/>
      <c r="C2070" s="112"/>
      <c r="D2070" s="112"/>
      <c r="E2070" s="123"/>
      <c r="F2070" s="201"/>
      <c r="G2070" s="204"/>
      <c r="H2070" s="202"/>
      <c r="I2070" s="202"/>
      <c r="J2070" s="202"/>
      <c r="K2070" s="107"/>
      <c r="L2070" s="107"/>
    </row>
    <row r="2071" spans="1:12" s="121" customFormat="1">
      <c r="A2071" s="112"/>
      <c r="B2071" s="122"/>
      <c r="C2071" s="112"/>
      <c r="D2071" s="112"/>
      <c r="E2071" s="123"/>
      <c r="F2071" s="201"/>
      <c r="G2071" s="204"/>
      <c r="H2071" s="202"/>
      <c r="I2071" s="202"/>
      <c r="J2071" s="202"/>
      <c r="K2071" s="107"/>
      <c r="L2071" s="107"/>
    </row>
    <row r="2072" spans="1:12" s="121" customFormat="1">
      <c r="A2072" s="112"/>
      <c r="B2072" s="122"/>
      <c r="C2072" s="112"/>
      <c r="D2072" s="112"/>
      <c r="E2072" s="123"/>
      <c r="F2072" s="201"/>
      <c r="G2072" s="204"/>
      <c r="H2072" s="202"/>
      <c r="I2072" s="202"/>
      <c r="J2072" s="202"/>
      <c r="K2072" s="107"/>
      <c r="L2072" s="107"/>
    </row>
    <row r="2073" spans="1:12" s="121" customFormat="1">
      <c r="A2073" s="112"/>
      <c r="B2073" s="122"/>
      <c r="C2073" s="112"/>
      <c r="D2073" s="112"/>
      <c r="E2073" s="123"/>
      <c r="F2073" s="201"/>
      <c r="G2073" s="204"/>
      <c r="H2073" s="202"/>
      <c r="I2073" s="202"/>
      <c r="J2073" s="202"/>
      <c r="K2073" s="107"/>
      <c r="L2073" s="107"/>
    </row>
    <row r="2074" spans="1:12" s="121" customFormat="1">
      <c r="A2074" s="112"/>
      <c r="B2074" s="122"/>
      <c r="C2074" s="112"/>
      <c r="D2074" s="112"/>
      <c r="E2074" s="123"/>
      <c r="F2074" s="201"/>
      <c r="G2074" s="204"/>
      <c r="H2074" s="202"/>
      <c r="I2074" s="202"/>
      <c r="J2074" s="202"/>
      <c r="K2074" s="107"/>
      <c r="L2074" s="107"/>
    </row>
    <row r="2075" spans="1:12" s="121" customFormat="1">
      <c r="A2075" s="112"/>
      <c r="B2075" s="122"/>
      <c r="C2075" s="112"/>
      <c r="D2075" s="112"/>
      <c r="E2075" s="123"/>
      <c r="F2075" s="201"/>
      <c r="G2075" s="204"/>
      <c r="H2075" s="202"/>
      <c r="I2075" s="202"/>
      <c r="J2075" s="202"/>
      <c r="K2075" s="107"/>
      <c r="L2075" s="107"/>
    </row>
    <row r="2076" spans="1:12" s="121" customFormat="1">
      <c r="A2076" s="112"/>
      <c r="B2076" s="122"/>
      <c r="C2076" s="112"/>
      <c r="D2076" s="112"/>
      <c r="E2076" s="123"/>
      <c r="F2076" s="201"/>
      <c r="G2076" s="204"/>
      <c r="H2076" s="202"/>
      <c r="I2076" s="202"/>
      <c r="J2076" s="202"/>
      <c r="K2076" s="107"/>
      <c r="L2076" s="107"/>
    </row>
    <row r="2077" spans="1:12" s="121" customFormat="1">
      <c r="A2077" s="112"/>
      <c r="B2077" s="122"/>
      <c r="C2077" s="112"/>
      <c r="D2077" s="112"/>
      <c r="E2077" s="123"/>
      <c r="F2077" s="201"/>
      <c r="G2077" s="204"/>
      <c r="H2077" s="202"/>
      <c r="I2077" s="202"/>
      <c r="J2077" s="202"/>
      <c r="K2077" s="107"/>
      <c r="L2077" s="107"/>
    </row>
    <row r="2078" spans="1:12" s="121" customFormat="1">
      <c r="A2078" s="112"/>
      <c r="B2078" s="122"/>
      <c r="C2078" s="112"/>
      <c r="D2078" s="112"/>
      <c r="E2078" s="123"/>
      <c r="F2078" s="201"/>
      <c r="G2078" s="204"/>
      <c r="H2078" s="202"/>
      <c r="I2078" s="202"/>
      <c r="J2078" s="202"/>
      <c r="K2078" s="107"/>
      <c r="L2078" s="107"/>
    </row>
    <row r="2079" spans="1:12" s="121" customFormat="1">
      <c r="A2079" s="112"/>
      <c r="B2079" s="122"/>
      <c r="C2079" s="112"/>
      <c r="D2079" s="112"/>
      <c r="E2079" s="123"/>
      <c r="F2079" s="201"/>
      <c r="G2079" s="204"/>
      <c r="H2079" s="202"/>
      <c r="I2079" s="202"/>
      <c r="J2079" s="202"/>
      <c r="K2079" s="107"/>
      <c r="L2079" s="107"/>
    </row>
    <row r="2080" spans="1:12" s="121" customFormat="1">
      <c r="A2080" s="112"/>
      <c r="B2080" s="122"/>
      <c r="C2080" s="112"/>
      <c r="D2080" s="112"/>
      <c r="E2080" s="123"/>
      <c r="F2080" s="201"/>
      <c r="G2080" s="204"/>
      <c r="H2080" s="202"/>
      <c r="I2080" s="202"/>
      <c r="J2080" s="202"/>
      <c r="K2080" s="107"/>
      <c r="L2080" s="107"/>
    </row>
    <row r="2081" spans="1:12" s="121" customFormat="1">
      <c r="A2081" s="112"/>
      <c r="B2081" s="122"/>
      <c r="C2081" s="112"/>
      <c r="D2081" s="112"/>
      <c r="E2081" s="123"/>
      <c r="F2081" s="201"/>
      <c r="G2081" s="204"/>
      <c r="H2081" s="202"/>
      <c r="I2081" s="202"/>
      <c r="J2081" s="202"/>
      <c r="K2081" s="107"/>
      <c r="L2081" s="107"/>
    </row>
    <row r="2082" spans="1:12" s="121" customFormat="1">
      <c r="A2082" s="112"/>
      <c r="B2082" s="122"/>
      <c r="C2082" s="112"/>
      <c r="D2082" s="112"/>
      <c r="E2082" s="123"/>
      <c r="F2082" s="201"/>
      <c r="G2082" s="204"/>
      <c r="H2082" s="202"/>
      <c r="I2082" s="202"/>
      <c r="J2082" s="202"/>
      <c r="K2082" s="107"/>
      <c r="L2082" s="107"/>
    </row>
    <row r="2083" spans="1:12" s="121" customFormat="1">
      <c r="A2083" s="112"/>
      <c r="B2083" s="122"/>
      <c r="C2083" s="112"/>
      <c r="D2083" s="112"/>
      <c r="E2083" s="123"/>
      <c r="F2083" s="201"/>
      <c r="G2083" s="204"/>
      <c r="H2083" s="202"/>
      <c r="I2083" s="202"/>
      <c r="J2083" s="202"/>
      <c r="K2083" s="107"/>
      <c r="L2083" s="107"/>
    </row>
    <row r="2084" spans="1:12" s="121" customFormat="1">
      <c r="A2084" s="112"/>
      <c r="B2084" s="122"/>
      <c r="C2084" s="112"/>
      <c r="D2084" s="112"/>
      <c r="E2084" s="123"/>
      <c r="F2084" s="201"/>
      <c r="G2084" s="204"/>
      <c r="H2084" s="202"/>
      <c r="I2084" s="202"/>
      <c r="J2084" s="202"/>
      <c r="K2084" s="107"/>
      <c r="L2084" s="107"/>
    </row>
    <row r="2085" spans="1:12" s="121" customFormat="1">
      <c r="A2085" s="112"/>
      <c r="B2085" s="122"/>
      <c r="C2085" s="112"/>
      <c r="D2085" s="112"/>
      <c r="E2085" s="123"/>
      <c r="F2085" s="201"/>
      <c r="G2085" s="204"/>
      <c r="H2085" s="202"/>
      <c r="I2085" s="202"/>
      <c r="J2085" s="202"/>
      <c r="K2085" s="107"/>
      <c r="L2085" s="107"/>
    </row>
    <row r="2086" spans="1:12" s="121" customFormat="1">
      <c r="A2086" s="112"/>
      <c r="B2086" s="122"/>
      <c r="C2086" s="112"/>
      <c r="D2086" s="112"/>
      <c r="E2086" s="123"/>
      <c r="F2086" s="201"/>
      <c r="G2086" s="204"/>
      <c r="H2086" s="202"/>
      <c r="I2086" s="202"/>
      <c r="J2086" s="202"/>
      <c r="K2086" s="107"/>
      <c r="L2086" s="107"/>
    </row>
    <row r="2087" spans="1:12" s="121" customFormat="1">
      <c r="A2087" s="112"/>
      <c r="B2087" s="122"/>
      <c r="C2087" s="112"/>
      <c r="D2087" s="112"/>
      <c r="E2087" s="123"/>
      <c r="F2087" s="201"/>
      <c r="G2087" s="204"/>
      <c r="H2087" s="202"/>
      <c r="I2087" s="202"/>
      <c r="J2087" s="202"/>
      <c r="K2087" s="107"/>
      <c r="L2087" s="107"/>
    </row>
    <row r="2088" spans="1:12" s="121" customFormat="1">
      <c r="A2088" s="112"/>
      <c r="B2088" s="122"/>
      <c r="C2088" s="112"/>
      <c r="D2088" s="112"/>
      <c r="E2088" s="123"/>
      <c r="F2088" s="201"/>
      <c r="G2088" s="204"/>
      <c r="H2088" s="202"/>
      <c r="I2088" s="202"/>
      <c r="J2088" s="202"/>
      <c r="K2088" s="107"/>
      <c r="L2088" s="107"/>
    </row>
    <row r="2089" spans="1:12" s="121" customFormat="1">
      <c r="A2089" s="112"/>
      <c r="B2089" s="122"/>
      <c r="C2089" s="112"/>
      <c r="D2089" s="112"/>
      <c r="E2089" s="123"/>
      <c r="F2089" s="201"/>
      <c r="G2089" s="204"/>
      <c r="H2089" s="202"/>
      <c r="I2089" s="202"/>
      <c r="J2089" s="202"/>
      <c r="K2089" s="107"/>
      <c r="L2089" s="107"/>
    </row>
    <row r="2090" spans="1:12" s="121" customFormat="1">
      <c r="A2090" s="112"/>
      <c r="B2090" s="122"/>
      <c r="C2090" s="112"/>
      <c r="D2090" s="112"/>
      <c r="E2090" s="123"/>
      <c r="F2090" s="201"/>
      <c r="G2090" s="204"/>
      <c r="H2090" s="202"/>
      <c r="I2090" s="202"/>
      <c r="J2090" s="202"/>
      <c r="K2090" s="107"/>
      <c r="L2090" s="107"/>
    </row>
    <row r="2091" spans="1:12" s="121" customFormat="1">
      <c r="A2091" s="112"/>
      <c r="B2091" s="122"/>
      <c r="C2091" s="112"/>
      <c r="D2091" s="112"/>
      <c r="E2091" s="123"/>
      <c r="F2091" s="201"/>
      <c r="G2091" s="204"/>
      <c r="H2091" s="202"/>
      <c r="I2091" s="202"/>
      <c r="J2091" s="202"/>
      <c r="K2091" s="107"/>
      <c r="L2091" s="107"/>
    </row>
    <row r="2092" spans="1:12" s="121" customFormat="1">
      <c r="A2092" s="112"/>
      <c r="B2092" s="122"/>
      <c r="C2092" s="112"/>
      <c r="D2092" s="112"/>
      <c r="E2092" s="123"/>
      <c r="F2092" s="201"/>
      <c r="G2092" s="204"/>
      <c r="H2092" s="202"/>
      <c r="I2092" s="202"/>
      <c r="J2092" s="202"/>
      <c r="K2092" s="107"/>
      <c r="L2092" s="107"/>
    </row>
    <row r="2093" spans="1:12" s="121" customFormat="1">
      <c r="A2093" s="112"/>
      <c r="B2093" s="122"/>
      <c r="C2093" s="112"/>
      <c r="D2093" s="112"/>
      <c r="E2093" s="123"/>
      <c r="F2093" s="201"/>
      <c r="G2093" s="204"/>
      <c r="H2093" s="202"/>
      <c r="I2093" s="202"/>
      <c r="J2093" s="202"/>
      <c r="K2093" s="107"/>
      <c r="L2093" s="107"/>
    </row>
    <row r="2094" spans="1:12" s="121" customFormat="1">
      <c r="A2094" s="112"/>
      <c r="B2094" s="122"/>
      <c r="C2094" s="112"/>
      <c r="D2094" s="112"/>
      <c r="E2094" s="123"/>
      <c r="F2094" s="201"/>
      <c r="G2094" s="204"/>
      <c r="H2094" s="202"/>
      <c r="I2094" s="202"/>
      <c r="J2094" s="202"/>
      <c r="K2094" s="107"/>
      <c r="L2094" s="107"/>
    </row>
    <row r="2095" spans="1:12" s="121" customFormat="1">
      <c r="A2095" s="112"/>
      <c r="B2095" s="122"/>
      <c r="C2095" s="112"/>
      <c r="D2095" s="112"/>
      <c r="E2095" s="123"/>
      <c r="F2095" s="201"/>
      <c r="G2095" s="204"/>
      <c r="H2095" s="202"/>
      <c r="I2095" s="202"/>
      <c r="J2095" s="202"/>
      <c r="K2095" s="107"/>
      <c r="L2095" s="107"/>
    </row>
    <row r="2096" spans="1:12" s="121" customFormat="1">
      <c r="A2096" s="112"/>
      <c r="B2096" s="122"/>
      <c r="C2096" s="112"/>
      <c r="D2096" s="112"/>
      <c r="E2096" s="123"/>
      <c r="F2096" s="201"/>
      <c r="G2096" s="204"/>
      <c r="H2096" s="202"/>
      <c r="I2096" s="202"/>
      <c r="J2096" s="202"/>
      <c r="K2096" s="107"/>
      <c r="L2096" s="107"/>
    </row>
    <row r="2097" spans="1:12" s="121" customFormat="1">
      <c r="A2097" s="112"/>
      <c r="B2097" s="122"/>
      <c r="C2097" s="112"/>
      <c r="D2097" s="112"/>
      <c r="E2097" s="123"/>
      <c r="F2097" s="201"/>
      <c r="G2097" s="204"/>
      <c r="H2097" s="202"/>
      <c r="I2097" s="202"/>
      <c r="J2097" s="202"/>
      <c r="K2097" s="107"/>
      <c r="L2097" s="107"/>
    </row>
    <row r="2098" spans="1:12" s="121" customFormat="1">
      <c r="A2098" s="112"/>
      <c r="B2098" s="122"/>
      <c r="C2098" s="112"/>
      <c r="D2098" s="112"/>
      <c r="E2098" s="123"/>
      <c r="F2098" s="201"/>
      <c r="G2098" s="204"/>
      <c r="H2098" s="202"/>
      <c r="I2098" s="202"/>
      <c r="J2098" s="202"/>
      <c r="K2098" s="107"/>
      <c r="L2098" s="107"/>
    </row>
    <row r="2099" spans="1:12" s="121" customFormat="1">
      <c r="A2099" s="112"/>
      <c r="B2099" s="122"/>
      <c r="C2099" s="112"/>
      <c r="D2099" s="112"/>
      <c r="E2099" s="123"/>
      <c r="F2099" s="201"/>
      <c r="G2099" s="204"/>
      <c r="H2099" s="202"/>
      <c r="I2099" s="202"/>
      <c r="J2099" s="202"/>
      <c r="K2099" s="107"/>
      <c r="L2099" s="107"/>
    </row>
    <row r="2100" spans="1:12" s="121" customFormat="1">
      <c r="A2100" s="112"/>
      <c r="B2100" s="122"/>
      <c r="C2100" s="112"/>
      <c r="D2100" s="112"/>
      <c r="E2100" s="123"/>
      <c r="F2100" s="201"/>
      <c r="G2100" s="204"/>
      <c r="H2100" s="202"/>
      <c r="I2100" s="202"/>
      <c r="J2100" s="202"/>
      <c r="K2100" s="107"/>
      <c r="L2100" s="107"/>
    </row>
    <row r="2101" spans="1:12" s="121" customFormat="1">
      <c r="A2101" s="112"/>
      <c r="B2101" s="122"/>
      <c r="C2101" s="112"/>
      <c r="D2101" s="112"/>
      <c r="E2101" s="123"/>
      <c r="F2101" s="201"/>
      <c r="G2101" s="204"/>
      <c r="H2101" s="202"/>
      <c r="I2101" s="202"/>
      <c r="J2101" s="202"/>
      <c r="K2101" s="107"/>
      <c r="L2101" s="107"/>
    </row>
    <row r="2102" spans="1:12" s="121" customFormat="1">
      <c r="A2102" s="112"/>
      <c r="B2102" s="122"/>
      <c r="C2102" s="112"/>
      <c r="D2102" s="112"/>
      <c r="E2102" s="123"/>
      <c r="F2102" s="201"/>
      <c r="G2102" s="204"/>
      <c r="H2102" s="202"/>
      <c r="I2102" s="202"/>
      <c r="J2102" s="202"/>
      <c r="K2102" s="107"/>
      <c r="L2102" s="107"/>
    </row>
    <row r="2103" spans="1:12" s="121" customFormat="1">
      <c r="A2103" s="112"/>
      <c r="B2103" s="122"/>
      <c r="C2103" s="112"/>
      <c r="D2103" s="112"/>
      <c r="E2103" s="123"/>
      <c r="F2103" s="201"/>
      <c r="G2103" s="204"/>
      <c r="H2103" s="202"/>
      <c r="I2103" s="202"/>
      <c r="J2103" s="202"/>
      <c r="K2103" s="107"/>
      <c r="L2103" s="107"/>
    </row>
    <row r="2104" spans="1:12" s="121" customFormat="1">
      <c r="A2104" s="112"/>
      <c r="B2104" s="122"/>
      <c r="C2104" s="112"/>
      <c r="D2104" s="112"/>
      <c r="E2104" s="123"/>
      <c r="F2104" s="201"/>
      <c r="G2104" s="204"/>
      <c r="H2104" s="202"/>
      <c r="I2104" s="202"/>
      <c r="J2104" s="202"/>
      <c r="K2104" s="107"/>
      <c r="L2104" s="107"/>
    </row>
    <row r="2105" spans="1:12" s="121" customFormat="1">
      <c r="A2105" s="112"/>
      <c r="B2105" s="122"/>
      <c r="C2105" s="112"/>
      <c r="D2105" s="112"/>
      <c r="E2105" s="123"/>
      <c r="F2105" s="201"/>
      <c r="G2105" s="204"/>
      <c r="H2105" s="202"/>
      <c r="I2105" s="202"/>
      <c r="J2105" s="202"/>
      <c r="K2105" s="107"/>
      <c r="L2105" s="107"/>
    </row>
    <row r="2106" spans="1:12" s="121" customFormat="1">
      <c r="A2106" s="112"/>
      <c r="B2106" s="122"/>
      <c r="C2106" s="112"/>
      <c r="D2106" s="112"/>
      <c r="E2106" s="123"/>
      <c r="F2106" s="201"/>
      <c r="G2106" s="204"/>
      <c r="H2106" s="202"/>
      <c r="I2106" s="202"/>
      <c r="J2106" s="202"/>
      <c r="K2106" s="107"/>
      <c r="L2106" s="107"/>
    </row>
    <row r="2107" spans="1:12" s="121" customFormat="1">
      <c r="A2107" s="112"/>
      <c r="B2107" s="122"/>
      <c r="C2107" s="112"/>
      <c r="D2107" s="112"/>
      <c r="E2107" s="123"/>
      <c r="F2107" s="201"/>
      <c r="G2107" s="204"/>
      <c r="H2107" s="202"/>
      <c r="I2107" s="202"/>
      <c r="J2107" s="202"/>
      <c r="K2107" s="107"/>
      <c r="L2107" s="107"/>
    </row>
    <row r="2108" spans="1:12" s="121" customFormat="1">
      <c r="A2108" s="112"/>
      <c r="B2108" s="122"/>
      <c r="C2108" s="112"/>
      <c r="D2108" s="112"/>
      <c r="E2108" s="123"/>
      <c r="F2108" s="201"/>
      <c r="G2108" s="204"/>
      <c r="H2108" s="202"/>
      <c r="I2108" s="202"/>
      <c r="J2108" s="202"/>
      <c r="K2108" s="107"/>
      <c r="L2108" s="107"/>
    </row>
    <row r="2109" spans="1:12" s="121" customFormat="1">
      <c r="A2109" s="112"/>
      <c r="B2109" s="122"/>
      <c r="C2109" s="112"/>
      <c r="D2109" s="112"/>
      <c r="E2109" s="123"/>
      <c r="F2109" s="201"/>
      <c r="G2109" s="204"/>
      <c r="H2109" s="202"/>
      <c r="I2109" s="202"/>
      <c r="J2109" s="202"/>
      <c r="K2109" s="107"/>
      <c r="L2109" s="107"/>
    </row>
    <row r="2110" spans="1:12" s="121" customFormat="1">
      <c r="A2110" s="112"/>
      <c r="B2110" s="122"/>
      <c r="C2110" s="112"/>
      <c r="D2110" s="112"/>
      <c r="E2110" s="123"/>
      <c r="F2110" s="201"/>
      <c r="G2110" s="204"/>
      <c r="H2110" s="202"/>
      <c r="I2110" s="202"/>
      <c r="J2110" s="202"/>
      <c r="K2110" s="107"/>
      <c r="L2110" s="107"/>
    </row>
    <row r="2111" spans="1:12" s="121" customFormat="1">
      <c r="A2111" s="112"/>
      <c r="B2111" s="122"/>
      <c r="C2111" s="112"/>
      <c r="D2111" s="112"/>
      <c r="E2111" s="123"/>
      <c r="F2111" s="201"/>
      <c r="G2111" s="204"/>
      <c r="H2111" s="202"/>
      <c r="I2111" s="202"/>
      <c r="J2111" s="202"/>
      <c r="K2111" s="107"/>
      <c r="L2111" s="107"/>
    </row>
    <row r="2112" spans="1:12" s="121" customFormat="1">
      <c r="A2112" s="112"/>
      <c r="B2112" s="122"/>
      <c r="C2112" s="112"/>
      <c r="D2112" s="112"/>
      <c r="E2112" s="123"/>
      <c r="F2112" s="201"/>
      <c r="G2112" s="204"/>
      <c r="H2112" s="202"/>
      <c r="I2112" s="202"/>
      <c r="J2112" s="202"/>
      <c r="K2112" s="107"/>
      <c r="L2112" s="107"/>
    </row>
    <row r="2113" spans="1:12" s="121" customFormat="1">
      <c r="A2113" s="112"/>
      <c r="B2113" s="122"/>
      <c r="C2113" s="112"/>
      <c r="D2113" s="112"/>
      <c r="E2113" s="123"/>
      <c r="F2113" s="201"/>
      <c r="G2113" s="204"/>
      <c r="H2113" s="202"/>
      <c r="I2113" s="202"/>
      <c r="J2113" s="202"/>
      <c r="K2113" s="107"/>
      <c r="L2113" s="107"/>
    </row>
    <row r="2114" spans="1:12" s="121" customFormat="1">
      <c r="A2114" s="112"/>
      <c r="B2114" s="122"/>
      <c r="C2114" s="112"/>
      <c r="D2114" s="112"/>
      <c r="E2114" s="123"/>
      <c r="F2114" s="201"/>
      <c r="G2114" s="204"/>
      <c r="H2114" s="202"/>
      <c r="I2114" s="202"/>
      <c r="J2114" s="202"/>
      <c r="K2114" s="107"/>
      <c r="L2114" s="107"/>
    </row>
    <row r="2115" spans="1:12" s="121" customFormat="1">
      <c r="A2115" s="112"/>
      <c r="B2115" s="122"/>
      <c r="C2115" s="112"/>
      <c r="D2115" s="112"/>
      <c r="E2115" s="123"/>
      <c r="F2115" s="201"/>
      <c r="G2115" s="204"/>
      <c r="H2115" s="202"/>
      <c r="I2115" s="202"/>
      <c r="J2115" s="202"/>
      <c r="K2115" s="107"/>
      <c r="L2115" s="107"/>
    </row>
    <row r="2116" spans="1:12" s="121" customFormat="1">
      <c r="A2116" s="112"/>
      <c r="B2116" s="122"/>
      <c r="C2116" s="112"/>
      <c r="D2116" s="112"/>
      <c r="E2116" s="123"/>
      <c r="F2116" s="201"/>
      <c r="G2116" s="204"/>
      <c r="H2116" s="202"/>
      <c r="I2116" s="202"/>
      <c r="J2116" s="202"/>
      <c r="K2116" s="107"/>
      <c r="L2116" s="107"/>
    </row>
    <row r="2117" spans="1:12" s="121" customFormat="1">
      <c r="A2117" s="112"/>
      <c r="B2117" s="122"/>
      <c r="C2117" s="112"/>
      <c r="D2117" s="112"/>
      <c r="E2117" s="123"/>
      <c r="F2117" s="201"/>
      <c r="G2117" s="204"/>
      <c r="H2117" s="202"/>
      <c r="I2117" s="202"/>
      <c r="J2117" s="202"/>
      <c r="K2117" s="107"/>
      <c r="L2117" s="107"/>
    </row>
    <row r="2118" spans="1:12" s="121" customFormat="1">
      <c r="A2118" s="112"/>
      <c r="B2118" s="122"/>
      <c r="C2118" s="112"/>
      <c r="D2118" s="112"/>
      <c r="E2118" s="123"/>
      <c r="F2118" s="201"/>
      <c r="G2118" s="204"/>
      <c r="H2118" s="202"/>
      <c r="I2118" s="202"/>
      <c r="J2118" s="202"/>
      <c r="K2118" s="107"/>
      <c r="L2118" s="107"/>
    </row>
    <row r="2119" spans="1:12" s="121" customFormat="1">
      <c r="A2119" s="112"/>
      <c r="B2119" s="122"/>
      <c r="C2119" s="112"/>
      <c r="D2119" s="112"/>
      <c r="E2119" s="123"/>
      <c r="F2119" s="201"/>
      <c r="G2119" s="204"/>
      <c r="H2119" s="202"/>
      <c r="I2119" s="202"/>
      <c r="J2119" s="202"/>
      <c r="K2119" s="107"/>
      <c r="L2119" s="107"/>
    </row>
    <row r="2120" spans="1:12" s="121" customFormat="1">
      <c r="A2120" s="112"/>
      <c r="B2120" s="122"/>
      <c r="C2120" s="112"/>
      <c r="D2120" s="112"/>
      <c r="E2120" s="123"/>
      <c r="F2120" s="201"/>
      <c r="G2120" s="204"/>
      <c r="H2120" s="202"/>
      <c r="I2120" s="202"/>
      <c r="J2120" s="202"/>
      <c r="K2120" s="107"/>
      <c r="L2120" s="107"/>
    </row>
    <row r="2121" spans="1:12" s="121" customFormat="1">
      <c r="A2121" s="112"/>
      <c r="B2121" s="122"/>
      <c r="C2121" s="112"/>
      <c r="D2121" s="112"/>
      <c r="E2121" s="123"/>
      <c r="F2121" s="201"/>
      <c r="G2121" s="204"/>
      <c r="H2121" s="202"/>
      <c r="I2121" s="202"/>
      <c r="J2121" s="202"/>
      <c r="K2121" s="107"/>
      <c r="L2121" s="107"/>
    </row>
    <row r="2122" spans="1:12" s="121" customFormat="1">
      <c r="A2122" s="112"/>
      <c r="B2122" s="122"/>
      <c r="C2122" s="112"/>
      <c r="D2122" s="112"/>
      <c r="E2122" s="123"/>
      <c r="F2122" s="201"/>
      <c r="G2122" s="204"/>
      <c r="H2122" s="202"/>
      <c r="I2122" s="202"/>
      <c r="J2122" s="202"/>
      <c r="K2122" s="107"/>
      <c r="L2122" s="107"/>
    </row>
    <row r="2123" spans="1:12" s="121" customFormat="1">
      <c r="A2123" s="112"/>
      <c r="B2123" s="122"/>
      <c r="C2123" s="112"/>
      <c r="D2123" s="112"/>
      <c r="E2123" s="123"/>
      <c r="F2123" s="201"/>
      <c r="G2123" s="204"/>
      <c r="H2123" s="202"/>
      <c r="I2123" s="202"/>
      <c r="J2123" s="202"/>
      <c r="K2123" s="107"/>
      <c r="L2123" s="107"/>
    </row>
    <row r="2124" spans="1:12" s="121" customFormat="1">
      <c r="A2124" s="112"/>
      <c r="B2124" s="122"/>
      <c r="C2124" s="112"/>
      <c r="D2124" s="112"/>
      <c r="E2124" s="123"/>
      <c r="F2124" s="201"/>
      <c r="G2124" s="204"/>
      <c r="H2124" s="202"/>
      <c r="I2124" s="202"/>
      <c r="J2124" s="202"/>
      <c r="K2124" s="107"/>
      <c r="L2124" s="107"/>
    </row>
    <row r="2125" spans="1:12" s="121" customFormat="1">
      <c r="A2125" s="112"/>
      <c r="B2125" s="122"/>
      <c r="C2125" s="112"/>
      <c r="D2125" s="112"/>
      <c r="E2125" s="123"/>
      <c r="F2125" s="201"/>
      <c r="G2125" s="204"/>
      <c r="H2125" s="202"/>
      <c r="I2125" s="202"/>
      <c r="J2125" s="202"/>
      <c r="K2125" s="107"/>
      <c r="L2125" s="107"/>
    </row>
    <row r="2126" spans="1:12" s="121" customFormat="1">
      <c r="A2126" s="112"/>
      <c r="B2126" s="122"/>
      <c r="C2126" s="112"/>
      <c r="D2126" s="112"/>
      <c r="E2126" s="123"/>
      <c r="F2126" s="201"/>
      <c r="G2126" s="204"/>
      <c r="H2126" s="202"/>
      <c r="I2126" s="202"/>
      <c r="J2126" s="202"/>
      <c r="K2126" s="107"/>
      <c r="L2126" s="107"/>
    </row>
    <row r="2127" spans="1:12" s="121" customFormat="1">
      <c r="A2127" s="112"/>
      <c r="B2127" s="122"/>
      <c r="C2127" s="112"/>
      <c r="D2127" s="112"/>
      <c r="E2127" s="123"/>
      <c r="F2127" s="201"/>
      <c r="G2127" s="204"/>
      <c r="H2127" s="202"/>
      <c r="I2127" s="202"/>
      <c r="J2127" s="202"/>
      <c r="K2127" s="107"/>
      <c r="L2127" s="107"/>
    </row>
    <row r="2128" spans="1:12" s="121" customFormat="1">
      <c r="A2128" s="112"/>
      <c r="B2128" s="122"/>
      <c r="C2128" s="112"/>
      <c r="D2128" s="112"/>
      <c r="E2128" s="123"/>
      <c r="F2128" s="201"/>
      <c r="G2128" s="204"/>
      <c r="H2128" s="202"/>
      <c r="I2128" s="202"/>
      <c r="J2128" s="202"/>
      <c r="K2128" s="107"/>
      <c r="L2128" s="107"/>
    </row>
    <row r="2129" spans="1:12" s="121" customFormat="1">
      <c r="A2129" s="112"/>
      <c r="B2129" s="122"/>
      <c r="C2129" s="112"/>
      <c r="D2129" s="112"/>
      <c r="E2129" s="123"/>
      <c r="F2129" s="201"/>
      <c r="G2129" s="204"/>
      <c r="H2129" s="202"/>
      <c r="I2129" s="202"/>
      <c r="J2129" s="202"/>
      <c r="K2129" s="107"/>
      <c r="L2129" s="107"/>
    </row>
    <row r="2130" spans="1:12" s="121" customFormat="1">
      <c r="A2130" s="112"/>
      <c r="B2130" s="122"/>
      <c r="C2130" s="112"/>
      <c r="D2130" s="112"/>
      <c r="E2130" s="123"/>
      <c r="F2130" s="201"/>
      <c r="G2130" s="204"/>
      <c r="H2130" s="202"/>
      <c r="I2130" s="202"/>
      <c r="J2130" s="202"/>
      <c r="K2130" s="107"/>
      <c r="L2130" s="107"/>
    </row>
    <row r="2131" spans="1:12" s="121" customFormat="1">
      <c r="A2131" s="112"/>
      <c r="B2131" s="122"/>
      <c r="C2131" s="112"/>
      <c r="D2131" s="112"/>
      <c r="E2131" s="123"/>
      <c r="F2131" s="201"/>
      <c r="G2131" s="204"/>
      <c r="H2131" s="202"/>
      <c r="I2131" s="202"/>
      <c r="J2131" s="202"/>
      <c r="K2131" s="107"/>
      <c r="L2131" s="107"/>
    </row>
    <row r="2132" spans="1:12" s="121" customFormat="1">
      <c r="A2132" s="112"/>
      <c r="B2132" s="122"/>
      <c r="C2132" s="112"/>
      <c r="D2132" s="112"/>
      <c r="E2132" s="123"/>
      <c r="F2132" s="201"/>
      <c r="G2132" s="204"/>
      <c r="H2132" s="202"/>
      <c r="I2132" s="202"/>
      <c r="J2132" s="202"/>
      <c r="K2132" s="107"/>
      <c r="L2132" s="107"/>
    </row>
    <row r="2133" spans="1:12" s="121" customFormat="1">
      <c r="A2133" s="112"/>
      <c r="B2133" s="122"/>
      <c r="C2133" s="112"/>
      <c r="D2133" s="112"/>
      <c r="E2133" s="123"/>
      <c r="F2133" s="201"/>
      <c r="G2133" s="204"/>
      <c r="H2133" s="202"/>
      <c r="I2133" s="202"/>
      <c r="J2133" s="202"/>
      <c r="K2133" s="107"/>
      <c r="L2133" s="107"/>
    </row>
    <row r="2134" spans="1:12" s="121" customFormat="1">
      <c r="A2134" s="112"/>
      <c r="B2134" s="122"/>
      <c r="C2134" s="112"/>
      <c r="D2134" s="112"/>
      <c r="E2134" s="123"/>
      <c r="F2134" s="201"/>
      <c r="G2134" s="204"/>
      <c r="H2134" s="202"/>
      <c r="I2134" s="202"/>
      <c r="J2134" s="202"/>
      <c r="K2134" s="107"/>
      <c r="L2134" s="107"/>
    </row>
    <row r="2135" spans="1:12" s="121" customFormat="1">
      <c r="A2135" s="112"/>
      <c r="B2135" s="122"/>
      <c r="C2135" s="112"/>
      <c r="D2135" s="112"/>
      <c r="E2135" s="123"/>
      <c r="F2135" s="201"/>
      <c r="G2135" s="204"/>
      <c r="H2135" s="202"/>
      <c r="I2135" s="202"/>
      <c r="J2135" s="202"/>
      <c r="K2135" s="107"/>
      <c r="L2135" s="107"/>
    </row>
    <row r="2136" spans="1:12" s="121" customFormat="1">
      <c r="A2136" s="112"/>
      <c r="B2136" s="122"/>
      <c r="C2136" s="112"/>
      <c r="D2136" s="112"/>
      <c r="E2136" s="123"/>
      <c r="F2136" s="201"/>
      <c r="G2136" s="204"/>
      <c r="H2136" s="202"/>
      <c r="I2136" s="202"/>
      <c r="J2136" s="202"/>
      <c r="K2136" s="107"/>
      <c r="L2136" s="107"/>
    </row>
    <row r="2137" spans="1:12" s="121" customFormat="1">
      <c r="A2137" s="112"/>
      <c r="B2137" s="122"/>
      <c r="C2137" s="112"/>
      <c r="D2137" s="112"/>
      <c r="E2137" s="123"/>
      <c r="F2137" s="201"/>
      <c r="G2137" s="204"/>
      <c r="H2137" s="202"/>
      <c r="I2137" s="202"/>
      <c r="J2137" s="202"/>
      <c r="K2137" s="107"/>
      <c r="L2137" s="107"/>
    </row>
    <row r="2138" spans="1:12" s="121" customFormat="1">
      <c r="A2138" s="112"/>
      <c r="B2138" s="122"/>
      <c r="C2138" s="112"/>
      <c r="D2138" s="112"/>
      <c r="E2138" s="123"/>
      <c r="F2138" s="201"/>
      <c r="G2138" s="204"/>
      <c r="H2138" s="202"/>
      <c r="I2138" s="202"/>
      <c r="J2138" s="202"/>
      <c r="K2138" s="107"/>
      <c r="L2138" s="107"/>
    </row>
    <row r="2139" spans="1:12" s="121" customFormat="1">
      <c r="A2139" s="112"/>
      <c r="B2139" s="122"/>
      <c r="C2139" s="112"/>
      <c r="D2139" s="112"/>
      <c r="E2139" s="123"/>
      <c r="F2139" s="201"/>
      <c r="G2139" s="204"/>
      <c r="H2139" s="202"/>
      <c r="I2139" s="202"/>
      <c r="J2139" s="202"/>
      <c r="K2139" s="107"/>
      <c r="L2139" s="107"/>
    </row>
    <row r="2140" spans="1:12" s="121" customFormat="1">
      <c r="A2140" s="112"/>
      <c r="B2140" s="122"/>
      <c r="C2140" s="112"/>
      <c r="D2140" s="112"/>
      <c r="E2140" s="123"/>
      <c r="F2140" s="201"/>
      <c r="G2140" s="204"/>
      <c r="H2140" s="202"/>
      <c r="I2140" s="202"/>
      <c r="J2140" s="202"/>
      <c r="K2140" s="107"/>
      <c r="L2140" s="107"/>
    </row>
    <row r="2141" spans="1:12" s="121" customFormat="1">
      <c r="A2141" s="112"/>
      <c r="B2141" s="122"/>
      <c r="C2141" s="112"/>
      <c r="D2141" s="112"/>
      <c r="E2141" s="123"/>
      <c r="F2141" s="201"/>
      <c r="G2141" s="204"/>
      <c r="H2141" s="202"/>
      <c r="I2141" s="202"/>
      <c r="J2141" s="202"/>
      <c r="K2141" s="107"/>
      <c r="L2141" s="107"/>
    </row>
    <row r="2142" spans="1:12" s="121" customFormat="1">
      <c r="A2142" s="112"/>
      <c r="B2142" s="122"/>
      <c r="C2142" s="112"/>
      <c r="D2142" s="112"/>
      <c r="E2142" s="123"/>
      <c r="F2142" s="201"/>
      <c r="G2142" s="204"/>
      <c r="H2142" s="202"/>
      <c r="I2142" s="202"/>
      <c r="J2142" s="202"/>
      <c r="K2142" s="107"/>
      <c r="L2142" s="107"/>
    </row>
    <row r="2143" spans="1:12" s="121" customFormat="1">
      <c r="A2143" s="112"/>
      <c r="B2143" s="122"/>
      <c r="C2143" s="112"/>
      <c r="D2143" s="112"/>
      <c r="E2143" s="123"/>
      <c r="F2143" s="201"/>
      <c r="G2143" s="204"/>
      <c r="H2143" s="202"/>
      <c r="I2143" s="202"/>
      <c r="J2143" s="202"/>
      <c r="K2143" s="107"/>
      <c r="L2143" s="107"/>
    </row>
    <row r="2144" spans="1:12" s="121" customFormat="1">
      <c r="A2144" s="112"/>
      <c r="B2144" s="122"/>
      <c r="C2144" s="112"/>
      <c r="D2144" s="112"/>
      <c r="E2144" s="123"/>
      <c r="F2144" s="201"/>
      <c r="G2144" s="204"/>
      <c r="H2144" s="202"/>
      <c r="I2144" s="202"/>
      <c r="J2144" s="202"/>
      <c r="K2144" s="107"/>
      <c r="L2144" s="107"/>
    </row>
    <row r="2145" spans="1:12" s="121" customFormat="1">
      <c r="A2145" s="112"/>
      <c r="B2145" s="122"/>
      <c r="C2145" s="112"/>
      <c r="D2145" s="112"/>
      <c r="E2145" s="123"/>
      <c r="F2145" s="201"/>
      <c r="G2145" s="204"/>
      <c r="H2145" s="202"/>
      <c r="I2145" s="202"/>
      <c r="J2145" s="202"/>
      <c r="K2145" s="107"/>
      <c r="L2145" s="107"/>
    </row>
    <row r="2146" spans="1:12" s="121" customFormat="1">
      <c r="A2146" s="112"/>
      <c r="B2146" s="122"/>
      <c r="C2146" s="112"/>
      <c r="D2146" s="112"/>
      <c r="E2146" s="123"/>
      <c r="F2146" s="201"/>
      <c r="G2146" s="204"/>
      <c r="H2146" s="202"/>
      <c r="I2146" s="202"/>
      <c r="J2146" s="202"/>
      <c r="K2146" s="107"/>
      <c r="L2146" s="107"/>
    </row>
    <row r="2147" spans="1:12" s="121" customFormat="1">
      <c r="A2147" s="112"/>
      <c r="B2147" s="122"/>
      <c r="C2147" s="112"/>
      <c r="D2147" s="112"/>
      <c r="E2147" s="123"/>
      <c r="F2147" s="201"/>
      <c r="G2147" s="204"/>
      <c r="H2147" s="202"/>
      <c r="I2147" s="202"/>
      <c r="J2147" s="202"/>
      <c r="K2147" s="107"/>
      <c r="L2147" s="107"/>
    </row>
    <row r="2148" spans="1:12" s="121" customFormat="1">
      <c r="A2148" s="112"/>
      <c r="B2148" s="122"/>
      <c r="C2148" s="112"/>
      <c r="D2148" s="112"/>
      <c r="E2148" s="123"/>
      <c r="F2148" s="201"/>
      <c r="G2148" s="204"/>
      <c r="H2148" s="202"/>
      <c r="I2148" s="202"/>
      <c r="J2148" s="202"/>
      <c r="K2148" s="107"/>
      <c r="L2148" s="107"/>
    </row>
    <row r="2149" spans="1:12" s="121" customFormat="1">
      <c r="A2149" s="112"/>
      <c r="B2149" s="122"/>
      <c r="C2149" s="112"/>
      <c r="D2149" s="112"/>
      <c r="E2149" s="123"/>
      <c r="F2149" s="201"/>
      <c r="G2149" s="204"/>
      <c r="H2149" s="202"/>
      <c r="I2149" s="202"/>
      <c r="J2149" s="202"/>
      <c r="K2149" s="107"/>
      <c r="L2149" s="107"/>
    </row>
    <row r="2150" spans="1:12" s="121" customFormat="1">
      <c r="A2150" s="112"/>
      <c r="B2150" s="122"/>
      <c r="C2150" s="112"/>
      <c r="D2150" s="112"/>
      <c r="E2150" s="123"/>
      <c r="F2150" s="201"/>
      <c r="G2150" s="204"/>
      <c r="H2150" s="202"/>
      <c r="I2150" s="202"/>
      <c r="J2150" s="202"/>
      <c r="K2150" s="107"/>
      <c r="L2150" s="107"/>
    </row>
    <row r="2151" spans="1:12" s="121" customFormat="1">
      <c r="A2151" s="112"/>
      <c r="B2151" s="122"/>
      <c r="C2151" s="112"/>
      <c r="D2151" s="112"/>
      <c r="E2151" s="123"/>
      <c r="F2151" s="201"/>
      <c r="G2151" s="204"/>
      <c r="H2151" s="202"/>
      <c r="I2151" s="202"/>
      <c r="J2151" s="202"/>
      <c r="K2151" s="107"/>
      <c r="L2151" s="107"/>
    </row>
    <row r="2152" spans="1:12" s="121" customFormat="1">
      <c r="A2152" s="112"/>
      <c r="B2152" s="122"/>
      <c r="C2152" s="112"/>
      <c r="D2152" s="112"/>
      <c r="E2152" s="123"/>
      <c r="F2152" s="201"/>
      <c r="G2152" s="204"/>
      <c r="H2152" s="202"/>
      <c r="I2152" s="202"/>
      <c r="J2152" s="202"/>
      <c r="K2152" s="107"/>
      <c r="L2152" s="107"/>
    </row>
    <row r="2153" spans="1:12" s="121" customFormat="1">
      <c r="A2153" s="112"/>
      <c r="B2153" s="122"/>
      <c r="C2153" s="112"/>
      <c r="D2153" s="112"/>
      <c r="E2153" s="123"/>
      <c r="F2153" s="201"/>
      <c r="G2153" s="204"/>
      <c r="H2153" s="202"/>
      <c r="I2153" s="202"/>
      <c r="J2153" s="202"/>
      <c r="K2153" s="107"/>
      <c r="L2153" s="107"/>
    </row>
    <row r="2154" spans="1:12" s="121" customFormat="1">
      <c r="A2154" s="112"/>
      <c r="B2154" s="122"/>
      <c r="C2154" s="112"/>
      <c r="D2154" s="112"/>
      <c r="E2154" s="123"/>
      <c r="F2154" s="201"/>
      <c r="G2154" s="204"/>
      <c r="H2154" s="202"/>
      <c r="I2154" s="202"/>
      <c r="J2154" s="202"/>
      <c r="K2154" s="107"/>
      <c r="L2154" s="107"/>
    </row>
    <row r="2155" spans="1:12" s="121" customFormat="1">
      <c r="A2155" s="112"/>
      <c r="B2155" s="122"/>
      <c r="C2155" s="112"/>
      <c r="D2155" s="112"/>
      <c r="E2155" s="123"/>
      <c r="F2155" s="201"/>
      <c r="G2155" s="204"/>
      <c r="H2155" s="202"/>
      <c r="I2155" s="202"/>
      <c r="J2155" s="202"/>
      <c r="K2155" s="107"/>
      <c r="L2155" s="107"/>
    </row>
    <row r="2156" spans="1:12" s="121" customFormat="1">
      <c r="A2156" s="112"/>
      <c r="B2156" s="122"/>
      <c r="C2156" s="112"/>
      <c r="D2156" s="112"/>
      <c r="E2156" s="123"/>
      <c r="F2156" s="201"/>
      <c r="G2156" s="204"/>
      <c r="H2156" s="202"/>
      <c r="I2156" s="202"/>
      <c r="J2156" s="202"/>
      <c r="K2156" s="107"/>
      <c r="L2156" s="107"/>
    </row>
    <row r="2157" spans="1:12" s="121" customFormat="1">
      <c r="A2157" s="112"/>
      <c r="B2157" s="122"/>
      <c r="C2157" s="112"/>
      <c r="D2157" s="112"/>
      <c r="E2157" s="123"/>
      <c r="F2157" s="201"/>
      <c r="G2157" s="204"/>
      <c r="H2157" s="202"/>
      <c r="I2157" s="202"/>
      <c r="J2157" s="202"/>
      <c r="K2157" s="107"/>
      <c r="L2157" s="107"/>
    </row>
    <row r="2158" spans="1:12" s="121" customFormat="1">
      <c r="A2158" s="112"/>
      <c r="B2158" s="122"/>
      <c r="C2158" s="112"/>
      <c r="D2158" s="112"/>
      <c r="E2158" s="123"/>
      <c r="F2158" s="201"/>
      <c r="G2158" s="204"/>
      <c r="H2158" s="202"/>
      <c r="I2158" s="202"/>
      <c r="J2158" s="202"/>
      <c r="K2158" s="107"/>
      <c r="L2158" s="107"/>
    </row>
    <row r="2159" spans="1:12" s="121" customFormat="1">
      <c r="A2159" s="112"/>
      <c r="B2159" s="122"/>
      <c r="C2159" s="112"/>
      <c r="D2159" s="112"/>
      <c r="E2159" s="123"/>
      <c r="F2159" s="201"/>
      <c r="G2159" s="204"/>
      <c r="H2159" s="202"/>
      <c r="I2159" s="202"/>
      <c r="J2159" s="202"/>
      <c r="K2159" s="107"/>
      <c r="L2159" s="107"/>
    </row>
    <row r="2160" spans="1:12" s="121" customFormat="1">
      <c r="A2160" s="112"/>
      <c r="B2160" s="122"/>
      <c r="C2160" s="112"/>
      <c r="D2160" s="112"/>
      <c r="E2160" s="123"/>
      <c r="F2160" s="201"/>
      <c r="G2160" s="204"/>
      <c r="H2160" s="202"/>
      <c r="I2160" s="202"/>
      <c r="J2160" s="202"/>
      <c r="K2160" s="107"/>
      <c r="L2160" s="107"/>
    </row>
    <row r="2161" spans="1:12" s="121" customFormat="1">
      <c r="A2161" s="112"/>
      <c r="B2161" s="122"/>
      <c r="C2161" s="112"/>
      <c r="D2161" s="112"/>
      <c r="E2161" s="123"/>
      <c r="F2161" s="201"/>
      <c r="G2161" s="204"/>
      <c r="H2161" s="202"/>
      <c r="I2161" s="202"/>
      <c r="J2161" s="202"/>
      <c r="K2161" s="107"/>
      <c r="L2161" s="107"/>
    </row>
    <row r="2162" spans="1:12" s="121" customFormat="1">
      <c r="A2162" s="112"/>
      <c r="B2162" s="122"/>
      <c r="C2162" s="112"/>
      <c r="D2162" s="112"/>
      <c r="E2162" s="123"/>
      <c r="F2162" s="201"/>
      <c r="G2162" s="204"/>
      <c r="H2162" s="202"/>
      <c r="I2162" s="202"/>
      <c r="J2162" s="202"/>
      <c r="K2162" s="107"/>
      <c r="L2162" s="107"/>
    </row>
    <row r="2163" spans="1:12" s="121" customFormat="1">
      <c r="A2163" s="112"/>
      <c r="B2163" s="122"/>
      <c r="C2163" s="112"/>
      <c r="D2163" s="112"/>
      <c r="E2163" s="123"/>
      <c r="F2163" s="201"/>
      <c r="G2163" s="204"/>
      <c r="H2163" s="202"/>
      <c r="I2163" s="202"/>
      <c r="J2163" s="202"/>
      <c r="K2163" s="107"/>
      <c r="L2163" s="107"/>
    </row>
    <row r="2164" spans="1:12" s="121" customFormat="1">
      <c r="A2164" s="112"/>
      <c r="B2164" s="122"/>
      <c r="C2164" s="112"/>
      <c r="D2164" s="112"/>
      <c r="E2164" s="123"/>
      <c r="F2164" s="201"/>
      <c r="G2164" s="204"/>
      <c r="H2164" s="202"/>
      <c r="I2164" s="202"/>
      <c r="J2164" s="202"/>
      <c r="K2164" s="107"/>
      <c r="L2164" s="107"/>
    </row>
    <row r="2165" spans="1:12" s="121" customFormat="1">
      <c r="A2165" s="112"/>
      <c r="B2165" s="122"/>
      <c r="C2165" s="112"/>
      <c r="D2165" s="112"/>
      <c r="E2165" s="123"/>
      <c r="F2165" s="201"/>
      <c r="G2165" s="204"/>
      <c r="H2165" s="202"/>
      <c r="I2165" s="202"/>
      <c r="J2165" s="202"/>
      <c r="K2165" s="107"/>
      <c r="L2165" s="107"/>
    </row>
    <row r="2166" spans="1:12" s="121" customFormat="1">
      <c r="A2166" s="112"/>
      <c r="B2166" s="122"/>
      <c r="C2166" s="112"/>
      <c r="D2166" s="112"/>
      <c r="E2166" s="123"/>
      <c r="F2166" s="201"/>
      <c r="G2166" s="204"/>
      <c r="H2166" s="202"/>
      <c r="I2166" s="202"/>
      <c r="J2166" s="202"/>
      <c r="K2166" s="107"/>
      <c r="L2166" s="107"/>
    </row>
    <row r="2167" spans="1:12" s="121" customFormat="1">
      <c r="A2167" s="112"/>
      <c r="B2167" s="122"/>
      <c r="C2167" s="112"/>
      <c r="D2167" s="112"/>
      <c r="E2167" s="123"/>
      <c r="F2167" s="201"/>
      <c r="G2167" s="204"/>
      <c r="H2167" s="202"/>
      <c r="I2167" s="202"/>
      <c r="J2167" s="202"/>
      <c r="K2167" s="107"/>
      <c r="L2167" s="107"/>
    </row>
    <row r="2168" spans="1:12" s="121" customFormat="1">
      <c r="A2168" s="112"/>
      <c r="B2168" s="122"/>
      <c r="C2168" s="112"/>
      <c r="D2168" s="112"/>
      <c r="E2168" s="123"/>
      <c r="F2168" s="201"/>
      <c r="G2168" s="204"/>
      <c r="H2168" s="202"/>
      <c r="I2168" s="202"/>
      <c r="J2168" s="202"/>
      <c r="K2168" s="107"/>
      <c r="L2168" s="107"/>
    </row>
    <row r="2169" spans="1:12" s="121" customFormat="1">
      <c r="A2169" s="112"/>
      <c r="B2169" s="122"/>
      <c r="C2169" s="112"/>
      <c r="D2169" s="112"/>
      <c r="E2169" s="123"/>
      <c r="F2169" s="201"/>
      <c r="G2169" s="204"/>
      <c r="H2169" s="202"/>
      <c r="I2169" s="202"/>
      <c r="J2169" s="202"/>
      <c r="K2169" s="107"/>
      <c r="L2169" s="107"/>
    </row>
    <row r="2170" spans="1:12" s="121" customFormat="1">
      <c r="A2170" s="112"/>
      <c r="B2170" s="122"/>
      <c r="C2170" s="112"/>
      <c r="D2170" s="112"/>
      <c r="E2170" s="123"/>
      <c r="F2170" s="201"/>
      <c r="G2170" s="204"/>
      <c r="H2170" s="202"/>
      <c r="I2170" s="202"/>
      <c r="J2170" s="202"/>
      <c r="K2170" s="107"/>
      <c r="L2170" s="107"/>
    </row>
    <row r="2171" spans="1:12" s="121" customFormat="1">
      <c r="A2171" s="112"/>
      <c r="B2171" s="122"/>
      <c r="C2171" s="112"/>
      <c r="D2171" s="112"/>
      <c r="E2171" s="123"/>
      <c r="F2171" s="201"/>
      <c r="G2171" s="204"/>
      <c r="H2171" s="202"/>
      <c r="I2171" s="202"/>
      <c r="J2171" s="202"/>
      <c r="K2171" s="107"/>
      <c r="L2171" s="107"/>
    </row>
    <row r="2172" spans="1:12" s="121" customFormat="1">
      <c r="A2172" s="112"/>
      <c r="B2172" s="122"/>
      <c r="C2172" s="112"/>
      <c r="D2172" s="112"/>
      <c r="E2172" s="123"/>
      <c r="F2172" s="201"/>
      <c r="G2172" s="204"/>
      <c r="H2172" s="202"/>
      <c r="I2172" s="202"/>
      <c r="J2172" s="202"/>
      <c r="K2172" s="107"/>
      <c r="L2172" s="107"/>
    </row>
    <row r="2173" spans="1:12" s="121" customFormat="1">
      <c r="A2173" s="112"/>
      <c r="B2173" s="122"/>
      <c r="C2173" s="112"/>
      <c r="D2173" s="112"/>
      <c r="E2173" s="123"/>
      <c r="F2173" s="201"/>
      <c r="G2173" s="204"/>
      <c r="H2173" s="202"/>
      <c r="I2173" s="202"/>
      <c r="J2173" s="202"/>
      <c r="K2173" s="107"/>
      <c r="L2173" s="107"/>
    </row>
    <row r="2174" spans="1:12" s="121" customFormat="1">
      <c r="A2174" s="112"/>
      <c r="B2174" s="122"/>
      <c r="C2174" s="112"/>
      <c r="D2174" s="112"/>
      <c r="E2174" s="123"/>
      <c r="F2174" s="201"/>
      <c r="G2174" s="204"/>
      <c r="H2174" s="202"/>
      <c r="I2174" s="202"/>
      <c r="J2174" s="202"/>
      <c r="K2174" s="107"/>
      <c r="L2174" s="107"/>
    </row>
    <row r="2175" spans="1:12" s="121" customFormat="1">
      <c r="A2175" s="112"/>
      <c r="B2175" s="122"/>
      <c r="C2175" s="112"/>
      <c r="D2175" s="112"/>
      <c r="E2175" s="123"/>
      <c r="F2175" s="201"/>
      <c r="G2175" s="204"/>
      <c r="H2175" s="202"/>
      <c r="I2175" s="202"/>
      <c r="J2175" s="202"/>
      <c r="K2175" s="107"/>
      <c r="L2175" s="107"/>
    </row>
    <row r="2176" spans="1:12" s="121" customFormat="1">
      <c r="A2176" s="112"/>
      <c r="B2176" s="122"/>
      <c r="C2176" s="112"/>
      <c r="D2176" s="112"/>
      <c r="E2176" s="123"/>
      <c r="F2176" s="201"/>
      <c r="G2176" s="204"/>
      <c r="H2176" s="202"/>
      <c r="I2176" s="202"/>
      <c r="J2176" s="202"/>
      <c r="K2176" s="107"/>
      <c r="L2176" s="107"/>
    </row>
    <row r="2177" spans="1:12" s="121" customFormat="1">
      <c r="A2177" s="112"/>
      <c r="B2177" s="122"/>
      <c r="C2177" s="112"/>
      <c r="D2177" s="112"/>
      <c r="E2177" s="123"/>
      <c r="F2177" s="201"/>
      <c r="G2177" s="204"/>
      <c r="H2177" s="202"/>
      <c r="I2177" s="202"/>
      <c r="J2177" s="202"/>
      <c r="K2177" s="107"/>
      <c r="L2177" s="107"/>
    </row>
    <row r="2178" spans="1:12" s="121" customFormat="1">
      <c r="A2178" s="112"/>
      <c r="B2178" s="122"/>
      <c r="C2178" s="112"/>
      <c r="D2178" s="112"/>
      <c r="E2178" s="123"/>
      <c r="F2178" s="201"/>
      <c r="G2178" s="204"/>
      <c r="H2178" s="202"/>
      <c r="I2178" s="202"/>
      <c r="J2178" s="202"/>
      <c r="K2178" s="107"/>
      <c r="L2178" s="107"/>
    </row>
    <row r="2179" spans="1:12" s="121" customFormat="1">
      <c r="A2179" s="112"/>
      <c r="B2179" s="122"/>
      <c r="C2179" s="112"/>
      <c r="D2179" s="112"/>
      <c r="E2179" s="123"/>
      <c r="F2179" s="201"/>
      <c r="G2179" s="204"/>
      <c r="H2179" s="202"/>
      <c r="I2179" s="202"/>
      <c r="J2179" s="202"/>
      <c r="K2179" s="107"/>
      <c r="L2179" s="107"/>
    </row>
    <row r="2180" spans="1:12" s="121" customFormat="1">
      <c r="A2180" s="112"/>
      <c r="B2180" s="122"/>
      <c r="C2180" s="112"/>
      <c r="D2180" s="112"/>
      <c r="E2180" s="123"/>
      <c r="F2180" s="201"/>
      <c r="G2180" s="204"/>
      <c r="H2180" s="202"/>
      <c r="I2180" s="202"/>
      <c r="J2180" s="202"/>
      <c r="K2180" s="107"/>
      <c r="L2180" s="107"/>
    </row>
    <row r="2181" spans="1:12" s="121" customFormat="1">
      <c r="A2181" s="112"/>
      <c r="B2181" s="122"/>
      <c r="C2181" s="112"/>
      <c r="D2181" s="112"/>
      <c r="E2181" s="123"/>
      <c r="F2181" s="201"/>
      <c r="G2181" s="204"/>
      <c r="H2181" s="202"/>
      <c r="I2181" s="202"/>
      <c r="J2181" s="202"/>
      <c r="K2181" s="107"/>
      <c r="L2181" s="107"/>
    </row>
    <row r="2182" spans="1:12" s="121" customFormat="1">
      <c r="A2182" s="112"/>
      <c r="B2182" s="122"/>
      <c r="C2182" s="112"/>
      <c r="D2182" s="112"/>
      <c r="E2182" s="123"/>
      <c r="F2182" s="201"/>
      <c r="G2182" s="204"/>
      <c r="H2182" s="202"/>
      <c r="I2182" s="202"/>
      <c r="J2182" s="202"/>
      <c r="K2182" s="107"/>
      <c r="L2182" s="107"/>
    </row>
    <row r="2183" spans="1:12" s="121" customFormat="1">
      <c r="A2183" s="112"/>
      <c r="B2183" s="122"/>
      <c r="C2183" s="112"/>
      <c r="D2183" s="112"/>
      <c r="E2183" s="123"/>
      <c r="F2183" s="201"/>
      <c r="G2183" s="204"/>
      <c r="H2183" s="202"/>
      <c r="I2183" s="202"/>
      <c r="J2183" s="202"/>
      <c r="K2183" s="107"/>
      <c r="L2183" s="107"/>
    </row>
    <row r="2184" spans="1:12" s="121" customFormat="1">
      <c r="A2184" s="112"/>
      <c r="B2184" s="122"/>
      <c r="C2184" s="112"/>
      <c r="D2184" s="112"/>
      <c r="E2184" s="123"/>
      <c r="F2184" s="201"/>
      <c r="G2184" s="204"/>
      <c r="H2184" s="202"/>
      <c r="I2184" s="202"/>
      <c r="J2184" s="202"/>
      <c r="K2184" s="107"/>
      <c r="L2184" s="107"/>
    </row>
    <row r="2185" spans="1:12" s="121" customFormat="1">
      <c r="A2185" s="112"/>
      <c r="B2185" s="122"/>
      <c r="C2185" s="112"/>
      <c r="D2185" s="112"/>
      <c r="E2185" s="123"/>
      <c r="F2185" s="201"/>
      <c r="G2185" s="204"/>
      <c r="H2185" s="202"/>
      <c r="I2185" s="202"/>
      <c r="J2185" s="202"/>
      <c r="K2185" s="107"/>
      <c r="L2185" s="107"/>
    </row>
    <row r="2186" spans="1:12" s="121" customFormat="1">
      <c r="A2186" s="112"/>
      <c r="B2186" s="122"/>
      <c r="C2186" s="112"/>
      <c r="D2186" s="112"/>
      <c r="E2186" s="123"/>
      <c r="F2186" s="201"/>
      <c r="G2186" s="204"/>
      <c r="H2186" s="202"/>
      <c r="I2186" s="202"/>
      <c r="J2186" s="202"/>
      <c r="K2186" s="107"/>
      <c r="L2186" s="107"/>
    </row>
    <row r="2187" spans="1:12" s="121" customFormat="1">
      <c r="A2187" s="112"/>
      <c r="B2187" s="122"/>
      <c r="C2187" s="112"/>
      <c r="D2187" s="112"/>
      <c r="E2187" s="123"/>
      <c r="F2187" s="201"/>
      <c r="G2187" s="204"/>
      <c r="H2187" s="202"/>
      <c r="I2187" s="202"/>
      <c r="J2187" s="202"/>
      <c r="K2187" s="107"/>
      <c r="L2187" s="107"/>
    </row>
    <row r="2188" spans="1:12" s="121" customFormat="1">
      <c r="A2188" s="112"/>
      <c r="B2188" s="122"/>
      <c r="C2188" s="112"/>
      <c r="D2188" s="112"/>
      <c r="E2188" s="123"/>
      <c r="F2188" s="201"/>
      <c r="G2188" s="204"/>
      <c r="H2188" s="202"/>
      <c r="I2188" s="202"/>
      <c r="J2188" s="202"/>
      <c r="K2188" s="107"/>
      <c r="L2188" s="107"/>
    </row>
    <row r="2189" spans="1:12" s="121" customFormat="1">
      <c r="A2189" s="112"/>
      <c r="B2189" s="122"/>
      <c r="C2189" s="112"/>
      <c r="D2189" s="112"/>
      <c r="E2189" s="123"/>
      <c r="F2189" s="201"/>
      <c r="G2189" s="204"/>
      <c r="H2189" s="202"/>
      <c r="I2189" s="202"/>
      <c r="J2189" s="202"/>
      <c r="K2189" s="107"/>
      <c r="L2189" s="107"/>
    </row>
    <row r="2190" spans="1:12" s="121" customFormat="1">
      <c r="A2190" s="112"/>
      <c r="B2190" s="122"/>
      <c r="C2190" s="112"/>
      <c r="D2190" s="112"/>
      <c r="E2190" s="123"/>
      <c r="F2190" s="201"/>
      <c r="G2190" s="204"/>
      <c r="H2190" s="202"/>
      <c r="I2190" s="202"/>
      <c r="J2190" s="202"/>
      <c r="K2190" s="107"/>
      <c r="L2190" s="107"/>
    </row>
    <row r="2191" spans="1:12" s="121" customFormat="1">
      <c r="A2191" s="112"/>
      <c r="B2191" s="122"/>
      <c r="C2191" s="112"/>
      <c r="D2191" s="112"/>
      <c r="E2191" s="123"/>
      <c r="F2191" s="201"/>
      <c r="G2191" s="204"/>
      <c r="H2191" s="202"/>
      <c r="I2191" s="202"/>
      <c r="J2191" s="202"/>
      <c r="K2191" s="107"/>
      <c r="L2191" s="107"/>
    </row>
    <row r="2192" spans="1:12" s="121" customFormat="1">
      <c r="A2192" s="112"/>
      <c r="B2192" s="122"/>
      <c r="C2192" s="112"/>
      <c r="D2192" s="112"/>
      <c r="E2192" s="123"/>
      <c r="F2192" s="201"/>
      <c r="G2192" s="204"/>
      <c r="H2192" s="202"/>
      <c r="I2192" s="202"/>
      <c r="J2192" s="202"/>
      <c r="K2192" s="107"/>
      <c r="L2192" s="107"/>
    </row>
    <row r="2193" spans="1:12" s="121" customFormat="1">
      <c r="A2193" s="112"/>
      <c r="B2193" s="122"/>
      <c r="C2193" s="112"/>
      <c r="D2193" s="112"/>
      <c r="E2193" s="123"/>
      <c r="F2193" s="201"/>
      <c r="G2193" s="204"/>
      <c r="H2193" s="202"/>
      <c r="I2193" s="202"/>
      <c r="J2193" s="202"/>
      <c r="K2193" s="107"/>
      <c r="L2193" s="107"/>
    </row>
    <row r="2194" spans="1:12" s="121" customFormat="1">
      <c r="A2194" s="112"/>
      <c r="B2194" s="122"/>
      <c r="C2194" s="112"/>
      <c r="D2194" s="112"/>
      <c r="E2194" s="123"/>
      <c r="F2194" s="201"/>
      <c r="G2194" s="204"/>
      <c r="H2194" s="202"/>
      <c r="I2194" s="202"/>
      <c r="J2194" s="202"/>
      <c r="K2194" s="107"/>
      <c r="L2194" s="107"/>
    </row>
    <row r="2195" spans="1:12" s="121" customFormat="1">
      <c r="A2195" s="112"/>
      <c r="B2195" s="122"/>
      <c r="C2195" s="112"/>
      <c r="D2195" s="112"/>
      <c r="E2195" s="123"/>
      <c r="F2195" s="201"/>
      <c r="G2195" s="204"/>
      <c r="H2195" s="202"/>
      <c r="I2195" s="202"/>
      <c r="J2195" s="202"/>
      <c r="K2195" s="107"/>
      <c r="L2195" s="107"/>
    </row>
    <row r="2196" spans="1:12" s="121" customFormat="1">
      <c r="A2196" s="112"/>
      <c r="B2196" s="122"/>
      <c r="C2196" s="112"/>
      <c r="D2196" s="112"/>
      <c r="E2196" s="123"/>
      <c r="F2196" s="201"/>
      <c r="G2196" s="204"/>
      <c r="H2196" s="202"/>
      <c r="I2196" s="202"/>
      <c r="J2196" s="202"/>
      <c r="K2196" s="107"/>
      <c r="L2196" s="107"/>
    </row>
    <row r="2197" spans="1:12" s="121" customFormat="1">
      <c r="A2197" s="112"/>
      <c r="B2197" s="122"/>
      <c r="C2197" s="112"/>
      <c r="D2197" s="112"/>
      <c r="E2197" s="123"/>
      <c r="F2197" s="201"/>
      <c r="G2197" s="204"/>
      <c r="H2197" s="202"/>
      <c r="I2197" s="202"/>
      <c r="J2197" s="202"/>
      <c r="K2197" s="107"/>
      <c r="L2197" s="107"/>
    </row>
    <row r="2198" spans="1:12" s="121" customFormat="1">
      <c r="A2198" s="112"/>
      <c r="B2198" s="122"/>
      <c r="C2198" s="112"/>
      <c r="D2198" s="112"/>
      <c r="E2198" s="123"/>
      <c r="F2198" s="201"/>
      <c r="G2198" s="204"/>
      <c r="H2198" s="202"/>
      <c r="I2198" s="202"/>
      <c r="J2198" s="202"/>
      <c r="K2198" s="107"/>
      <c r="L2198" s="107"/>
    </row>
    <row r="2199" spans="1:12" s="121" customFormat="1">
      <c r="A2199" s="112"/>
      <c r="B2199" s="122"/>
      <c r="C2199" s="112"/>
      <c r="D2199" s="112"/>
      <c r="E2199" s="123"/>
      <c r="F2199" s="201"/>
      <c r="G2199" s="204"/>
      <c r="H2199" s="202"/>
      <c r="I2199" s="202"/>
      <c r="J2199" s="202"/>
      <c r="K2199" s="107"/>
      <c r="L2199" s="107"/>
    </row>
    <row r="2200" spans="1:12" s="121" customFormat="1">
      <c r="A2200" s="112"/>
      <c r="B2200" s="122"/>
      <c r="C2200" s="112"/>
      <c r="D2200" s="112"/>
      <c r="E2200" s="123"/>
      <c r="F2200" s="201"/>
      <c r="G2200" s="204"/>
      <c r="H2200" s="202"/>
      <c r="I2200" s="202"/>
      <c r="J2200" s="202"/>
      <c r="K2200" s="107"/>
      <c r="L2200" s="107"/>
    </row>
    <row r="2201" spans="1:12" s="121" customFormat="1">
      <c r="A2201" s="112"/>
      <c r="B2201" s="122"/>
      <c r="C2201" s="112"/>
      <c r="D2201" s="112"/>
      <c r="E2201" s="123"/>
      <c r="F2201" s="201"/>
      <c r="G2201" s="204"/>
      <c r="H2201" s="202"/>
      <c r="I2201" s="202"/>
      <c r="J2201" s="202"/>
      <c r="K2201" s="107"/>
      <c r="L2201" s="107"/>
    </row>
    <row r="2202" spans="1:12" s="121" customFormat="1">
      <c r="A2202" s="112"/>
      <c r="B2202" s="122"/>
      <c r="C2202" s="112"/>
      <c r="D2202" s="112"/>
      <c r="E2202" s="123"/>
      <c r="F2202" s="201"/>
      <c r="G2202" s="204"/>
      <c r="H2202" s="202"/>
      <c r="I2202" s="202"/>
      <c r="J2202" s="202"/>
      <c r="K2202" s="107"/>
      <c r="L2202" s="107"/>
    </row>
    <row r="2203" spans="1:12" s="121" customFormat="1">
      <c r="A2203" s="112"/>
      <c r="B2203" s="122"/>
      <c r="C2203" s="112"/>
      <c r="D2203" s="112"/>
      <c r="E2203" s="123"/>
      <c r="F2203" s="201"/>
      <c r="G2203" s="204"/>
      <c r="H2203" s="202"/>
      <c r="I2203" s="202"/>
      <c r="J2203" s="202"/>
      <c r="K2203" s="107"/>
      <c r="L2203" s="107"/>
    </row>
    <row r="2204" spans="1:12" s="121" customFormat="1">
      <c r="A2204" s="112"/>
      <c r="B2204" s="122"/>
      <c r="C2204" s="112"/>
      <c r="D2204" s="112"/>
      <c r="E2204" s="123"/>
      <c r="F2204" s="201"/>
      <c r="G2204" s="204"/>
      <c r="H2204" s="202"/>
      <c r="I2204" s="202"/>
      <c r="J2204" s="202"/>
      <c r="K2204" s="107"/>
      <c r="L2204" s="107"/>
    </row>
    <row r="2205" spans="1:12" s="121" customFormat="1">
      <c r="A2205" s="112"/>
      <c r="B2205" s="122"/>
      <c r="C2205" s="112"/>
      <c r="D2205" s="112"/>
      <c r="E2205" s="123"/>
      <c r="F2205" s="201"/>
      <c r="G2205" s="204"/>
      <c r="H2205" s="202"/>
      <c r="I2205" s="202"/>
      <c r="J2205" s="202"/>
      <c r="K2205" s="107"/>
      <c r="L2205" s="107"/>
    </row>
    <row r="2206" spans="1:12" s="121" customFormat="1">
      <c r="A2206" s="112"/>
      <c r="B2206" s="122"/>
      <c r="C2206" s="112"/>
      <c r="D2206" s="112"/>
      <c r="E2206" s="123"/>
      <c r="F2206" s="201"/>
      <c r="G2206" s="204"/>
      <c r="H2206" s="202"/>
      <c r="I2206" s="202"/>
      <c r="J2206" s="202"/>
      <c r="K2206" s="107"/>
      <c r="L2206" s="107"/>
    </row>
    <row r="2207" spans="1:12" s="121" customFormat="1">
      <c r="A2207" s="112"/>
      <c r="B2207" s="122"/>
      <c r="C2207" s="112"/>
      <c r="D2207" s="112"/>
      <c r="E2207" s="123"/>
      <c r="F2207" s="201"/>
      <c r="G2207" s="204"/>
      <c r="H2207" s="202"/>
      <c r="I2207" s="202"/>
      <c r="J2207" s="202"/>
      <c r="K2207" s="107"/>
      <c r="L2207" s="107"/>
    </row>
    <row r="2208" spans="1:12" s="121" customFormat="1">
      <c r="A2208" s="112"/>
      <c r="B2208" s="122"/>
      <c r="C2208" s="112"/>
      <c r="D2208" s="112"/>
      <c r="E2208" s="123"/>
      <c r="F2208" s="201"/>
      <c r="G2208" s="204"/>
      <c r="H2208" s="202"/>
      <c r="I2208" s="202"/>
      <c r="J2208" s="202"/>
      <c r="K2208" s="107"/>
      <c r="L2208" s="107"/>
    </row>
    <row r="2209" spans="1:12" s="121" customFormat="1">
      <c r="A2209" s="112"/>
      <c r="B2209" s="122"/>
      <c r="C2209" s="112"/>
      <c r="D2209" s="112"/>
      <c r="E2209" s="123"/>
      <c r="F2209" s="201"/>
      <c r="G2209" s="204"/>
      <c r="H2209" s="202"/>
      <c r="I2209" s="202"/>
      <c r="J2209" s="202"/>
      <c r="K2209" s="107"/>
      <c r="L2209" s="107"/>
    </row>
    <row r="2210" spans="1:12" s="121" customFormat="1">
      <c r="A2210" s="112"/>
      <c r="B2210" s="122"/>
      <c r="C2210" s="112"/>
      <c r="D2210" s="112"/>
      <c r="E2210" s="123"/>
      <c r="F2210" s="201"/>
      <c r="G2210" s="204"/>
      <c r="H2210" s="202"/>
      <c r="I2210" s="202"/>
      <c r="J2210" s="202"/>
      <c r="K2210" s="107"/>
      <c r="L2210" s="107"/>
    </row>
    <row r="2211" spans="1:12" s="121" customFormat="1">
      <c r="A2211" s="112"/>
      <c r="B2211" s="122"/>
      <c r="C2211" s="112"/>
      <c r="D2211" s="112"/>
      <c r="E2211" s="123"/>
      <c r="F2211" s="201"/>
      <c r="G2211" s="204"/>
      <c r="H2211" s="202"/>
      <c r="I2211" s="202"/>
      <c r="J2211" s="202"/>
      <c r="K2211" s="107"/>
      <c r="L2211" s="107"/>
    </row>
    <row r="2212" spans="1:12" s="121" customFormat="1">
      <c r="A2212" s="112"/>
      <c r="B2212" s="122"/>
      <c r="C2212" s="112"/>
      <c r="D2212" s="112"/>
      <c r="E2212" s="123"/>
      <c r="F2212" s="201"/>
      <c r="G2212" s="204"/>
      <c r="H2212" s="202"/>
      <c r="I2212" s="202"/>
      <c r="J2212" s="202"/>
      <c r="K2212" s="107"/>
      <c r="L2212" s="107"/>
    </row>
    <row r="2213" spans="1:12" s="121" customFormat="1">
      <c r="A2213" s="112"/>
      <c r="B2213" s="122"/>
      <c r="C2213" s="112"/>
      <c r="D2213" s="112"/>
      <c r="E2213" s="123"/>
      <c r="F2213" s="201"/>
      <c r="G2213" s="204"/>
      <c r="H2213" s="202"/>
      <c r="I2213" s="202"/>
      <c r="J2213" s="202"/>
      <c r="K2213" s="107"/>
      <c r="L2213" s="107"/>
    </row>
    <row r="2214" spans="1:12" s="121" customFormat="1">
      <c r="A2214" s="112"/>
      <c r="B2214" s="122"/>
      <c r="C2214" s="112"/>
      <c r="D2214" s="112"/>
      <c r="E2214" s="123"/>
      <c r="F2214" s="201"/>
      <c r="G2214" s="204"/>
      <c r="H2214" s="202"/>
      <c r="I2214" s="202"/>
      <c r="J2214" s="202"/>
      <c r="K2214" s="107"/>
      <c r="L2214" s="107"/>
    </row>
    <row r="2215" spans="1:12" s="121" customFormat="1">
      <c r="A2215" s="112"/>
      <c r="B2215" s="122"/>
      <c r="C2215" s="112"/>
      <c r="D2215" s="112"/>
      <c r="E2215" s="123"/>
      <c r="F2215" s="201"/>
      <c r="G2215" s="204"/>
      <c r="H2215" s="202"/>
      <c r="I2215" s="202"/>
      <c r="J2215" s="202"/>
      <c r="K2215" s="107"/>
      <c r="L2215" s="107"/>
    </row>
    <row r="2216" spans="1:12" s="121" customFormat="1">
      <c r="A2216" s="112"/>
      <c r="B2216" s="122"/>
      <c r="C2216" s="112"/>
      <c r="D2216" s="112"/>
      <c r="E2216" s="123"/>
      <c r="F2216" s="201"/>
      <c r="G2216" s="204"/>
      <c r="H2216" s="202"/>
      <c r="I2216" s="202"/>
      <c r="J2216" s="202"/>
      <c r="K2216" s="107"/>
      <c r="L2216" s="107"/>
    </row>
    <row r="2217" spans="1:12" s="121" customFormat="1">
      <c r="A2217" s="112"/>
      <c r="B2217" s="122"/>
      <c r="C2217" s="112"/>
      <c r="D2217" s="112"/>
      <c r="E2217" s="123"/>
      <c r="F2217" s="201"/>
      <c r="G2217" s="204"/>
      <c r="H2217" s="202"/>
      <c r="I2217" s="202"/>
      <c r="J2217" s="202"/>
      <c r="K2217" s="107"/>
      <c r="L2217" s="107"/>
    </row>
    <row r="2218" spans="1:12" s="121" customFormat="1">
      <c r="A2218" s="112"/>
      <c r="B2218" s="122"/>
      <c r="C2218" s="112"/>
      <c r="D2218" s="112"/>
      <c r="E2218" s="123"/>
      <c r="F2218" s="201"/>
      <c r="G2218" s="204"/>
      <c r="H2218" s="202"/>
      <c r="I2218" s="202"/>
      <c r="J2218" s="202"/>
      <c r="K2218" s="107"/>
      <c r="L2218" s="107"/>
    </row>
    <row r="2219" spans="1:12" s="121" customFormat="1">
      <c r="A2219" s="112"/>
      <c r="B2219" s="122"/>
      <c r="C2219" s="112"/>
      <c r="D2219" s="112"/>
      <c r="E2219" s="123"/>
      <c r="F2219" s="201"/>
      <c r="G2219" s="204"/>
      <c r="H2219" s="202"/>
      <c r="I2219" s="202"/>
      <c r="J2219" s="202"/>
      <c r="K2219" s="107"/>
      <c r="L2219" s="107"/>
    </row>
    <row r="2220" spans="1:12" s="121" customFormat="1">
      <c r="A2220" s="112"/>
      <c r="B2220" s="122"/>
      <c r="C2220" s="112"/>
      <c r="D2220" s="112"/>
      <c r="E2220" s="123"/>
      <c r="F2220" s="201"/>
      <c r="G2220" s="204"/>
      <c r="H2220" s="202"/>
      <c r="I2220" s="202"/>
      <c r="J2220" s="202"/>
      <c r="K2220" s="107"/>
      <c r="L2220" s="107"/>
    </row>
    <row r="2221" spans="1:12" s="121" customFormat="1">
      <c r="A2221" s="112"/>
      <c r="B2221" s="122"/>
      <c r="C2221" s="112"/>
      <c r="D2221" s="112"/>
      <c r="E2221" s="123"/>
      <c r="F2221" s="201"/>
      <c r="G2221" s="204"/>
      <c r="H2221" s="202"/>
      <c r="I2221" s="202"/>
      <c r="J2221" s="202"/>
      <c r="K2221" s="107"/>
      <c r="L2221" s="107"/>
    </row>
    <row r="2222" spans="1:12" s="121" customFormat="1">
      <c r="A2222" s="112"/>
      <c r="B2222" s="122"/>
      <c r="C2222" s="112"/>
      <c r="D2222" s="112"/>
      <c r="E2222" s="123"/>
      <c r="F2222" s="201"/>
      <c r="G2222" s="204"/>
      <c r="H2222" s="202"/>
      <c r="I2222" s="202"/>
      <c r="J2222" s="202"/>
      <c r="K2222" s="107"/>
      <c r="L2222" s="107"/>
    </row>
    <row r="2223" spans="1:12" s="121" customFormat="1">
      <c r="A2223" s="112"/>
      <c r="B2223" s="122"/>
      <c r="C2223" s="112"/>
      <c r="D2223" s="112"/>
      <c r="E2223" s="123"/>
      <c r="F2223" s="201"/>
      <c r="G2223" s="204"/>
      <c r="H2223" s="202"/>
      <c r="I2223" s="202"/>
      <c r="J2223" s="202"/>
      <c r="K2223" s="107"/>
      <c r="L2223" s="107"/>
    </row>
    <row r="2224" spans="1:12" s="121" customFormat="1">
      <c r="A2224" s="112"/>
      <c r="B2224" s="122"/>
      <c r="C2224" s="112"/>
      <c r="D2224" s="112"/>
      <c r="E2224" s="123"/>
      <c r="F2224" s="201"/>
      <c r="G2224" s="204"/>
      <c r="H2224" s="202"/>
      <c r="I2224" s="202"/>
      <c r="J2224" s="202"/>
      <c r="K2224" s="107"/>
      <c r="L2224" s="107"/>
    </row>
    <row r="2225" spans="1:12" s="121" customFormat="1">
      <c r="A2225" s="112"/>
      <c r="B2225" s="122"/>
      <c r="C2225" s="112"/>
      <c r="D2225" s="112"/>
      <c r="E2225" s="123"/>
      <c r="F2225" s="201"/>
      <c r="G2225" s="204"/>
      <c r="H2225" s="202"/>
      <c r="I2225" s="202"/>
      <c r="J2225" s="202"/>
      <c r="K2225" s="107"/>
      <c r="L2225" s="107"/>
    </row>
    <row r="2226" spans="1:12" s="121" customFormat="1">
      <c r="A2226" s="112"/>
      <c r="B2226" s="122"/>
      <c r="C2226" s="112"/>
      <c r="D2226" s="112"/>
      <c r="E2226" s="123"/>
      <c r="F2226" s="201"/>
      <c r="G2226" s="204"/>
      <c r="H2226" s="202"/>
      <c r="I2226" s="202"/>
      <c r="J2226" s="202"/>
      <c r="K2226" s="107"/>
      <c r="L2226" s="107"/>
    </row>
    <row r="2227" spans="1:12" s="121" customFormat="1">
      <c r="A2227" s="112"/>
      <c r="B2227" s="122"/>
      <c r="C2227" s="112"/>
      <c r="D2227" s="112"/>
      <c r="E2227" s="123"/>
      <c r="F2227" s="201"/>
      <c r="G2227" s="204"/>
      <c r="H2227" s="202"/>
      <c r="I2227" s="202"/>
      <c r="J2227" s="202"/>
      <c r="K2227" s="107"/>
      <c r="L2227" s="107"/>
    </row>
    <row r="2228" spans="1:12" s="121" customFormat="1">
      <c r="A2228" s="112"/>
      <c r="B2228" s="122"/>
      <c r="C2228" s="112"/>
      <c r="D2228" s="112"/>
      <c r="E2228" s="123"/>
      <c r="F2228" s="201"/>
      <c r="G2228" s="204"/>
      <c r="H2228" s="202"/>
      <c r="I2228" s="202"/>
      <c r="J2228" s="202"/>
      <c r="K2228" s="107"/>
      <c r="L2228" s="107"/>
    </row>
    <row r="2229" spans="1:12" s="121" customFormat="1">
      <c r="A2229" s="112"/>
      <c r="B2229" s="122"/>
      <c r="C2229" s="112"/>
      <c r="D2229" s="112"/>
      <c r="E2229" s="123"/>
      <c r="F2229" s="201"/>
      <c r="G2229" s="204"/>
      <c r="H2229" s="202"/>
      <c r="I2229" s="202"/>
      <c r="J2229" s="202"/>
      <c r="K2229" s="107"/>
      <c r="L2229" s="107"/>
    </row>
    <row r="2230" spans="1:12" s="121" customFormat="1">
      <c r="A2230" s="112"/>
      <c r="B2230" s="122"/>
      <c r="C2230" s="112"/>
      <c r="D2230" s="112"/>
      <c r="E2230" s="123"/>
      <c r="F2230" s="201"/>
      <c r="G2230" s="204"/>
      <c r="H2230" s="202"/>
      <c r="I2230" s="202"/>
      <c r="J2230" s="202"/>
      <c r="K2230" s="107"/>
      <c r="L2230" s="107"/>
    </row>
    <row r="2231" spans="1:12" s="121" customFormat="1">
      <c r="A2231" s="112"/>
      <c r="B2231" s="122"/>
      <c r="C2231" s="112"/>
      <c r="D2231" s="112"/>
      <c r="E2231" s="123"/>
      <c r="F2231" s="201"/>
      <c r="G2231" s="204"/>
      <c r="H2231" s="202"/>
      <c r="I2231" s="202"/>
      <c r="J2231" s="202"/>
      <c r="K2231" s="107"/>
      <c r="L2231" s="107"/>
    </row>
    <row r="2232" spans="1:12" s="121" customFormat="1">
      <c r="A2232" s="112"/>
      <c r="B2232" s="122"/>
      <c r="C2232" s="112"/>
      <c r="D2232" s="112"/>
      <c r="E2232" s="123"/>
      <c r="F2232" s="201"/>
      <c r="G2232" s="204"/>
      <c r="H2232" s="202"/>
      <c r="I2232" s="202"/>
      <c r="J2232" s="202"/>
      <c r="K2232" s="107"/>
      <c r="L2232" s="107"/>
    </row>
    <row r="2233" spans="1:12" s="121" customFormat="1">
      <c r="A2233" s="112"/>
      <c r="B2233" s="122"/>
      <c r="C2233" s="112"/>
      <c r="D2233" s="112"/>
      <c r="E2233" s="123"/>
      <c r="F2233" s="201"/>
      <c r="G2233" s="204"/>
      <c r="H2233" s="202"/>
      <c r="I2233" s="202"/>
      <c r="J2233" s="202"/>
      <c r="K2233" s="107"/>
      <c r="L2233" s="107"/>
    </row>
    <row r="2234" spans="1:12" s="121" customFormat="1">
      <c r="A2234" s="112"/>
      <c r="B2234" s="122"/>
      <c r="C2234" s="112"/>
      <c r="D2234" s="112"/>
      <c r="E2234" s="123"/>
      <c r="F2234" s="201"/>
      <c r="G2234" s="204"/>
      <c r="H2234" s="202"/>
      <c r="I2234" s="202"/>
      <c r="J2234" s="202"/>
      <c r="K2234" s="107"/>
      <c r="L2234" s="107"/>
    </row>
    <row r="2235" spans="1:12" s="121" customFormat="1">
      <c r="A2235" s="112"/>
      <c r="B2235" s="122"/>
      <c r="C2235" s="112"/>
      <c r="D2235" s="112"/>
      <c r="E2235" s="123"/>
      <c r="F2235" s="201"/>
      <c r="G2235" s="204"/>
      <c r="H2235" s="202"/>
      <c r="I2235" s="202"/>
      <c r="J2235" s="202"/>
      <c r="K2235" s="107"/>
      <c r="L2235" s="107"/>
    </row>
    <row r="2236" spans="1:12" s="121" customFormat="1">
      <c r="A2236" s="112"/>
      <c r="B2236" s="122"/>
      <c r="C2236" s="112"/>
      <c r="D2236" s="112"/>
      <c r="E2236" s="123"/>
      <c r="F2236" s="201"/>
      <c r="G2236" s="204"/>
      <c r="H2236" s="202"/>
      <c r="I2236" s="202"/>
      <c r="J2236" s="202"/>
      <c r="K2236" s="107"/>
      <c r="L2236" s="107"/>
    </row>
    <row r="2237" spans="1:12" s="121" customFormat="1">
      <c r="A2237" s="112"/>
      <c r="B2237" s="122"/>
      <c r="C2237" s="112"/>
      <c r="D2237" s="112"/>
      <c r="E2237" s="123"/>
      <c r="F2237" s="201"/>
      <c r="G2237" s="204"/>
      <c r="H2237" s="202"/>
      <c r="I2237" s="202"/>
      <c r="J2237" s="202"/>
      <c r="K2237" s="107"/>
      <c r="L2237" s="107"/>
    </row>
    <row r="2238" spans="1:12" s="121" customFormat="1">
      <c r="A2238" s="112"/>
      <c r="B2238" s="122"/>
      <c r="C2238" s="112"/>
      <c r="D2238" s="112"/>
      <c r="E2238" s="123"/>
      <c r="F2238" s="201"/>
      <c r="G2238" s="204"/>
      <c r="H2238" s="202"/>
      <c r="I2238" s="202"/>
      <c r="J2238" s="202"/>
      <c r="K2238" s="107"/>
      <c r="L2238" s="107"/>
    </row>
    <row r="2239" spans="1:12" s="121" customFormat="1">
      <c r="A2239" s="112"/>
      <c r="B2239" s="122"/>
      <c r="C2239" s="112"/>
      <c r="D2239" s="112"/>
      <c r="E2239" s="123"/>
      <c r="F2239" s="201"/>
      <c r="G2239" s="204"/>
      <c r="H2239" s="202"/>
      <c r="I2239" s="202"/>
      <c r="J2239" s="202"/>
      <c r="K2239" s="107"/>
      <c r="L2239" s="107"/>
    </row>
    <row r="2240" spans="1:12" s="121" customFormat="1">
      <c r="A2240" s="112"/>
      <c r="B2240" s="122"/>
      <c r="C2240" s="112"/>
      <c r="D2240" s="112"/>
      <c r="E2240" s="123"/>
      <c r="F2240" s="201"/>
      <c r="G2240" s="204"/>
      <c r="H2240" s="202"/>
      <c r="I2240" s="202"/>
      <c r="J2240" s="202"/>
      <c r="K2240" s="107"/>
      <c r="L2240" s="107"/>
    </row>
    <row r="2241" spans="1:12" s="121" customFormat="1">
      <c r="A2241" s="112"/>
      <c r="B2241" s="122"/>
      <c r="C2241" s="112"/>
      <c r="D2241" s="112"/>
      <c r="E2241" s="123"/>
      <c r="F2241" s="201"/>
      <c r="G2241" s="204"/>
      <c r="H2241" s="202"/>
      <c r="I2241" s="202"/>
      <c r="J2241" s="202"/>
      <c r="K2241" s="107"/>
      <c r="L2241" s="107"/>
    </row>
    <row r="2242" spans="1:12" s="121" customFormat="1">
      <c r="A2242" s="112"/>
      <c r="B2242" s="122"/>
      <c r="C2242" s="112"/>
      <c r="D2242" s="112"/>
      <c r="E2242" s="123"/>
      <c r="F2242" s="201"/>
      <c r="G2242" s="204"/>
      <c r="H2242" s="202"/>
      <c r="I2242" s="202"/>
      <c r="J2242" s="202"/>
      <c r="K2242" s="107"/>
      <c r="L2242" s="107"/>
    </row>
    <row r="2243" spans="1:12" s="121" customFormat="1">
      <c r="A2243" s="112"/>
      <c r="B2243" s="122"/>
      <c r="C2243" s="112"/>
      <c r="D2243" s="112"/>
      <c r="E2243" s="123"/>
      <c r="F2243" s="201"/>
      <c r="G2243" s="204"/>
      <c r="H2243" s="202"/>
      <c r="I2243" s="202"/>
      <c r="J2243" s="202"/>
      <c r="K2243" s="107"/>
      <c r="L2243" s="107"/>
    </row>
    <row r="2244" spans="1:12" s="121" customFormat="1">
      <c r="A2244" s="112"/>
      <c r="B2244" s="122"/>
      <c r="C2244" s="112"/>
      <c r="D2244" s="112"/>
      <c r="E2244" s="123"/>
      <c r="F2244" s="201"/>
      <c r="G2244" s="204"/>
      <c r="H2244" s="202"/>
      <c r="I2244" s="202"/>
      <c r="J2244" s="202"/>
      <c r="K2244" s="107"/>
      <c r="L2244" s="107"/>
    </row>
    <row r="2245" spans="1:12" s="121" customFormat="1">
      <c r="A2245" s="112"/>
      <c r="B2245" s="122"/>
      <c r="C2245" s="112"/>
      <c r="D2245" s="112"/>
      <c r="E2245" s="123"/>
      <c r="F2245" s="201"/>
      <c r="G2245" s="204"/>
      <c r="H2245" s="202"/>
      <c r="I2245" s="202"/>
      <c r="J2245" s="202"/>
      <c r="K2245" s="107"/>
      <c r="L2245" s="107"/>
    </row>
    <row r="2246" spans="1:12" s="121" customFormat="1">
      <c r="A2246" s="112"/>
      <c r="B2246" s="122"/>
      <c r="C2246" s="112"/>
      <c r="D2246" s="112"/>
      <c r="E2246" s="123"/>
      <c r="F2246" s="201"/>
      <c r="G2246" s="204"/>
      <c r="H2246" s="202"/>
      <c r="I2246" s="202"/>
      <c r="J2246" s="202"/>
      <c r="K2246" s="107"/>
      <c r="L2246" s="107"/>
    </row>
    <row r="2247" spans="1:12" s="121" customFormat="1">
      <c r="A2247" s="112"/>
      <c r="B2247" s="122"/>
      <c r="C2247" s="112"/>
      <c r="D2247" s="112"/>
      <c r="E2247" s="123"/>
      <c r="F2247" s="201"/>
      <c r="G2247" s="204"/>
      <c r="H2247" s="202"/>
      <c r="I2247" s="202"/>
      <c r="J2247" s="202"/>
      <c r="K2247" s="107"/>
      <c r="L2247" s="107"/>
    </row>
    <row r="2248" spans="1:12" s="121" customFormat="1">
      <c r="A2248" s="112"/>
      <c r="B2248" s="122"/>
      <c r="C2248" s="112"/>
      <c r="D2248" s="112"/>
      <c r="E2248" s="123"/>
      <c r="F2248" s="201"/>
      <c r="G2248" s="204"/>
      <c r="H2248" s="202"/>
      <c r="I2248" s="202"/>
      <c r="J2248" s="202"/>
      <c r="K2248" s="107"/>
      <c r="L2248" s="107"/>
    </row>
    <row r="2249" spans="1:12" s="121" customFormat="1">
      <c r="A2249" s="112"/>
      <c r="B2249" s="122"/>
      <c r="C2249" s="112"/>
      <c r="D2249" s="112"/>
      <c r="E2249" s="123"/>
      <c r="F2249" s="201"/>
      <c r="G2249" s="204"/>
      <c r="H2249" s="202"/>
      <c r="I2249" s="202"/>
      <c r="J2249" s="202"/>
      <c r="K2249" s="107"/>
      <c r="L2249" s="107"/>
    </row>
    <row r="2250" spans="1:12" s="121" customFormat="1">
      <c r="A2250" s="112"/>
      <c r="B2250" s="122"/>
      <c r="C2250" s="112"/>
      <c r="D2250" s="112"/>
      <c r="E2250" s="123"/>
      <c r="F2250" s="201"/>
      <c r="G2250" s="204"/>
      <c r="H2250" s="202"/>
      <c r="I2250" s="202"/>
      <c r="J2250" s="202"/>
      <c r="K2250" s="107"/>
      <c r="L2250" s="107"/>
    </row>
    <row r="2251" spans="1:12" s="121" customFormat="1">
      <c r="A2251" s="112"/>
      <c r="B2251" s="122"/>
      <c r="C2251" s="112"/>
      <c r="D2251" s="112"/>
      <c r="E2251" s="123"/>
      <c r="F2251" s="201"/>
      <c r="G2251" s="204"/>
      <c r="H2251" s="202"/>
      <c r="I2251" s="202"/>
      <c r="J2251" s="202"/>
      <c r="K2251" s="107"/>
      <c r="L2251" s="107"/>
    </row>
    <row r="2252" spans="1:12" s="121" customFormat="1">
      <c r="A2252" s="112"/>
      <c r="B2252" s="122"/>
      <c r="C2252" s="112"/>
      <c r="D2252" s="112"/>
      <c r="E2252" s="123"/>
      <c r="F2252" s="201"/>
      <c r="G2252" s="204"/>
      <c r="H2252" s="202"/>
      <c r="I2252" s="202"/>
      <c r="J2252" s="202"/>
      <c r="K2252" s="107"/>
      <c r="L2252" s="107"/>
    </row>
    <row r="2253" spans="1:12" s="121" customFormat="1">
      <c r="A2253" s="112"/>
      <c r="B2253" s="122"/>
      <c r="C2253" s="112"/>
      <c r="D2253" s="112"/>
      <c r="E2253" s="123"/>
      <c r="F2253" s="201"/>
      <c r="G2253" s="204"/>
      <c r="H2253" s="202"/>
      <c r="I2253" s="202"/>
      <c r="J2253" s="202"/>
      <c r="K2253" s="107"/>
      <c r="L2253" s="107"/>
    </row>
    <row r="2254" spans="1:12" s="121" customFormat="1">
      <c r="A2254" s="112"/>
      <c r="B2254" s="122"/>
      <c r="C2254" s="112"/>
      <c r="D2254" s="112"/>
      <c r="E2254" s="123"/>
      <c r="F2254" s="201"/>
      <c r="G2254" s="204"/>
      <c r="H2254" s="202"/>
      <c r="I2254" s="202"/>
      <c r="J2254" s="202"/>
      <c r="K2254" s="107"/>
      <c r="L2254" s="107"/>
    </row>
    <row r="2255" spans="1:12" s="121" customFormat="1">
      <c r="A2255" s="112"/>
      <c r="B2255" s="122"/>
      <c r="C2255" s="112"/>
      <c r="D2255" s="112"/>
      <c r="E2255" s="123"/>
      <c r="F2255" s="201"/>
      <c r="G2255" s="204"/>
      <c r="H2255" s="202"/>
      <c r="I2255" s="202"/>
      <c r="J2255" s="202"/>
      <c r="K2255" s="107"/>
      <c r="L2255" s="107"/>
    </row>
    <row r="2256" spans="1:12" s="121" customFormat="1">
      <c r="A2256" s="112"/>
      <c r="B2256" s="122"/>
      <c r="C2256" s="112"/>
      <c r="D2256" s="112"/>
      <c r="E2256" s="123"/>
      <c r="F2256" s="201"/>
      <c r="G2256" s="204"/>
      <c r="H2256" s="202"/>
      <c r="I2256" s="202"/>
      <c r="J2256" s="202"/>
      <c r="K2256" s="107"/>
      <c r="L2256" s="107"/>
    </row>
    <row r="2257" spans="1:12" s="121" customFormat="1">
      <c r="A2257" s="112"/>
      <c r="B2257" s="122"/>
      <c r="C2257" s="112"/>
      <c r="D2257" s="112"/>
      <c r="E2257" s="123"/>
      <c r="F2257" s="201"/>
      <c r="G2257" s="204"/>
      <c r="H2257" s="202"/>
      <c r="I2257" s="202"/>
      <c r="J2257" s="202"/>
      <c r="K2257" s="107"/>
      <c r="L2257" s="107"/>
    </row>
    <row r="2258" spans="1:12" s="121" customFormat="1">
      <c r="A2258" s="112"/>
      <c r="B2258" s="122"/>
      <c r="C2258" s="112"/>
      <c r="D2258" s="112"/>
      <c r="E2258" s="123"/>
      <c r="F2258" s="201"/>
      <c r="G2258" s="204"/>
      <c r="H2258" s="202"/>
      <c r="I2258" s="202"/>
      <c r="J2258" s="202"/>
      <c r="K2258" s="107"/>
      <c r="L2258" s="107"/>
    </row>
    <row r="2259" spans="1:12" s="121" customFormat="1">
      <c r="A2259" s="112"/>
      <c r="B2259" s="122"/>
      <c r="C2259" s="112"/>
      <c r="D2259" s="112"/>
      <c r="E2259" s="123"/>
      <c r="F2259" s="201"/>
      <c r="G2259" s="204"/>
      <c r="H2259" s="202"/>
      <c r="I2259" s="202"/>
      <c r="J2259" s="202"/>
      <c r="K2259" s="107"/>
      <c r="L2259" s="107"/>
    </row>
    <row r="2260" spans="1:12" s="121" customFormat="1">
      <c r="A2260" s="112"/>
      <c r="B2260" s="122"/>
      <c r="C2260" s="112"/>
      <c r="D2260" s="112"/>
      <c r="E2260" s="123"/>
      <c r="F2260" s="201"/>
      <c r="G2260" s="204"/>
      <c r="H2260" s="202"/>
      <c r="I2260" s="202"/>
      <c r="J2260" s="202"/>
      <c r="K2260" s="107"/>
      <c r="L2260" s="107"/>
    </row>
    <row r="2261" spans="1:12" s="121" customFormat="1">
      <c r="A2261" s="112"/>
      <c r="B2261" s="122"/>
      <c r="C2261" s="112"/>
      <c r="D2261" s="112"/>
      <c r="E2261" s="123"/>
      <c r="F2261" s="201"/>
      <c r="G2261" s="204"/>
      <c r="H2261" s="202"/>
      <c r="I2261" s="202"/>
      <c r="J2261" s="202"/>
      <c r="K2261" s="107"/>
      <c r="L2261" s="107"/>
    </row>
    <row r="2262" spans="1:12" s="121" customFormat="1">
      <c r="A2262" s="112"/>
      <c r="B2262" s="122"/>
      <c r="C2262" s="112"/>
      <c r="D2262" s="112"/>
      <c r="E2262" s="123"/>
      <c r="F2262" s="201"/>
      <c r="G2262" s="204"/>
      <c r="H2262" s="202"/>
      <c r="I2262" s="202"/>
      <c r="J2262" s="202"/>
      <c r="K2262" s="107"/>
      <c r="L2262" s="107"/>
    </row>
    <row r="2263" spans="1:12" s="121" customFormat="1">
      <c r="A2263" s="112"/>
      <c r="B2263" s="122"/>
      <c r="C2263" s="112"/>
      <c r="D2263" s="112"/>
      <c r="E2263" s="123"/>
      <c r="F2263" s="201"/>
      <c r="G2263" s="204"/>
      <c r="H2263" s="202"/>
      <c r="I2263" s="202"/>
      <c r="J2263" s="202"/>
      <c r="K2263" s="107"/>
      <c r="L2263" s="107"/>
    </row>
    <row r="2264" spans="1:12" s="121" customFormat="1">
      <c r="A2264" s="112"/>
      <c r="B2264" s="122"/>
      <c r="C2264" s="112"/>
      <c r="D2264" s="112"/>
      <c r="E2264" s="123"/>
      <c r="F2264" s="201"/>
      <c r="G2264" s="204"/>
      <c r="H2264" s="202"/>
      <c r="I2264" s="202"/>
      <c r="J2264" s="202"/>
      <c r="K2264" s="107"/>
      <c r="L2264" s="107"/>
    </row>
    <row r="2265" spans="1:12" s="121" customFormat="1">
      <c r="A2265" s="112"/>
      <c r="B2265" s="122"/>
      <c r="C2265" s="112"/>
      <c r="D2265" s="112"/>
      <c r="E2265" s="123"/>
      <c r="F2265" s="201"/>
      <c r="G2265" s="204"/>
      <c r="H2265" s="202"/>
      <c r="I2265" s="202"/>
      <c r="J2265" s="202"/>
      <c r="K2265" s="107"/>
      <c r="L2265" s="107"/>
    </row>
    <row r="2266" spans="1:12" s="121" customFormat="1">
      <c r="A2266" s="112"/>
      <c r="B2266" s="122"/>
      <c r="C2266" s="112"/>
      <c r="D2266" s="112"/>
      <c r="E2266" s="123"/>
      <c r="F2266" s="201"/>
      <c r="G2266" s="204"/>
      <c r="H2266" s="202"/>
      <c r="I2266" s="202"/>
      <c r="J2266" s="202"/>
      <c r="K2266" s="107"/>
      <c r="L2266" s="107"/>
    </row>
    <row r="2267" spans="1:12" s="121" customFormat="1">
      <c r="A2267" s="112"/>
      <c r="B2267" s="122"/>
      <c r="C2267" s="112"/>
      <c r="D2267" s="112"/>
      <c r="E2267" s="123"/>
      <c r="F2267" s="201"/>
      <c r="G2267" s="204"/>
      <c r="H2267" s="202"/>
      <c r="I2267" s="202"/>
      <c r="J2267" s="202"/>
      <c r="K2267" s="107"/>
      <c r="L2267" s="107"/>
    </row>
    <row r="2268" spans="1:12" s="121" customFormat="1">
      <c r="A2268" s="112"/>
      <c r="B2268" s="122"/>
      <c r="C2268" s="112"/>
      <c r="D2268" s="112"/>
      <c r="E2268" s="123"/>
      <c r="F2268" s="201"/>
      <c r="G2268" s="204"/>
      <c r="H2268" s="202"/>
      <c r="I2268" s="202"/>
      <c r="J2268" s="202"/>
      <c r="K2268" s="107"/>
      <c r="L2268" s="107"/>
    </row>
    <row r="2269" spans="1:12" s="121" customFormat="1">
      <c r="A2269" s="112"/>
      <c r="B2269" s="122"/>
      <c r="C2269" s="112"/>
      <c r="D2269" s="112"/>
      <c r="E2269" s="123"/>
      <c r="F2269" s="201"/>
      <c r="G2269" s="204"/>
      <c r="H2269" s="202"/>
      <c r="I2269" s="202"/>
      <c r="J2269" s="202"/>
      <c r="K2269" s="107"/>
      <c r="L2269" s="107"/>
    </row>
    <row r="2270" spans="1:12" s="121" customFormat="1">
      <c r="A2270" s="112"/>
      <c r="B2270" s="122"/>
      <c r="C2270" s="112"/>
      <c r="D2270" s="112"/>
      <c r="E2270" s="123"/>
      <c r="F2270" s="201"/>
      <c r="G2270" s="204"/>
      <c r="H2270" s="202"/>
      <c r="I2270" s="202"/>
      <c r="J2270" s="202"/>
      <c r="K2270" s="107"/>
      <c r="L2270" s="107"/>
    </row>
    <row r="2271" spans="1:12" s="121" customFormat="1">
      <c r="A2271" s="112"/>
      <c r="B2271" s="122"/>
      <c r="C2271" s="112"/>
      <c r="D2271" s="112"/>
      <c r="E2271" s="123"/>
      <c r="F2271" s="201"/>
      <c r="G2271" s="204"/>
      <c r="H2271" s="202"/>
      <c r="I2271" s="202"/>
      <c r="J2271" s="202"/>
      <c r="K2271" s="107"/>
      <c r="L2271" s="107"/>
    </row>
    <row r="2272" spans="1:12" s="121" customFormat="1">
      <c r="A2272" s="112"/>
      <c r="B2272" s="122"/>
      <c r="C2272" s="112"/>
      <c r="D2272" s="112"/>
      <c r="E2272" s="123"/>
      <c r="F2272" s="201"/>
      <c r="G2272" s="204"/>
      <c r="H2272" s="202"/>
      <c r="I2272" s="202"/>
      <c r="J2272" s="202"/>
      <c r="K2272" s="107"/>
      <c r="L2272" s="107"/>
    </row>
    <row r="2273" spans="1:12" s="121" customFormat="1">
      <c r="A2273" s="112"/>
      <c r="B2273" s="122"/>
      <c r="C2273" s="112"/>
      <c r="D2273" s="112"/>
      <c r="E2273" s="123"/>
      <c r="F2273" s="201"/>
      <c r="G2273" s="204"/>
      <c r="H2273" s="202"/>
      <c r="I2273" s="202"/>
      <c r="J2273" s="202"/>
      <c r="K2273" s="107"/>
      <c r="L2273" s="107"/>
    </row>
    <row r="2274" spans="1:12" s="121" customFormat="1">
      <c r="A2274" s="112"/>
      <c r="B2274" s="122"/>
      <c r="C2274" s="112"/>
      <c r="D2274" s="112"/>
      <c r="E2274" s="123"/>
      <c r="F2274" s="201"/>
      <c r="G2274" s="204"/>
      <c r="H2274" s="202"/>
      <c r="I2274" s="202"/>
      <c r="J2274" s="202"/>
      <c r="K2274" s="107"/>
      <c r="L2274" s="107"/>
    </row>
    <row r="2275" spans="1:12" s="121" customFormat="1">
      <c r="A2275" s="112"/>
      <c r="B2275" s="122"/>
      <c r="C2275" s="112"/>
      <c r="D2275" s="112"/>
      <c r="E2275" s="123"/>
      <c r="F2275" s="201"/>
      <c r="G2275" s="204"/>
      <c r="H2275" s="202"/>
      <c r="I2275" s="202"/>
      <c r="J2275" s="202"/>
      <c r="K2275" s="107"/>
      <c r="L2275" s="107"/>
    </row>
    <row r="2276" spans="1:12" s="121" customFormat="1">
      <c r="A2276" s="112"/>
      <c r="B2276" s="122"/>
      <c r="C2276" s="112"/>
      <c r="D2276" s="112"/>
      <c r="E2276" s="123"/>
      <c r="F2276" s="201"/>
      <c r="G2276" s="204"/>
      <c r="H2276" s="202"/>
      <c r="I2276" s="202"/>
      <c r="J2276" s="202"/>
      <c r="K2276" s="107"/>
      <c r="L2276" s="107"/>
    </row>
    <row r="2277" spans="1:12" s="121" customFormat="1">
      <c r="A2277" s="112"/>
      <c r="B2277" s="122"/>
      <c r="C2277" s="112"/>
      <c r="D2277" s="112"/>
      <c r="E2277" s="123"/>
      <c r="F2277" s="201"/>
      <c r="G2277" s="204"/>
      <c r="H2277" s="202"/>
      <c r="I2277" s="202"/>
      <c r="J2277" s="202"/>
      <c r="K2277" s="107"/>
      <c r="L2277" s="107"/>
    </row>
    <row r="2278" spans="1:12" s="121" customFormat="1">
      <c r="A2278" s="112"/>
      <c r="B2278" s="122"/>
      <c r="C2278" s="112"/>
      <c r="D2278" s="112"/>
      <c r="E2278" s="123"/>
      <c r="F2278" s="201"/>
      <c r="G2278" s="204"/>
      <c r="H2278" s="202"/>
      <c r="I2278" s="202"/>
      <c r="J2278" s="202"/>
      <c r="K2278" s="107"/>
      <c r="L2278" s="107"/>
    </row>
    <row r="2279" spans="1:12" s="121" customFormat="1">
      <c r="A2279" s="112"/>
      <c r="B2279" s="122"/>
      <c r="C2279" s="112"/>
      <c r="D2279" s="112"/>
      <c r="E2279" s="123"/>
      <c r="F2279" s="201"/>
      <c r="G2279" s="204"/>
      <c r="H2279" s="202"/>
      <c r="I2279" s="202"/>
      <c r="J2279" s="202"/>
      <c r="K2279" s="107"/>
      <c r="L2279" s="107"/>
    </row>
    <row r="2280" spans="1:12" s="121" customFormat="1">
      <c r="A2280" s="112"/>
      <c r="B2280" s="122"/>
      <c r="C2280" s="112"/>
      <c r="D2280" s="112"/>
      <c r="E2280" s="123"/>
      <c r="F2280" s="201"/>
      <c r="G2280" s="204"/>
      <c r="H2280" s="202"/>
      <c r="I2280" s="202"/>
      <c r="J2280" s="202"/>
      <c r="K2280" s="107"/>
      <c r="L2280" s="107"/>
    </row>
    <row r="2281" spans="1:12" s="121" customFormat="1">
      <c r="A2281" s="112"/>
      <c r="B2281" s="122"/>
      <c r="C2281" s="112"/>
      <c r="D2281" s="112"/>
      <c r="E2281" s="123"/>
      <c r="F2281" s="201"/>
      <c r="G2281" s="204"/>
      <c r="H2281" s="202"/>
      <c r="I2281" s="202"/>
      <c r="J2281" s="202"/>
      <c r="K2281" s="107"/>
      <c r="L2281" s="107"/>
    </row>
    <row r="2282" spans="1:12" s="121" customFormat="1">
      <c r="A2282" s="112"/>
      <c r="B2282" s="122"/>
      <c r="C2282" s="112"/>
      <c r="D2282" s="112"/>
      <c r="E2282" s="123"/>
      <c r="F2282" s="201"/>
      <c r="G2282" s="204"/>
      <c r="H2282" s="202"/>
      <c r="I2282" s="202"/>
      <c r="J2282" s="202"/>
      <c r="K2282" s="107"/>
      <c r="L2282" s="107"/>
    </row>
    <row r="2283" spans="1:12" s="121" customFormat="1">
      <c r="A2283" s="112"/>
      <c r="B2283" s="122"/>
      <c r="C2283" s="112"/>
      <c r="D2283" s="112"/>
      <c r="E2283" s="123"/>
      <c r="F2283" s="201"/>
      <c r="G2283" s="204"/>
      <c r="H2283" s="202"/>
      <c r="I2283" s="202"/>
      <c r="J2283" s="202"/>
      <c r="K2283" s="107"/>
      <c r="L2283" s="107"/>
    </row>
    <row r="2284" spans="1:12" s="121" customFormat="1">
      <c r="A2284" s="112"/>
      <c r="B2284" s="122"/>
      <c r="C2284" s="112"/>
      <c r="D2284" s="112"/>
      <c r="E2284" s="123"/>
      <c r="F2284" s="201"/>
      <c r="G2284" s="204"/>
      <c r="H2284" s="202"/>
      <c r="I2284" s="202"/>
      <c r="J2284" s="202"/>
      <c r="K2284" s="107"/>
      <c r="L2284" s="107"/>
    </row>
    <row r="2285" spans="1:12" s="121" customFormat="1">
      <c r="A2285" s="112"/>
      <c r="B2285" s="122"/>
      <c r="C2285" s="112"/>
      <c r="D2285" s="112"/>
      <c r="E2285" s="123"/>
      <c r="F2285" s="201"/>
      <c r="G2285" s="204"/>
      <c r="H2285" s="202"/>
      <c r="I2285" s="202"/>
      <c r="J2285" s="202"/>
      <c r="K2285" s="107"/>
      <c r="L2285" s="107"/>
    </row>
    <row r="2286" spans="1:12" s="121" customFormat="1">
      <c r="A2286" s="112"/>
      <c r="B2286" s="122"/>
      <c r="C2286" s="112"/>
      <c r="D2286" s="112"/>
      <c r="E2286" s="123"/>
      <c r="F2286" s="201"/>
      <c r="G2286" s="204"/>
      <c r="H2286" s="202"/>
      <c r="I2286" s="202"/>
      <c r="J2286" s="202"/>
      <c r="K2286" s="107"/>
      <c r="L2286" s="107"/>
    </row>
    <row r="2287" spans="1:12" s="121" customFormat="1">
      <c r="A2287" s="112"/>
      <c r="B2287" s="122"/>
      <c r="C2287" s="112"/>
      <c r="D2287" s="112"/>
      <c r="E2287" s="123"/>
      <c r="F2287" s="201"/>
      <c r="G2287" s="204"/>
      <c r="H2287" s="202"/>
      <c r="I2287" s="202"/>
      <c r="J2287" s="202"/>
      <c r="K2287" s="107"/>
      <c r="L2287" s="107"/>
    </row>
    <row r="2288" spans="1:12" s="121" customFormat="1">
      <c r="A2288" s="112"/>
      <c r="B2288" s="122"/>
      <c r="C2288" s="112"/>
      <c r="D2288" s="112"/>
      <c r="E2288" s="123"/>
      <c r="F2288" s="201"/>
      <c r="G2288" s="204"/>
      <c r="H2288" s="202"/>
      <c r="I2288" s="202"/>
      <c r="J2288" s="202"/>
      <c r="K2288" s="107"/>
      <c r="L2288" s="107"/>
    </row>
    <row r="2289" spans="1:12" s="121" customFormat="1">
      <c r="A2289" s="112"/>
      <c r="B2289" s="122"/>
      <c r="C2289" s="112"/>
      <c r="D2289" s="112"/>
      <c r="E2289" s="123"/>
      <c r="F2289" s="201"/>
      <c r="G2289" s="204"/>
      <c r="H2289" s="202"/>
      <c r="I2289" s="202"/>
      <c r="J2289" s="202"/>
      <c r="K2289" s="107"/>
      <c r="L2289" s="107"/>
    </row>
    <row r="2290" spans="1:12" s="121" customFormat="1">
      <c r="A2290" s="112"/>
      <c r="B2290" s="122"/>
      <c r="C2290" s="112"/>
      <c r="D2290" s="112"/>
      <c r="E2290" s="123"/>
      <c r="F2290" s="201"/>
      <c r="G2290" s="204"/>
      <c r="H2290" s="202"/>
      <c r="I2290" s="202"/>
      <c r="J2290" s="202"/>
      <c r="K2290" s="107"/>
      <c r="L2290" s="107"/>
    </row>
    <row r="2291" spans="1:12" s="121" customFormat="1">
      <c r="A2291" s="112"/>
      <c r="B2291" s="122"/>
      <c r="C2291" s="112"/>
      <c r="D2291" s="112"/>
      <c r="E2291" s="123"/>
      <c r="F2291" s="201"/>
      <c r="G2291" s="204"/>
      <c r="H2291" s="202"/>
      <c r="I2291" s="202"/>
      <c r="J2291" s="202"/>
      <c r="K2291" s="107"/>
      <c r="L2291" s="107"/>
    </row>
    <row r="2292" spans="1:12" s="121" customFormat="1">
      <c r="A2292" s="112"/>
      <c r="B2292" s="122"/>
      <c r="C2292" s="112"/>
      <c r="D2292" s="112"/>
      <c r="E2292" s="123"/>
      <c r="F2292" s="201"/>
      <c r="G2292" s="204"/>
      <c r="H2292" s="202"/>
      <c r="I2292" s="202"/>
      <c r="J2292" s="202"/>
      <c r="K2292" s="107"/>
      <c r="L2292" s="107"/>
    </row>
    <row r="2293" spans="1:12" s="121" customFormat="1">
      <c r="A2293" s="112"/>
      <c r="B2293" s="122"/>
      <c r="C2293" s="112"/>
      <c r="D2293" s="112"/>
      <c r="E2293" s="123"/>
      <c r="F2293" s="201"/>
      <c r="G2293" s="204"/>
      <c r="H2293" s="202"/>
      <c r="I2293" s="202"/>
      <c r="J2293" s="202"/>
      <c r="K2293" s="107"/>
      <c r="L2293" s="107"/>
    </row>
    <row r="2294" spans="1:12" s="121" customFormat="1">
      <c r="A2294" s="112"/>
      <c r="B2294" s="122"/>
      <c r="C2294" s="112"/>
      <c r="D2294" s="112"/>
      <c r="E2294" s="123"/>
      <c r="F2294" s="201"/>
      <c r="G2294" s="204"/>
      <c r="H2294" s="202"/>
      <c r="I2294" s="202"/>
      <c r="J2294" s="202"/>
      <c r="K2294" s="107"/>
      <c r="L2294" s="107"/>
    </row>
    <row r="2295" spans="1:12" s="121" customFormat="1">
      <c r="A2295" s="112"/>
      <c r="B2295" s="122"/>
      <c r="C2295" s="112"/>
      <c r="D2295" s="112"/>
      <c r="E2295" s="123"/>
      <c r="F2295" s="201"/>
      <c r="G2295" s="204"/>
      <c r="H2295" s="202"/>
      <c r="I2295" s="202"/>
      <c r="J2295" s="202"/>
      <c r="K2295" s="107"/>
      <c r="L2295" s="107"/>
    </row>
    <row r="2296" spans="1:12" s="121" customFormat="1">
      <c r="A2296" s="112"/>
      <c r="B2296" s="122"/>
      <c r="C2296" s="112"/>
      <c r="D2296" s="112"/>
      <c r="E2296" s="123"/>
      <c r="F2296" s="201"/>
      <c r="G2296" s="204"/>
      <c r="H2296" s="202"/>
      <c r="I2296" s="202"/>
      <c r="J2296" s="202"/>
      <c r="K2296" s="107"/>
      <c r="L2296" s="107"/>
    </row>
    <row r="2297" spans="1:12" s="121" customFormat="1">
      <c r="A2297" s="112"/>
      <c r="B2297" s="122"/>
      <c r="C2297" s="112"/>
      <c r="D2297" s="112"/>
      <c r="E2297" s="123"/>
      <c r="F2297" s="201"/>
      <c r="G2297" s="204"/>
      <c r="H2297" s="202"/>
      <c r="I2297" s="202"/>
      <c r="J2297" s="202"/>
      <c r="K2297" s="107"/>
      <c r="L2297" s="107"/>
    </row>
    <row r="2298" spans="1:12" s="121" customFormat="1">
      <c r="A2298" s="112"/>
      <c r="B2298" s="122"/>
      <c r="C2298" s="112"/>
      <c r="D2298" s="112"/>
      <c r="E2298" s="123"/>
      <c r="F2298" s="201"/>
      <c r="G2298" s="204"/>
      <c r="H2298" s="202"/>
      <c r="I2298" s="202"/>
      <c r="J2298" s="202"/>
      <c r="K2298" s="107"/>
      <c r="L2298" s="107"/>
    </row>
    <row r="2299" spans="1:12" s="121" customFormat="1">
      <c r="A2299" s="112"/>
      <c r="B2299" s="122"/>
      <c r="C2299" s="112"/>
      <c r="D2299" s="112"/>
      <c r="E2299" s="123"/>
      <c r="F2299" s="201"/>
      <c r="G2299" s="204"/>
      <c r="H2299" s="202"/>
      <c r="I2299" s="202"/>
      <c r="J2299" s="202"/>
      <c r="K2299" s="107"/>
      <c r="L2299" s="107"/>
    </row>
    <row r="2300" spans="1:12" s="121" customFormat="1">
      <c r="A2300" s="112"/>
      <c r="B2300" s="122"/>
      <c r="C2300" s="112"/>
      <c r="D2300" s="112"/>
      <c r="E2300" s="123"/>
      <c r="F2300" s="201"/>
      <c r="G2300" s="204"/>
      <c r="H2300" s="202"/>
      <c r="I2300" s="202"/>
      <c r="J2300" s="202"/>
      <c r="K2300" s="107"/>
      <c r="L2300" s="107"/>
    </row>
    <row r="2301" spans="1:12" s="121" customFormat="1">
      <c r="A2301" s="112"/>
      <c r="B2301" s="122"/>
      <c r="C2301" s="112"/>
      <c r="D2301" s="112"/>
      <c r="E2301" s="123"/>
      <c r="F2301" s="201"/>
      <c r="G2301" s="204"/>
      <c r="H2301" s="202"/>
      <c r="I2301" s="202"/>
      <c r="J2301" s="202"/>
      <c r="K2301" s="107"/>
      <c r="L2301" s="107"/>
    </row>
    <row r="2302" spans="1:12" s="121" customFormat="1">
      <c r="A2302" s="112"/>
      <c r="B2302" s="122"/>
      <c r="C2302" s="112"/>
      <c r="D2302" s="112"/>
      <c r="E2302" s="123"/>
      <c r="F2302" s="201"/>
      <c r="G2302" s="204"/>
      <c r="H2302" s="202"/>
      <c r="I2302" s="202"/>
      <c r="J2302" s="202"/>
      <c r="K2302" s="107"/>
      <c r="L2302" s="107"/>
    </row>
    <row r="2303" spans="1:12" s="121" customFormat="1">
      <c r="A2303" s="112"/>
      <c r="B2303" s="122"/>
      <c r="C2303" s="112"/>
      <c r="D2303" s="112"/>
      <c r="E2303" s="123"/>
      <c r="F2303" s="201"/>
      <c r="G2303" s="204"/>
      <c r="H2303" s="202"/>
      <c r="I2303" s="202"/>
      <c r="J2303" s="202"/>
      <c r="K2303" s="107"/>
      <c r="L2303" s="107"/>
    </row>
    <row r="2304" spans="1:12" s="121" customFormat="1">
      <c r="A2304" s="112"/>
      <c r="B2304" s="122"/>
      <c r="C2304" s="112"/>
      <c r="D2304" s="112"/>
      <c r="E2304" s="123"/>
      <c r="F2304" s="201"/>
      <c r="G2304" s="204"/>
      <c r="H2304" s="202"/>
      <c r="I2304" s="202"/>
      <c r="J2304" s="202"/>
      <c r="K2304" s="107"/>
      <c r="L2304" s="107"/>
    </row>
    <row r="2305" spans="1:12" s="121" customFormat="1">
      <c r="A2305" s="112"/>
      <c r="B2305" s="122"/>
      <c r="C2305" s="112"/>
      <c r="D2305" s="112"/>
      <c r="E2305" s="123"/>
      <c r="F2305" s="201"/>
      <c r="G2305" s="204"/>
      <c r="H2305" s="202"/>
      <c r="I2305" s="202"/>
      <c r="J2305" s="202"/>
      <c r="K2305" s="107"/>
      <c r="L2305" s="107"/>
    </row>
    <row r="2306" spans="1:12" s="121" customFormat="1">
      <c r="A2306" s="112"/>
      <c r="B2306" s="122"/>
      <c r="C2306" s="112"/>
      <c r="D2306" s="112"/>
      <c r="E2306" s="123"/>
      <c r="F2306" s="201"/>
      <c r="G2306" s="204"/>
      <c r="H2306" s="202"/>
      <c r="I2306" s="202"/>
      <c r="J2306" s="202"/>
      <c r="K2306" s="107"/>
      <c r="L2306" s="107"/>
    </row>
    <row r="2307" spans="1:12" s="121" customFormat="1">
      <c r="A2307" s="112"/>
      <c r="B2307" s="122"/>
      <c r="C2307" s="112"/>
      <c r="D2307" s="112"/>
      <c r="E2307" s="123"/>
      <c r="F2307" s="201"/>
      <c r="G2307" s="204"/>
      <c r="H2307" s="202"/>
      <c r="I2307" s="202"/>
      <c r="J2307" s="202"/>
      <c r="K2307" s="107"/>
      <c r="L2307" s="107"/>
    </row>
    <row r="2308" spans="1:12" s="121" customFormat="1">
      <c r="A2308" s="112"/>
      <c r="B2308" s="122"/>
      <c r="C2308" s="112"/>
      <c r="D2308" s="112"/>
      <c r="E2308" s="123"/>
      <c r="F2308" s="201"/>
      <c r="G2308" s="204"/>
      <c r="H2308" s="202"/>
      <c r="I2308" s="202"/>
      <c r="J2308" s="202"/>
      <c r="K2308" s="107"/>
      <c r="L2308" s="107"/>
    </row>
    <row r="2309" spans="1:12" s="121" customFormat="1">
      <c r="A2309" s="112"/>
      <c r="B2309" s="122"/>
      <c r="C2309" s="112"/>
      <c r="D2309" s="112"/>
      <c r="E2309" s="123"/>
      <c r="F2309" s="201"/>
      <c r="G2309" s="204"/>
      <c r="H2309" s="202"/>
      <c r="I2309" s="202"/>
      <c r="J2309" s="202"/>
      <c r="K2309" s="107"/>
      <c r="L2309" s="107"/>
    </row>
    <row r="2310" spans="1:12" s="121" customFormat="1">
      <c r="A2310" s="112"/>
      <c r="B2310" s="122"/>
      <c r="C2310" s="112"/>
      <c r="D2310" s="112"/>
      <c r="E2310" s="123"/>
      <c r="F2310" s="201"/>
      <c r="G2310" s="204"/>
      <c r="H2310" s="202"/>
      <c r="I2310" s="202"/>
      <c r="J2310" s="202"/>
      <c r="K2310" s="107"/>
      <c r="L2310" s="107"/>
    </row>
    <row r="2311" spans="1:12" s="121" customFormat="1">
      <c r="A2311" s="112"/>
      <c r="B2311" s="122"/>
      <c r="C2311" s="112"/>
      <c r="D2311" s="112"/>
      <c r="E2311" s="123"/>
      <c r="F2311" s="201"/>
      <c r="G2311" s="204"/>
      <c r="H2311" s="202"/>
      <c r="I2311" s="202"/>
      <c r="J2311" s="202"/>
      <c r="K2311" s="107"/>
      <c r="L2311" s="107"/>
    </row>
    <row r="2312" spans="1:12" s="121" customFormat="1">
      <c r="A2312" s="112"/>
      <c r="B2312" s="122"/>
      <c r="C2312" s="112"/>
      <c r="D2312" s="112"/>
      <c r="E2312" s="123"/>
      <c r="F2312" s="201"/>
      <c r="G2312" s="204"/>
      <c r="H2312" s="202"/>
      <c r="I2312" s="202"/>
      <c r="J2312" s="202"/>
      <c r="K2312" s="107"/>
      <c r="L2312" s="107"/>
    </row>
    <row r="2313" spans="1:12" s="121" customFormat="1">
      <c r="A2313" s="112"/>
      <c r="B2313" s="122"/>
      <c r="C2313" s="112"/>
      <c r="D2313" s="112"/>
      <c r="E2313" s="123"/>
      <c r="F2313" s="201"/>
      <c r="G2313" s="204"/>
      <c r="H2313" s="202"/>
      <c r="I2313" s="202"/>
      <c r="J2313" s="202"/>
      <c r="K2313" s="107"/>
      <c r="L2313" s="107"/>
    </row>
    <row r="2314" spans="1:12" s="121" customFormat="1">
      <c r="A2314" s="112"/>
      <c r="B2314" s="122"/>
      <c r="C2314" s="112"/>
      <c r="D2314" s="112"/>
      <c r="E2314" s="123"/>
      <c r="F2314" s="201"/>
      <c r="G2314" s="204"/>
      <c r="H2314" s="202"/>
      <c r="I2314" s="202"/>
      <c r="J2314" s="202"/>
      <c r="K2314" s="107"/>
      <c r="L2314" s="107"/>
    </row>
    <row r="2315" spans="1:12" s="121" customFormat="1">
      <c r="A2315" s="112"/>
      <c r="B2315" s="122"/>
      <c r="C2315" s="112"/>
      <c r="D2315" s="112"/>
      <c r="E2315" s="123"/>
      <c r="F2315" s="201"/>
      <c r="G2315" s="204"/>
      <c r="H2315" s="202"/>
      <c r="I2315" s="202"/>
      <c r="J2315" s="202"/>
      <c r="K2315" s="107"/>
      <c r="L2315" s="107"/>
    </row>
    <row r="2316" spans="1:12" s="121" customFormat="1">
      <c r="A2316" s="112"/>
      <c r="B2316" s="122"/>
      <c r="C2316" s="112"/>
      <c r="D2316" s="112"/>
      <c r="E2316" s="123"/>
      <c r="F2316" s="201"/>
      <c r="G2316" s="204"/>
      <c r="H2316" s="202"/>
      <c r="I2316" s="202"/>
      <c r="J2316" s="202"/>
      <c r="K2316" s="107"/>
      <c r="L2316" s="107"/>
    </row>
    <row r="2317" spans="1:12" s="121" customFormat="1">
      <c r="A2317" s="112"/>
      <c r="B2317" s="122"/>
      <c r="C2317" s="112"/>
      <c r="D2317" s="112"/>
      <c r="E2317" s="123"/>
      <c r="F2317" s="201"/>
      <c r="G2317" s="204"/>
      <c r="H2317" s="202"/>
      <c r="I2317" s="202"/>
      <c r="J2317" s="202"/>
      <c r="K2317" s="107"/>
      <c r="L2317" s="107"/>
    </row>
    <row r="2318" spans="1:12" s="121" customFormat="1">
      <c r="A2318" s="112"/>
      <c r="B2318" s="122"/>
      <c r="C2318" s="112"/>
      <c r="D2318" s="112"/>
      <c r="E2318" s="123"/>
      <c r="F2318" s="201"/>
      <c r="G2318" s="204"/>
      <c r="H2318" s="202"/>
      <c r="I2318" s="202"/>
      <c r="J2318" s="202"/>
      <c r="K2318" s="107"/>
      <c r="L2318" s="107"/>
    </row>
    <row r="2319" spans="1:12" s="121" customFormat="1">
      <c r="A2319" s="112"/>
      <c r="B2319" s="122"/>
      <c r="C2319" s="112"/>
      <c r="D2319" s="112"/>
      <c r="E2319" s="123"/>
      <c r="F2319" s="201"/>
      <c r="G2319" s="204"/>
      <c r="H2319" s="202"/>
      <c r="I2319" s="202"/>
      <c r="J2319" s="202"/>
      <c r="K2319" s="107"/>
      <c r="L2319" s="107"/>
    </row>
    <row r="2320" spans="1:12" s="121" customFormat="1">
      <c r="A2320" s="112"/>
      <c r="B2320" s="122"/>
      <c r="C2320" s="112"/>
      <c r="D2320" s="112"/>
      <c r="E2320" s="123"/>
      <c r="F2320" s="201"/>
      <c r="G2320" s="204"/>
      <c r="H2320" s="202"/>
      <c r="I2320" s="202"/>
      <c r="J2320" s="202"/>
      <c r="K2320" s="107"/>
      <c r="L2320" s="107"/>
    </row>
    <row r="2321" spans="1:12" s="121" customFormat="1">
      <c r="A2321" s="112"/>
      <c r="B2321" s="122"/>
      <c r="C2321" s="112"/>
      <c r="D2321" s="112"/>
      <c r="E2321" s="123"/>
      <c r="F2321" s="201"/>
      <c r="G2321" s="204"/>
      <c r="H2321" s="202"/>
      <c r="I2321" s="202"/>
      <c r="J2321" s="202"/>
      <c r="K2321" s="107"/>
      <c r="L2321" s="107"/>
    </row>
    <row r="2322" spans="1:12" s="121" customFormat="1">
      <c r="A2322" s="112"/>
      <c r="B2322" s="122"/>
      <c r="C2322" s="112"/>
      <c r="D2322" s="112"/>
      <c r="E2322" s="123"/>
      <c r="F2322" s="201"/>
      <c r="G2322" s="204"/>
      <c r="H2322" s="202"/>
      <c r="I2322" s="202"/>
      <c r="J2322" s="202"/>
      <c r="K2322" s="107"/>
      <c r="L2322" s="107"/>
    </row>
    <row r="2323" spans="1:12" s="121" customFormat="1">
      <c r="A2323" s="112"/>
      <c r="B2323" s="122"/>
      <c r="C2323" s="112"/>
      <c r="D2323" s="112"/>
      <c r="E2323" s="123"/>
      <c r="F2323" s="201"/>
      <c r="G2323" s="204"/>
      <c r="H2323" s="202"/>
      <c r="I2323" s="202"/>
      <c r="J2323" s="202"/>
      <c r="K2323" s="107"/>
      <c r="L2323" s="107"/>
    </row>
    <row r="2324" spans="1:12" s="121" customFormat="1">
      <c r="A2324" s="112"/>
      <c r="B2324" s="122"/>
      <c r="C2324" s="112"/>
      <c r="D2324" s="112"/>
      <c r="E2324" s="123"/>
      <c r="F2324" s="201"/>
      <c r="G2324" s="204"/>
      <c r="H2324" s="202"/>
      <c r="I2324" s="202"/>
      <c r="J2324" s="202"/>
      <c r="K2324" s="107"/>
      <c r="L2324" s="107"/>
    </row>
    <row r="2325" spans="1:12" s="121" customFormat="1">
      <c r="A2325" s="112"/>
      <c r="B2325" s="122"/>
      <c r="C2325" s="112"/>
      <c r="D2325" s="112"/>
      <c r="E2325" s="123"/>
      <c r="F2325" s="201"/>
      <c r="G2325" s="204"/>
      <c r="H2325" s="202"/>
      <c r="I2325" s="202"/>
      <c r="J2325" s="202"/>
      <c r="K2325" s="107"/>
      <c r="L2325" s="107"/>
    </row>
    <row r="2326" spans="1:12" s="121" customFormat="1">
      <c r="A2326" s="112"/>
      <c r="B2326" s="122"/>
      <c r="C2326" s="112"/>
      <c r="D2326" s="112"/>
      <c r="E2326" s="123"/>
      <c r="F2326" s="201"/>
      <c r="G2326" s="204"/>
      <c r="H2326" s="202"/>
      <c r="I2326" s="202"/>
      <c r="J2326" s="202"/>
      <c r="K2326" s="107"/>
      <c r="L2326" s="107"/>
    </row>
    <row r="2327" spans="1:12" s="121" customFormat="1">
      <c r="A2327" s="112"/>
      <c r="B2327" s="122"/>
      <c r="C2327" s="112"/>
      <c r="D2327" s="112"/>
      <c r="E2327" s="123"/>
      <c r="F2327" s="201"/>
      <c r="G2327" s="204"/>
      <c r="H2327" s="202"/>
      <c r="I2327" s="202"/>
      <c r="J2327" s="202"/>
      <c r="K2327" s="107"/>
      <c r="L2327" s="107"/>
    </row>
    <row r="2328" spans="1:12" s="121" customFormat="1">
      <c r="A2328" s="112"/>
      <c r="B2328" s="122"/>
      <c r="C2328" s="112"/>
      <c r="D2328" s="112"/>
      <c r="E2328" s="123"/>
      <c r="F2328" s="201"/>
      <c r="G2328" s="204"/>
      <c r="H2328" s="202"/>
      <c r="I2328" s="202"/>
      <c r="J2328" s="202"/>
      <c r="K2328" s="107"/>
      <c r="L2328" s="107"/>
    </row>
    <row r="2329" spans="1:12" s="121" customFormat="1">
      <c r="A2329" s="112"/>
      <c r="B2329" s="122"/>
      <c r="C2329" s="112"/>
      <c r="D2329" s="112"/>
      <c r="E2329" s="123"/>
      <c r="F2329" s="201"/>
      <c r="G2329" s="204"/>
      <c r="H2329" s="202"/>
      <c r="I2329" s="202"/>
      <c r="J2329" s="202"/>
      <c r="K2329" s="107"/>
      <c r="L2329" s="107"/>
    </row>
    <row r="2330" spans="1:12" s="121" customFormat="1">
      <c r="A2330" s="112"/>
      <c r="B2330" s="122"/>
      <c r="C2330" s="112"/>
      <c r="D2330" s="112"/>
      <c r="E2330" s="123"/>
      <c r="F2330" s="201"/>
      <c r="G2330" s="204"/>
      <c r="H2330" s="202"/>
      <c r="I2330" s="202"/>
      <c r="J2330" s="202"/>
      <c r="K2330" s="107"/>
      <c r="L2330" s="107"/>
    </row>
    <row r="2331" spans="1:12" s="121" customFormat="1">
      <c r="A2331" s="112"/>
      <c r="B2331" s="122"/>
      <c r="C2331" s="112"/>
      <c r="D2331" s="112"/>
      <c r="E2331" s="123"/>
      <c r="F2331" s="201"/>
      <c r="G2331" s="204"/>
      <c r="H2331" s="202"/>
      <c r="I2331" s="202"/>
      <c r="J2331" s="202"/>
      <c r="K2331" s="107"/>
      <c r="L2331" s="107"/>
    </row>
    <row r="2332" spans="1:12" s="121" customFormat="1">
      <c r="A2332" s="112"/>
      <c r="B2332" s="122"/>
      <c r="C2332" s="112"/>
      <c r="D2332" s="112"/>
      <c r="E2332" s="123"/>
      <c r="F2332" s="201"/>
      <c r="G2332" s="204"/>
      <c r="H2332" s="202"/>
      <c r="I2332" s="202"/>
      <c r="J2332" s="202"/>
      <c r="K2332" s="107"/>
      <c r="L2332" s="107"/>
    </row>
    <row r="2333" spans="1:12" s="121" customFormat="1">
      <c r="A2333" s="112"/>
      <c r="B2333" s="122"/>
      <c r="C2333" s="112"/>
      <c r="D2333" s="112"/>
      <c r="E2333" s="123"/>
      <c r="F2333" s="201"/>
      <c r="G2333" s="204"/>
      <c r="H2333" s="202"/>
      <c r="I2333" s="202"/>
      <c r="J2333" s="202"/>
      <c r="K2333" s="107"/>
      <c r="L2333" s="107"/>
    </row>
    <row r="2334" spans="1:12" s="121" customFormat="1">
      <c r="A2334" s="112"/>
      <c r="B2334" s="122"/>
      <c r="C2334" s="112"/>
      <c r="D2334" s="112"/>
      <c r="E2334" s="123"/>
      <c r="F2334" s="201"/>
      <c r="G2334" s="204"/>
      <c r="H2334" s="202"/>
      <c r="I2334" s="202"/>
      <c r="J2334" s="202"/>
      <c r="K2334" s="107"/>
      <c r="L2334" s="107"/>
    </row>
    <row r="2335" spans="1:12" s="121" customFormat="1">
      <c r="A2335" s="112"/>
      <c r="B2335" s="122"/>
      <c r="C2335" s="112"/>
      <c r="D2335" s="112"/>
      <c r="E2335" s="123"/>
      <c r="F2335" s="201"/>
      <c r="G2335" s="204"/>
      <c r="H2335" s="202"/>
      <c r="I2335" s="202"/>
      <c r="J2335" s="202"/>
      <c r="K2335" s="107"/>
      <c r="L2335" s="107"/>
    </row>
    <row r="2336" spans="1:12" s="121" customFormat="1">
      <c r="A2336" s="112"/>
      <c r="B2336" s="122"/>
      <c r="C2336" s="112"/>
      <c r="D2336" s="112"/>
      <c r="E2336" s="123"/>
      <c r="F2336" s="201"/>
      <c r="G2336" s="204"/>
      <c r="H2336" s="202"/>
      <c r="I2336" s="202"/>
      <c r="J2336" s="202"/>
      <c r="K2336" s="107"/>
      <c r="L2336" s="107"/>
    </row>
    <row r="2337" spans="1:12" s="121" customFormat="1">
      <c r="A2337" s="112"/>
      <c r="B2337" s="122"/>
      <c r="C2337" s="112"/>
      <c r="D2337" s="112"/>
      <c r="E2337" s="123"/>
      <c r="F2337" s="201"/>
      <c r="G2337" s="204"/>
      <c r="H2337" s="202"/>
      <c r="I2337" s="202"/>
      <c r="J2337" s="202"/>
      <c r="K2337" s="107"/>
      <c r="L2337" s="107"/>
    </row>
    <row r="2338" spans="1:12" s="121" customFormat="1">
      <c r="A2338" s="112"/>
      <c r="B2338" s="122"/>
      <c r="C2338" s="112"/>
      <c r="D2338" s="112"/>
      <c r="E2338" s="123"/>
      <c r="F2338" s="201"/>
      <c r="G2338" s="204"/>
      <c r="H2338" s="202"/>
      <c r="I2338" s="202"/>
      <c r="J2338" s="202"/>
      <c r="K2338" s="107"/>
      <c r="L2338" s="107"/>
    </row>
    <row r="2339" spans="1:12" s="121" customFormat="1">
      <c r="A2339" s="112"/>
      <c r="B2339" s="122"/>
      <c r="C2339" s="112"/>
      <c r="D2339" s="112"/>
      <c r="E2339" s="123"/>
      <c r="F2339" s="201"/>
      <c r="G2339" s="204"/>
      <c r="H2339" s="202"/>
      <c r="I2339" s="202"/>
      <c r="J2339" s="202"/>
      <c r="K2339" s="107"/>
      <c r="L2339" s="107"/>
    </row>
    <row r="2340" spans="1:12" s="121" customFormat="1">
      <c r="A2340" s="112"/>
      <c r="B2340" s="122"/>
      <c r="C2340" s="112"/>
      <c r="D2340" s="112"/>
      <c r="E2340" s="123"/>
      <c r="F2340" s="201"/>
      <c r="G2340" s="204"/>
      <c r="H2340" s="202"/>
      <c r="I2340" s="202"/>
      <c r="J2340" s="202"/>
      <c r="K2340" s="107"/>
      <c r="L2340" s="107"/>
    </row>
    <row r="2341" spans="1:12" s="121" customFormat="1">
      <c r="A2341" s="112"/>
      <c r="B2341" s="122"/>
      <c r="C2341" s="112"/>
      <c r="D2341" s="112"/>
      <c r="E2341" s="123"/>
      <c r="F2341" s="201"/>
      <c r="G2341" s="204"/>
      <c r="H2341" s="202"/>
      <c r="I2341" s="202"/>
      <c r="J2341" s="202"/>
      <c r="K2341" s="107"/>
      <c r="L2341" s="107"/>
    </row>
    <row r="2342" spans="1:12" s="121" customFormat="1">
      <c r="A2342" s="112"/>
      <c r="B2342" s="122"/>
      <c r="C2342" s="112"/>
      <c r="D2342" s="112"/>
      <c r="E2342" s="123"/>
      <c r="F2342" s="201"/>
      <c r="G2342" s="204"/>
      <c r="H2342" s="202"/>
      <c r="I2342" s="202"/>
      <c r="J2342" s="202"/>
      <c r="K2342" s="107"/>
      <c r="L2342" s="107"/>
    </row>
    <row r="2343" spans="1:12" s="121" customFormat="1">
      <c r="A2343" s="112"/>
      <c r="B2343" s="122"/>
      <c r="C2343" s="112"/>
      <c r="D2343" s="112"/>
      <c r="E2343" s="123"/>
      <c r="F2343" s="201"/>
      <c r="G2343" s="204"/>
      <c r="H2343" s="202"/>
      <c r="I2343" s="202"/>
      <c r="J2343" s="202"/>
      <c r="K2343" s="107"/>
      <c r="L2343" s="107"/>
    </row>
    <row r="2344" spans="1:12" s="121" customFormat="1">
      <c r="A2344" s="112"/>
      <c r="B2344" s="122"/>
      <c r="C2344" s="112"/>
      <c r="D2344" s="112"/>
      <c r="E2344" s="123"/>
      <c r="F2344" s="201"/>
      <c r="G2344" s="204"/>
      <c r="H2344" s="202"/>
      <c r="I2344" s="202"/>
      <c r="J2344" s="202"/>
      <c r="K2344" s="107"/>
      <c r="L2344" s="107"/>
    </row>
    <row r="2345" spans="1:12" s="121" customFormat="1">
      <c r="A2345" s="112"/>
      <c r="B2345" s="122"/>
      <c r="C2345" s="112"/>
      <c r="D2345" s="112"/>
      <c r="E2345" s="123"/>
      <c r="F2345" s="201"/>
      <c r="G2345" s="204"/>
      <c r="H2345" s="202"/>
      <c r="I2345" s="202"/>
      <c r="J2345" s="202"/>
      <c r="K2345" s="107"/>
      <c r="L2345" s="107"/>
    </row>
    <row r="2346" spans="1:12" s="121" customFormat="1">
      <c r="A2346" s="112"/>
      <c r="B2346" s="122"/>
      <c r="C2346" s="112"/>
      <c r="D2346" s="112"/>
      <c r="E2346" s="123"/>
      <c r="F2346" s="201"/>
      <c r="G2346" s="204"/>
      <c r="H2346" s="202"/>
      <c r="I2346" s="202"/>
      <c r="J2346" s="202"/>
      <c r="K2346" s="107"/>
      <c r="L2346" s="107"/>
    </row>
    <row r="2347" spans="1:12" s="121" customFormat="1">
      <c r="A2347" s="112"/>
      <c r="B2347" s="122"/>
      <c r="C2347" s="112"/>
      <c r="D2347" s="112"/>
      <c r="E2347" s="123"/>
      <c r="F2347" s="201"/>
      <c r="G2347" s="204"/>
      <c r="H2347" s="202"/>
      <c r="I2347" s="202"/>
      <c r="J2347" s="202"/>
      <c r="K2347" s="107"/>
      <c r="L2347" s="107"/>
    </row>
    <row r="2348" spans="1:12" s="121" customFormat="1">
      <c r="A2348" s="112"/>
      <c r="B2348" s="122"/>
      <c r="C2348" s="112"/>
      <c r="D2348" s="112"/>
      <c r="E2348" s="123"/>
      <c r="F2348" s="201"/>
      <c r="G2348" s="204"/>
      <c r="H2348" s="202"/>
      <c r="I2348" s="202"/>
      <c r="J2348" s="202"/>
      <c r="K2348" s="107"/>
      <c r="L2348" s="107"/>
    </row>
    <row r="2349" spans="1:12" s="121" customFormat="1">
      <c r="A2349" s="112"/>
      <c r="B2349" s="122"/>
      <c r="C2349" s="112"/>
      <c r="D2349" s="112"/>
      <c r="E2349" s="123"/>
      <c r="F2349" s="201"/>
      <c r="G2349" s="204"/>
      <c r="H2349" s="202"/>
      <c r="I2349" s="202"/>
      <c r="J2349" s="202"/>
      <c r="K2349" s="107"/>
      <c r="L2349" s="107"/>
    </row>
    <row r="2350" spans="1:12" s="121" customFormat="1">
      <c r="A2350" s="112"/>
      <c r="B2350" s="122"/>
      <c r="C2350" s="112"/>
      <c r="D2350" s="112"/>
      <c r="E2350" s="123"/>
      <c r="F2350" s="201"/>
      <c r="G2350" s="204"/>
      <c r="H2350" s="202"/>
      <c r="I2350" s="202"/>
      <c r="J2350" s="202"/>
      <c r="K2350" s="107"/>
      <c r="L2350" s="107"/>
    </row>
    <row r="2351" spans="1:12" s="121" customFormat="1">
      <c r="A2351" s="112"/>
      <c r="B2351" s="122"/>
      <c r="C2351" s="112"/>
      <c r="D2351" s="112"/>
      <c r="E2351" s="123"/>
      <c r="F2351" s="201"/>
      <c r="G2351" s="204"/>
      <c r="H2351" s="202"/>
      <c r="I2351" s="202"/>
      <c r="J2351" s="202"/>
      <c r="K2351" s="107"/>
      <c r="L2351" s="107"/>
    </row>
    <row r="2352" spans="1:12" s="121" customFormat="1">
      <c r="A2352" s="112"/>
      <c r="B2352" s="122"/>
      <c r="C2352" s="112"/>
      <c r="D2352" s="112"/>
      <c r="E2352" s="123"/>
      <c r="F2352" s="201"/>
      <c r="G2352" s="204"/>
      <c r="H2352" s="202"/>
      <c r="I2352" s="202"/>
      <c r="J2352" s="202"/>
      <c r="K2352" s="107"/>
      <c r="L2352" s="107"/>
    </row>
    <row r="2353" spans="1:12" s="121" customFormat="1">
      <c r="A2353" s="112"/>
      <c r="B2353" s="122"/>
      <c r="C2353" s="112"/>
      <c r="D2353" s="112"/>
      <c r="E2353" s="123"/>
      <c r="F2353" s="201"/>
      <c r="G2353" s="204"/>
      <c r="H2353" s="202"/>
      <c r="I2353" s="202"/>
      <c r="J2353" s="202"/>
      <c r="K2353" s="107"/>
      <c r="L2353" s="107"/>
    </row>
    <row r="2354" spans="1:12" s="121" customFormat="1">
      <c r="A2354" s="112"/>
      <c r="B2354" s="122"/>
      <c r="C2354" s="112"/>
      <c r="D2354" s="112"/>
      <c r="E2354" s="123"/>
      <c r="F2354" s="201"/>
      <c r="G2354" s="204"/>
      <c r="H2354" s="202"/>
      <c r="I2354" s="202"/>
      <c r="J2354" s="202"/>
      <c r="K2354" s="107"/>
      <c r="L2354" s="107"/>
    </row>
    <row r="2355" spans="1:12" s="121" customFormat="1">
      <c r="A2355" s="112"/>
      <c r="B2355" s="122"/>
      <c r="C2355" s="112"/>
      <c r="D2355" s="112"/>
      <c r="E2355" s="123"/>
      <c r="F2355" s="201"/>
      <c r="G2355" s="204"/>
      <c r="H2355" s="202"/>
      <c r="I2355" s="202"/>
      <c r="J2355" s="202"/>
      <c r="K2355" s="107"/>
      <c r="L2355" s="107"/>
    </row>
    <row r="2356" spans="1:12" s="121" customFormat="1">
      <c r="A2356" s="112"/>
      <c r="B2356" s="122"/>
      <c r="C2356" s="112"/>
      <c r="D2356" s="112"/>
      <c r="E2356" s="123"/>
      <c r="F2356" s="201"/>
      <c r="G2356" s="204"/>
      <c r="H2356" s="202"/>
      <c r="I2356" s="202"/>
      <c r="J2356" s="202"/>
      <c r="K2356" s="107"/>
      <c r="L2356" s="107"/>
    </row>
    <row r="2357" spans="1:12" s="121" customFormat="1">
      <c r="A2357" s="112"/>
      <c r="B2357" s="122"/>
      <c r="C2357" s="112"/>
      <c r="D2357" s="112"/>
      <c r="E2357" s="123"/>
      <c r="F2357" s="201"/>
      <c r="G2357" s="204"/>
      <c r="H2357" s="202"/>
      <c r="I2357" s="202"/>
      <c r="J2357" s="202"/>
      <c r="K2357" s="107"/>
      <c r="L2357" s="107"/>
    </row>
    <row r="2358" spans="1:12" s="121" customFormat="1">
      <c r="A2358" s="112"/>
      <c r="B2358" s="122"/>
      <c r="C2358" s="112"/>
      <c r="D2358" s="112"/>
      <c r="E2358" s="123"/>
      <c r="F2358" s="201"/>
      <c r="G2358" s="204"/>
      <c r="H2358" s="202"/>
      <c r="I2358" s="202"/>
      <c r="J2358" s="202"/>
      <c r="K2358" s="107"/>
      <c r="L2358" s="107"/>
    </row>
    <row r="2359" spans="1:12" s="121" customFormat="1">
      <c r="A2359" s="112"/>
      <c r="B2359" s="122"/>
      <c r="C2359" s="112"/>
      <c r="D2359" s="112"/>
      <c r="E2359" s="123"/>
      <c r="F2359" s="201"/>
      <c r="G2359" s="204"/>
      <c r="H2359" s="202"/>
      <c r="I2359" s="202"/>
      <c r="J2359" s="202"/>
      <c r="K2359" s="107"/>
      <c r="L2359" s="107"/>
    </row>
    <row r="2360" spans="1:12" s="121" customFormat="1">
      <c r="A2360" s="112"/>
      <c r="B2360" s="122"/>
      <c r="C2360" s="112"/>
      <c r="D2360" s="112"/>
      <c r="E2360" s="123"/>
      <c r="F2360" s="201"/>
      <c r="G2360" s="204"/>
      <c r="H2360" s="202"/>
      <c r="I2360" s="202"/>
      <c r="J2360" s="202"/>
      <c r="K2360" s="107"/>
      <c r="L2360" s="107"/>
    </row>
    <row r="2361" spans="1:12" s="121" customFormat="1">
      <c r="A2361" s="112"/>
      <c r="B2361" s="122"/>
      <c r="C2361" s="112"/>
      <c r="D2361" s="112"/>
      <c r="E2361" s="123"/>
      <c r="F2361" s="201"/>
      <c r="G2361" s="204"/>
      <c r="H2361" s="202"/>
      <c r="I2361" s="202"/>
      <c r="J2361" s="202"/>
      <c r="K2361" s="107"/>
      <c r="L2361" s="107"/>
    </row>
    <row r="2362" spans="1:12" s="121" customFormat="1">
      <c r="A2362" s="112"/>
      <c r="B2362" s="122"/>
      <c r="C2362" s="112"/>
      <c r="D2362" s="112"/>
      <c r="E2362" s="123"/>
      <c r="F2362" s="201"/>
      <c r="G2362" s="204"/>
      <c r="H2362" s="202"/>
      <c r="I2362" s="202"/>
      <c r="J2362" s="202"/>
      <c r="K2362" s="107"/>
      <c r="L2362" s="107"/>
    </row>
    <row r="2363" spans="1:12" s="121" customFormat="1">
      <c r="A2363" s="112"/>
      <c r="B2363" s="122"/>
      <c r="C2363" s="112"/>
      <c r="D2363" s="112"/>
      <c r="E2363" s="123"/>
      <c r="F2363" s="201"/>
      <c r="G2363" s="204"/>
      <c r="H2363" s="202"/>
      <c r="I2363" s="202"/>
      <c r="J2363" s="202"/>
      <c r="K2363" s="107"/>
      <c r="L2363" s="107"/>
    </row>
    <row r="2364" spans="1:12" s="121" customFormat="1">
      <c r="A2364" s="112"/>
      <c r="B2364" s="122"/>
      <c r="C2364" s="112"/>
      <c r="D2364" s="112"/>
      <c r="E2364" s="123"/>
      <c r="F2364" s="201"/>
      <c r="G2364" s="204"/>
      <c r="H2364" s="202"/>
      <c r="I2364" s="202"/>
      <c r="J2364" s="202"/>
      <c r="K2364" s="107"/>
      <c r="L2364" s="107"/>
    </row>
    <row r="2365" spans="1:12" s="121" customFormat="1">
      <c r="A2365" s="112"/>
      <c r="B2365" s="122"/>
      <c r="C2365" s="112"/>
      <c r="D2365" s="112"/>
      <c r="E2365" s="123"/>
      <c r="F2365" s="201"/>
      <c r="G2365" s="204"/>
      <c r="H2365" s="202"/>
      <c r="I2365" s="202"/>
      <c r="J2365" s="202"/>
      <c r="K2365" s="107"/>
      <c r="L2365" s="107"/>
    </row>
    <row r="2366" spans="1:12" s="121" customFormat="1">
      <c r="A2366" s="112"/>
      <c r="B2366" s="122"/>
      <c r="C2366" s="112"/>
      <c r="D2366" s="112"/>
      <c r="E2366" s="123"/>
      <c r="F2366" s="201"/>
      <c r="G2366" s="204"/>
      <c r="H2366" s="202"/>
      <c r="I2366" s="202"/>
      <c r="J2366" s="202"/>
      <c r="K2366" s="107"/>
      <c r="L2366" s="107"/>
    </row>
    <row r="2367" spans="1:12" s="121" customFormat="1">
      <c r="A2367" s="112"/>
      <c r="B2367" s="122"/>
      <c r="C2367" s="112"/>
      <c r="D2367" s="112"/>
      <c r="E2367" s="123"/>
      <c r="F2367" s="201"/>
      <c r="G2367" s="204"/>
      <c r="H2367" s="202"/>
      <c r="I2367" s="202"/>
      <c r="J2367" s="202"/>
      <c r="K2367" s="107"/>
      <c r="L2367" s="107"/>
    </row>
    <row r="2368" spans="1:12" s="121" customFormat="1">
      <c r="A2368" s="112"/>
      <c r="B2368" s="122"/>
      <c r="C2368" s="112"/>
      <c r="D2368" s="112"/>
      <c r="E2368" s="123"/>
      <c r="F2368" s="201"/>
      <c r="G2368" s="204"/>
      <c r="H2368" s="202"/>
      <c r="I2368" s="202"/>
      <c r="J2368" s="202"/>
      <c r="K2368" s="107"/>
      <c r="L2368" s="107"/>
    </row>
    <row r="2369" spans="1:12" s="121" customFormat="1">
      <c r="A2369" s="112"/>
      <c r="B2369" s="122"/>
      <c r="C2369" s="112"/>
      <c r="D2369" s="112"/>
      <c r="E2369" s="123"/>
      <c r="F2369" s="201"/>
      <c r="G2369" s="204"/>
      <c r="H2369" s="202"/>
      <c r="I2369" s="202"/>
      <c r="J2369" s="202"/>
      <c r="K2369" s="107"/>
      <c r="L2369" s="107"/>
    </row>
    <row r="2370" spans="1:12" s="121" customFormat="1">
      <c r="A2370" s="112"/>
      <c r="B2370" s="122"/>
      <c r="C2370" s="112"/>
      <c r="D2370" s="112"/>
      <c r="E2370" s="123"/>
      <c r="F2370" s="201"/>
      <c r="G2370" s="204"/>
      <c r="H2370" s="202"/>
      <c r="I2370" s="202"/>
      <c r="J2370" s="202"/>
      <c r="K2370" s="107"/>
      <c r="L2370" s="107"/>
    </row>
    <row r="2371" spans="1:12" s="121" customFormat="1">
      <c r="A2371" s="112"/>
      <c r="B2371" s="122"/>
      <c r="C2371" s="112"/>
      <c r="D2371" s="112"/>
      <c r="E2371" s="123"/>
      <c r="F2371" s="201"/>
      <c r="G2371" s="204"/>
      <c r="H2371" s="202"/>
      <c r="I2371" s="202"/>
      <c r="J2371" s="202"/>
      <c r="K2371" s="107"/>
      <c r="L2371" s="107"/>
    </row>
    <row r="2372" spans="1:12" s="121" customFormat="1">
      <c r="A2372" s="112"/>
      <c r="B2372" s="122"/>
      <c r="C2372" s="112"/>
      <c r="D2372" s="112"/>
      <c r="E2372" s="123"/>
      <c r="F2372" s="201"/>
      <c r="G2372" s="204"/>
      <c r="H2372" s="202"/>
      <c r="I2372" s="202"/>
      <c r="J2372" s="202"/>
      <c r="K2372" s="107"/>
      <c r="L2372" s="107"/>
    </row>
    <row r="2373" spans="1:12" s="121" customFormat="1">
      <c r="A2373" s="112"/>
      <c r="B2373" s="122"/>
      <c r="C2373" s="112"/>
      <c r="D2373" s="112"/>
      <c r="E2373" s="123"/>
      <c r="F2373" s="201"/>
      <c r="G2373" s="204"/>
      <c r="H2373" s="202"/>
      <c r="I2373" s="202"/>
      <c r="J2373" s="202"/>
      <c r="K2373" s="107"/>
      <c r="L2373" s="107"/>
    </row>
    <row r="2374" spans="1:12" s="121" customFormat="1">
      <c r="A2374" s="112"/>
      <c r="B2374" s="122"/>
      <c r="C2374" s="112"/>
      <c r="D2374" s="112"/>
      <c r="E2374" s="123"/>
      <c r="F2374" s="201"/>
      <c r="G2374" s="204"/>
      <c r="H2374" s="202"/>
      <c r="I2374" s="202"/>
      <c r="J2374" s="202"/>
      <c r="K2374" s="107"/>
      <c r="L2374" s="107"/>
    </row>
    <row r="2375" spans="1:12" s="121" customFormat="1">
      <c r="A2375" s="112"/>
      <c r="B2375" s="122"/>
      <c r="C2375" s="112"/>
      <c r="D2375" s="112"/>
      <c r="E2375" s="123"/>
      <c r="F2375" s="201"/>
      <c r="G2375" s="204"/>
      <c r="H2375" s="202"/>
      <c r="I2375" s="202"/>
      <c r="J2375" s="202"/>
      <c r="K2375" s="107"/>
      <c r="L2375" s="107"/>
    </row>
    <row r="2376" spans="1:12" s="121" customFormat="1">
      <c r="A2376" s="112"/>
      <c r="B2376" s="122"/>
      <c r="C2376" s="112"/>
      <c r="D2376" s="112"/>
      <c r="E2376" s="123"/>
      <c r="F2376" s="201"/>
      <c r="G2376" s="204"/>
      <c r="H2376" s="202"/>
      <c r="I2376" s="202"/>
      <c r="J2376" s="202"/>
      <c r="K2376" s="107"/>
      <c r="L2376" s="107"/>
    </row>
    <row r="2377" spans="1:12" s="121" customFormat="1">
      <c r="A2377" s="112"/>
      <c r="B2377" s="122"/>
      <c r="C2377" s="112"/>
      <c r="D2377" s="112"/>
      <c r="E2377" s="123"/>
      <c r="F2377" s="201"/>
      <c r="G2377" s="204"/>
      <c r="H2377" s="202"/>
      <c r="I2377" s="202"/>
      <c r="J2377" s="202"/>
      <c r="K2377" s="107"/>
      <c r="L2377" s="107"/>
    </row>
    <row r="2378" spans="1:12" s="121" customFormat="1">
      <c r="A2378" s="112"/>
      <c r="B2378" s="122"/>
      <c r="C2378" s="112"/>
      <c r="D2378" s="112"/>
      <c r="E2378" s="123"/>
      <c r="F2378" s="201"/>
      <c r="G2378" s="204"/>
      <c r="H2378" s="202"/>
      <c r="I2378" s="202"/>
      <c r="J2378" s="202"/>
      <c r="K2378" s="107"/>
      <c r="L2378" s="107"/>
    </row>
    <row r="2379" spans="1:12" s="121" customFormat="1">
      <c r="A2379" s="112"/>
      <c r="B2379" s="122"/>
      <c r="C2379" s="112"/>
      <c r="D2379" s="112"/>
      <c r="E2379" s="123"/>
      <c r="F2379" s="201"/>
      <c r="G2379" s="204"/>
      <c r="H2379" s="202"/>
      <c r="I2379" s="202"/>
      <c r="J2379" s="202"/>
      <c r="K2379" s="107"/>
      <c r="L2379" s="107"/>
    </row>
    <row r="2380" spans="1:12" s="121" customFormat="1">
      <c r="A2380" s="112"/>
      <c r="B2380" s="122"/>
      <c r="C2380" s="112"/>
      <c r="D2380" s="112"/>
      <c r="E2380" s="123"/>
      <c r="F2380" s="201"/>
      <c r="G2380" s="204"/>
      <c r="H2380" s="202"/>
      <c r="I2380" s="202"/>
      <c r="J2380" s="202"/>
      <c r="K2380" s="107"/>
      <c r="L2380" s="107"/>
    </row>
  </sheetData>
  <sheetProtection algorithmName="SHA-512" hashValue="6xpXCzUJZf4iylpW5RKdYfB35gSbqcNorKDGBMubGdYlb1S11wXVp41Knx4QCjBwEpXL6E8076s5nchMoUBTgw==" saltValue="d184ZIJKD6zEz4m8eMjjYg==" spinCount="100000" sheet="1" objects="1" scenarios="1" formatCells="0" formatColumns="0" formatRows="0" insertRows="0" autoFilter="0"/>
  <customSheetViews>
    <customSheetView guid="{2CA86A9A-95B9-4297-AFAA-4060584F7EB2}" topLeftCell="A397">
      <selection activeCell="J414" sqref="J414"/>
      <pageMargins left="0.45" right="0.45" top="0.75" bottom="0.75" header="0.3" footer="0.3"/>
      <pageSetup orientation="landscape" r:id="rId1"/>
    </customSheetView>
    <customSheetView guid="{C76F4C7D-9403-4719-BE3F-CA04C80371DA}" topLeftCell="A399">
      <selection activeCell="A417" sqref="A417"/>
      <pageMargins left="0.45" right="0.45" top="0.75" bottom="0.75" header="0.3" footer="0.3"/>
      <pageSetup orientation="landscape" r:id="rId2"/>
    </customSheetView>
    <customSheetView guid="{6FD6B376-CCA6-4675-8ABC-AA9739660A34}" topLeftCell="A399">
      <selection activeCell="A417" sqref="A417"/>
      <pageMargins left="0.45" right="0.45" top="0.75" bottom="0.75" header="0.3" footer="0.3"/>
      <pageSetup orientation="landscape" r:id="rId3"/>
    </customSheetView>
    <customSheetView guid="{CE32BFE7-CEBE-4209-8D4A-40B3BAE34A14}" topLeftCell="A399">
      <selection activeCell="A417" sqref="A417"/>
      <pageMargins left="0.45" right="0.45" top="0.75" bottom="0.75" header="0.3" footer="0.3"/>
      <pageSetup orientation="landscape" r:id="rId4"/>
    </customSheetView>
    <customSheetView guid="{4D87F668-1429-4E92-96DB-4F2D23E9BA9E}" topLeftCell="A391">
      <selection activeCell="A405" sqref="A405"/>
      <pageMargins left="0.45" right="0.45" top="0.75" bottom="0.75" header="0.3" footer="0.3"/>
      <pageSetup orientation="landscape" r:id="rId5"/>
    </customSheetView>
    <customSheetView guid="{307286A1-FE16-489D-85EA-4EDA608AC70E}" topLeftCell="A354">
      <selection activeCell="G361" sqref="G361"/>
      <pageMargins left="0.45" right="0.45" top="0.75" bottom="0.75" header="0.3" footer="0.3"/>
      <pageSetup orientation="landscape" r:id="rId6"/>
    </customSheetView>
    <customSheetView guid="{4743EA6C-1CF0-4AC6-B1F9-62558CDA31EF}" topLeftCell="A334">
      <selection activeCell="A352" sqref="A352"/>
      <pageMargins left="0.45" right="0.45" top="0.75" bottom="0.75" header="0.3" footer="0.3"/>
      <pageSetup orientation="landscape" r:id="rId7"/>
    </customSheetView>
    <customSheetView guid="{07D8C007-6307-47BA-AD2E-62AE3181CE78}" topLeftCell="B269">
      <selection activeCell="B298" sqref="A298:XFD298"/>
      <pageMargins left="0.45" right="0.45" top="0.75" bottom="0.75" header="0.3" footer="0.3"/>
      <pageSetup orientation="landscape" r:id="rId8"/>
    </customSheetView>
    <customSheetView guid="{C421540F-732B-4D34-9149-E6D75DC601EE}" topLeftCell="A232">
      <selection activeCell="K259" sqref="K259"/>
      <pageMargins left="0.45" right="0.45" top="0.75" bottom="0.75" header="0.3" footer="0.3"/>
      <pageSetup orientation="landscape" r:id="rId9"/>
    </customSheetView>
    <customSheetView guid="{B2199055-22BD-4173-9D96-1BD1A6ADAA24}" topLeftCell="A91">
      <selection activeCell="A123" sqref="A123:XFD123"/>
      <pageMargins left="0.45" right="0.45" top="0.75" bottom="0.75" header="0.3" footer="0.3"/>
      <pageSetup orientation="landscape" r:id="rId10"/>
    </customSheetView>
    <customSheetView guid="{52533A47-AE0C-4DB1-AFC9-A746155733BC}" topLeftCell="A91">
      <selection activeCell="A123" sqref="A123:XFD123"/>
      <pageMargins left="0.45" right="0.45" top="0.75" bottom="0.75" header="0.3" footer="0.3"/>
      <pageSetup orientation="landscape" r:id="rId11"/>
    </customSheetView>
    <customSheetView guid="{671A3B5B-CCBE-4DE0-A63F-9E6E2093BEC5}" topLeftCell="A124">
      <selection sqref="A1:G1"/>
      <pageMargins left="0.45" right="0.45" top="0.75" bottom="0.75" header="0.3" footer="0.3"/>
      <pageSetup orientation="landscape" r:id="rId12"/>
    </customSheetView>
    <customSheetView guid="{0E420F7E-540F-4523-8FBC-37AEB84A57AE}" scale="90" showPageBreaks="1">
      <pane ySplit="4" topLeftCell="A95" activePane="bottomLeft" state="frozen"/>
      <selection pane="bottomLeft" activeCell="B119" sqref="B119"/>
      <pageMargins left="0.45" right="0.45" top="0.5" bottom="0.5" header="0.3" footer="0.3"/>
      <pageSetup orientation="landscape" r:id="rId13"/>
      <headerFooter>
        <oddFooter>Page &amp;P of &amp;N</oddFooter>
      </headerFooter>
    </customSheetView>
    <customSheetView guid="{A192DAFC-E842-4DE5-AF44-A5D36E30D593}" hiddenRows="1">
      <pane ySplit="4" topLeftCell="A218" activePane="bottomLeft" state="frozen"/>
      <selection pane="bottomLeft" activeCell="F243" sqref="F243"/>
      <pageMargins left="0.45" right="0.45" top="0.75" bottom="0.75" header="0.3" footer="0.3"/>
      <pageSetup orientation="landscape" r:id="rId14"/>
    </customSheetView>
    <customSheetView guid="{62CA3BAE-2829-4224-9D57-8F3B9E8BAE6B}" topLeftCell="A88">
      <selection activeCell="I17" sqref="I17"/>
      <pageMargins left="0.45" right="0.45" top="0.75" bottom="0.75" header="0.3" footer="0.3"/>
      <pageSetup orientation="landscape" r:id="rId15"/>
    </customSheetView>
    <customSheetView guid="{77ABD24F-26FA-4C83-AEBF-A442E2887B3C}" topLeftCell="A88">
      <selection activeCell="A124" sqref="A124:XFD124"/>
      <pageMargins left="0.45" right="0.45" top="0.75" bottom="0.75" header="0.3" footer="0.3"/>
      <pageSetup orientation="landscape" r:id="rId16"/>
    </customSheetView>
    <customSheetView guid="{3FEDFE13-4131-4C4C-AF02-5DAF0F20B791}" showAutoFilter="1" topLeftCell="A127">
      <selection activeCell="G145" sqref="G145"/>
      <pageMargins left="0.45" right="0.45" top="0.75" bottom="0.75" header="0.3" footer="0.3"/>
      <pageSetup orientation="landscape" r:id="rId17"/>
      <autoFilter ref="A3:H285">
        <filterColumn colId="2" showButton="0"/>
      </autoFilter>
    </customSheetView>
    <customSheetView guid="{4689F67F-7384-47CE-BB7A-30EC7141290A}" scale="90" topLeftCell="A289">
      <selection activeCell="C312" sqref="C312"/>
      <pageMargins left="0.45" right="0.45" top="0.75" bottom="0.75" header="0.3" footer="0.3"/>
      <pageSetup orientation="landscape" r:id="rId18"/>
    </customSheetView>
    <customSheetView guid="{592949C8-1C9B-424D-AA5C-A3ADB3774820}" scale="80" topLeftCell="A300">
      <selection activeCell="F323" sqref="F323"/>
      <pageMargins left="0.45" right="0.45" top="0.75" bottom="0.75" header="0.3" footer="0.3"/>
      <pageSetup orientation="landscape" r:id="rId19"/>
    </customSheetView>
    <customSheetView guid="{E94D5A27-E155-473A-B8CD-068446C7DFB2}" scale="80" topLeftCell="A300">
      <selection activeCell="F323" sqref="F323"/>
      <pageMargins left="0.45" right="0.45" top="0.75" bottom="0.75" header="0.3" footer="0.3"/>
      <pageSetup orientation="landscape" r:id="rId20"/>
    </customSheetView>
    <customSheetView guid="{DA08CCFC-3D64-4FE3-8903-2556A7BB4AA0}" topLeftCell="A334">
      <selection activeCell="B360" sqref="B360"/>
      <pageMargins left="0.45" right="0.45" top="0.75" bottom="0.75" header="0.3" footer="0.3"/>
      <pageSetup orientation="landscape" r:id="rId21"/>
    </customSheetView>
    <customSheetView guid="{9C2A4B76-4BA6-4C55-B5C1-FB252F262C90}" topLeftCell="A351">
      <selection activeCell="G359" sqref="G359"/>
      <pageMargins left="0.45" right="0.45" top="0.75" bottom="0.75" header="0.3" footer="0.3"/>
      <pageSetup orientation="landscape" r:id="rId22"/>
    </customSheetView>
    <customSheetView guid="{9D9678A5-7C01-4AEF-91D1-200EE8273516}" topLeftCell="A351">
      <selection activeCell="A366" sqref="A366:XFD366"/>
      <pageMargins left="0.45" right="0.45" top="0.75" bottom="0.75" header="0.3" footer="0.3"/>
      <pageSetup orientation="landscape" r:id="rId23"/>
    </customSheetView>
    <customSheetView guid="{8017DBC4-0913-4D40-A9A8-7D22B7611D0E}" topLeftCell="A360">
      <selection activeCell="A372" sqref="A372"/>
      <pageMargins left="0.45" right="0.45" top="0.75" bottom="0.75" header="0.3" footer="0.3"/>
      <pageSetup orientation="landscape" r:id="rId24"/>
    </customSheetView>
    <customSheetView guid="{ADE24852-5A29-4BBC-BC6C-117567C4C4AB}" topLeftCell="A399">
      <selection activeCell="A417" sqref="A417"/>
      <pageMargins left="0.45" right="0.45" top="0.75" bottom="0.75" header="0.3" footer="0.3"/>
      <pageSetup orientation="landscape" r:id="rId25"/>
    </customSheetView>
    <customSheetView guid="{EB1B9C20-4ED6-490F-B553-132693AB00B3}" topLeftCell="A397">
      <selection activeCell="J414" sqref="J414"/>
      <pageMargins left="0.45" right="0.45" top="0.75" bottom="0.75" header="0.3" footer="0.3"/>
      <pageSetup orientation="landscape" r:id="rId26"/>
    </customSheetView>
  </customSheetViews>
  <mergeCells count="10">
    <mergeCell ref="A1:H1"/>
    <mergeCell ref="H3:H4"/>
    <mergeCell ref="G3:G4"/>
    <mergeCell ref="C425:E425"/>
    <mergeCell ref="A2:F2"/>
    <mergeCell ref="C3:D3"/>
    <mergeCell ref="A3:A4"/>
    <mergeCell ref="B3:B4"/>
    <mergeCell ref="E3:E4"/>
    <mergeCell ref="F3:F4"/>
  </mergeCells>
  <pageMargins left="0.45" right="0.45" top="0.75" bottom="0.75" header="0.3" footer="0.3"/>
  <pageSetup orientation="landscape" r:id="rId27"/>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T775"/>
  <sheetViews>
    <sheetView topLeftCell="E25" workbookViewId="0">
      <selection activeCell="I34" sqref="I34"/>
    </sheetView>
  </sheetViews>
  <sheetFormatPr defaultColWidth="9.140625" defaultRowHeight="11.25"/>
  <cols>
    <col min="1" max="1" width="20.5703125" style="11" customWidth="1"/>
    <col min="2" max="2" width="15.85546875" style="11" customWidth="1"/>
    <col min="3" max="3" width="11.7109375" style="11" bestFit="1" customWidth="1"/>
    <col min="4" max="4" width="13.140625" style="11" customWidth="1"/>
    <col min="5" max="5" width="9.5703125" style="11" bestFit="1" customWidth="1"/>
    <col min="6" max="6" width="28.85546875" style="11" customWidth="1"/>
    <col min="7" max="7" width="10.7109375" style="11" bestFit="1" customWidth="1"/>
    <col min="8" max="8" width="10" style="11" bestFit="1" customWidth="1"/>
    <col min="9" max="9" width="15.28515625" style="11" customWidth="1"/>
    <col min="10" max="10" width="13.140625" style="11" customWidth="1"/>
    <col min="11" max="11" width="9.140625" style="11"/>
    <col min="12" max="12" width="11.28515625" style="11" customWidth="1"/>
    <col min="13" max="13" width="14.7109375" style="11" customWidth="1"/>
    <col min="14" max="14" width="12.42578125" style="11" bestFit="1" customWidth="1"/>
    <col min="15" max="15" width="9.140625" style="11"/>
    <col min="16" max="17" width="9.140625" style="101"/>
    <col min="18" max="16384" width="9.140625" style="11"/>
  </cols>
  <sheetData>
    <row r="1" spans="1:7" s="11" customFormat="1">
      <c r="A1" s="79" t="s">
        <v>54</v>
      </c>
      <c r="B1" s="78">
        <v>50000000</v>
      </c>
    </row>
    <row r="2" spans="1:7" s="11" customFormat="1">
      <c r="A2" s="49"/>
      <c r="B2" s="49"/>
    </row>
    <row r="3" spans="1:7" s="11" customFormat="1" ht="11.25" customHeight="1">
      <c r="A3" s="68" t="s">
        <v>152</v>
      </c>
      <c r="B3" s="68" t="s">
        <v>152</v>
      </c>
      <c r="C3" s="68" t="s">
        <v>4</v>
      </c>
      <c r="D3" s="68" t="s">
        <v>153</v>
      </c>
    </row>
    <row r="4" spans="1:7" s="11" customFormat="1">
      <c r="A4" s="68" t="s">
        <v>32</v>
      </c>
      <c r="B4" s="77">
        <f>+SUM(D27:D28)</f>
        <v>351634</v>
      </c>
      <c r="C4" s="75"/>
      <c r="D4" s="75">
        <f>+B4</f>
        <v>351634</v>
      </c>
    </row>
    <row r="5" spans="1:7" s="11" customFormat="1">
      <c r="A5" s="68" t="s">
        <v>139</v>
      </c>
      <c r="B5" s="77"/>
      <c r="C5" s="75"/>
      <c r="D5" s="75"/>
    </row>
    <row r="6" spans="1:7" s="11" customFormat="1">
      <c r="A6" s="68" t="s">
        <v>140</v>
      </c>
      <c r="B6" s="77"/>
      <c r="C6" s="75"/>
      <c r="D6" s="75"/>
    </row>
    <row r="7" spans="1:7" s="11" customFormat="1">
      <c r="A7" s="68" t="s">
        <v>141</v>
      </c>
      <c r="B7" s="77"/>
      <c r="C7" s="75"/>
      <c r="D7" s="75"/>
    </row>
    <row r="8" spans="1:7" s="11" customFormat="1">
      <c r="A8" s="68" t="s">
        <v>142</v>
      </c>
      <c r="B8" s="77"/>
      <c r="C8" s="75"/>
      <c r="D8" s="75"/>
    </row>
    <row r="9" spans="1:7" s="11" customFormat="1">
      <c r="A9" s="68" t="s">
        <v>143</v>
      </c>
      <c r="B9" s="77"/>
      <c r="C9" s="75"/>
      <c r="D9" s="75"/>
    </row>
    <row r="10" spans="1:7" s="11" customFormat="1">
      <c r="A10" s="68" t="s">
        <v>144</v>
      </c>
      <c r="B10" s="77"/>
      <c r="C10" s="75"/>
      <c r="D10" s="75"/>
    </row>
    <row r="11" spans="1:7" s="11" customFormat="1">
      <c r="A11" s="68" t="s">
        <v>145</v>
      </c>
      <c r="B11" s="77"/>
      <c r="C11" s="75"/>
      <c r="D11" s="75"/>
      <c r="F11" s="180">
        <f>47000*5*0.32</f>
        <v>75200</v>
      </c>
      <c r="G11" s="11">
        <f>F11/C31</f>
        <v>0.91428571428571426</v>
      </c>
    </row>
    <row r="12" spans="1:7" s="11" customFormat="1">
      <c r="A12" s="68" t="s">
        <v>146</v>
      </c>
      <c r="B12" s="77"/>
      <c r="C12" s="75"/>
      <c r="D12" s="75"/>
      <c r="F12" s="179"/>
    </row>
    <row r="13" spans="1:7" s="11" customFormat="1">
      <c r="A13" s="68" t="s">
        <v>147</v>
      </c>
      <c r="B13" s="77"/>
      <c r="C13" s="75"/>
      <c r="D13" s="75"/>
    </row>
    <row r="14" spans="1:7" s="11" customFormat="1">
      <c r="A14" s="68" t="s">
        <v>148</v>
      </c>
      <c r="B14" s="77"/>
      <c r="C14" s="75"/>
      <c r="D14" s="75"/>
    </row>
    <row r="15" spans="1:7" s="11" customFormat="1">
      <c r="A15" s="68" t="s">
        <v>149</v>
      </c>
      <c r="B15" s="77"/>
      <c r="C15" s="75"/>
      <c r="D15" s="75"/>
    </row>
    <row r="16" spans="1:7" s="11" customFormat="1">
      <c r="A16" s="49"/>
      <c r="B16" s="49"/>
    </row>
    <row r="17" spans="1:20" ht="11.25" customHeight="1">
      <c r="A17" s="72"/>
      <c r="B17" s="72"/>
      <c r="C17" s="72"/>
      <c r="D17" s="72"/>
      <c r="E17" s="72"/>
      <c r="F17" s="76">
        <f>'Cost Recovery'!G4</f>
        <v>262336.24</v>
      </c>
      <c r="G17" s="415" t="s">
        <v>221</v>
      </c>
      <c r="H17" s="415"/>
      <c r="I17" s="415"/>
      <c r="J17" s="415"/>
      <c r="K17" s="415"/>
      <c r="P17" s="11"/>
      <c r="Q17" s="11"/>
    </row>
    <row r="18" spans="1:20">
      <c r="A18" s="49"/>
      <c r="B18" s="49"/>
      <c r="F18" s="70"/>
      <c r="G18" s="69"/>
      <c r="P18" s="11"/>
      <c r="Q18" s="11"/>
    </row>
    <row r="19" spans="1:20" ht="11.25" customHeight="1">
      <c r="A19" s="71" t="s">
        <v>9</v>
      </c>
      <c r="B19" s="49"/>
      <c r="F19" s="76">
        <f>SUM(D26:D27)</f>
        <v>229720</v>
      </c>
      <c r="G19" s="71" t="s">
        <v>154</v>
      </c>
      <c r="P19" s="11"/>
      <c r="Q19" s="11"/>
    </row>
    <row r="20" spans="1:20" s="50" customFormat="1">
      <c r="D20" s="9"/>
      <c r="E20" s="9"/>
      <c r="F20" s="10"/>
      <c r="G20" s="8"/>
    </row>
    <row r="21" spans="1:20" s="50" customFormat="1">
      <c r="A21" s="7" t="s">
        <v>52</v>
      </c>
      <c r="D21" s="9"/>
      <c r="E21" s="9"/>
      <c r="F21" s="10"/>
      <c r="G21" s="8"/>
    </row>
    <row r="22" spans="1:20" s="50" customFormat="1">
      <c r="A22" s="6" t="s">
        <v>53</v>
      </c>
      <c r="D22" s="9"/>
      <c r="E22" s="9"/>
      <c r="F22" s="10"/>
      <c r="G22" s="8"/>
    </row>
    <row r="23" spans="1:20" s="50" customFormat="1">
      <c r="A23" s="6"/>
      <c r="D23" s="9"/>
      <c r="E23" s="9"/>
      <c r="F23" s="10"/>
      <c r="G23" s="8"/>
    </row>
    <row r="24" spans="1:20" s="14" customFormat="1" ht="11.25" customHeight="1">
      <c r="A24" s="414" t="s">
        <v>11</v>
      </c>
      <c r="B24" s="414"/>
      <c r="C24" s="414"/>
      <c r="D24" s="414"/>
      <c r="E24" s="414"/>
      <c r="F24" s="414"/>
      <c r="G24" s="414"/>
      <c r="H24" s="414"/>
      <c r="I24" s="414"/>
      <c r="J24" s="414"/>
      <c r="K24" s="414"/>
      <c r="L24" s="414"/>
      <c r="M24" s="414"/>
      <c r="N24" s="414"/>
      <c r="O24" s="414"/>
      <c r="P24" s="13"/>
      <c r="Q24" s="13"/>
      <c r="R24" s="13"/>
      <c r="S24" s="13"/>
      <c r="T24" s="13"/>
    </row>
    <row r="25" spans="1:20" s="22" customFormat="1" ht="56.25">
      <c r="A25" s="19" t="s">
        <v>12</v>
      </c>
      <c r="B25" s="19" t="s">
        <v>13</v>
      </c>
      <c r="C25" s="19" t="s">
        <v>14</v>
      </c>
      <c r="D25" s="20" t="s">
        <v>15</v>
      </c>
      <c r="E25" s="19" t="s">
        <v>16</v>
      </c>
      <c r="F25" s="19" t="s">
        <v>17</v>
      </c>
      <c r="G25" s="19" t="s">
        <v>18</v>
      </c>
      <c r="H25" s="19" t="s">
        <v>34</v>
      </c>
      <c r="I25" s="19" t="s">
        <v>19</v>
      </c>
      <c r="J25" s="23" t="s">
        <v>20</v>
      </c>
      <c r="K25" s="19" t="s">
        <v>21</v>
      </c>
      <c r="L25" s="19" t="s">
        <v>22</v>
      </c>
      <c r="M25" s="19" t="s">
        <v>23</v>
      </c>
      <c r="N25" s="21" t="s">
        <v>24</v>
      </c>
      <c r="O25" s="19" t="s">
        <v>25</v>
      </c>
      <c r="P25" s="23" t="s">
        <v>26</v>
      </c>
      <c r="Q25" s="23" t="s">
        <v>27</v>
      </c>
      <c r="R25" s="23" t="s">
        <v>28</v>
      </c>
      <c r="S25" s="23" t="s">
        <v>29</v>
      </c>
      <c r="T25" s="23" t="s">
        <v>87</v>
      </c>
    </row>
    <row r="26" spans="1:20" s="84" customFormat="1" ht="33.75">
      <c r="A26" s="73" t="s">
        <v>214</v>
      </c>
      <c r="B26" s="73" t="s">
        <v>206</v>
      </c>
      <c r="C26" s="74">
        <v>2000000</v>
      </c>
      <c r="D26" s="74">
        <v>0</v>
      </c>
      <c r="E26" s="73" t="s">
        <v>1</v>
      </c>
      <c r="F26" s="73" t="s">
        <v>215</v>
      </c>
      <c r="G26" s="73" t="s">
        <v>205</v>
      </c>
      <c r="H26" s="73">
        <v>888888</v>
      </c>
      <c r="I26" s="73">
        <v>0</v>
      </c>
      <c r="J26" s="73"/>
      <c r="K26" s="73" t="s">
        <v>32</v>
      </c>
      <c r="L26" s="73">
        <v>2019</v>
      </c>
      <c r="M26" s="73" t="s">
        <v>216</v>
      </c>
      <c r="N26" s="85">
        <v>43475</v>
      </c>
      <c r="O26" s="132"/>
      <c r="P26" s="132" t="s">
        <v>150</v>
      </c>
      <c r="Q26" s="132" t="s">
        <v>150</v>
      </c>
      <c r="R26" s="132"/>
      <c r="S26" s="132"/>
      <c r="T26" s="132"/>
    </row>
    <row r="27" spans="1:20" customFormat="1" ht="48.75" customHeight="1">
      <c r="A27" s="125" t="s">
        <v>158</v>
      </c>
      <c r="B27" s="125" t="s">
        <v>155</v>
      </c>
      <c r="C27" s="126">
        <v>274623</v>
      </c>
      <c r="D27" s="126">
        <v>229720</v>
      </c>
      <c r="E27" s="127" t="s">
        <v>1</v>
      </c>
      <c r="F27" s="125" t="s">
        <v>222</v>
      </c>
      <c r="G27" s="125" t="s">
        <v>156</v>
      </c>
      <c r="H27" s="125">
        <v>824984</v>
      </c>
      <c r="I27" s="125">
        <v>2</v>
      </c>
      <c r="J27" s="125"/>
      <c r="K27" s="125" t="s">
        <v>32</v>
      </c>
      <c r="L27" s="125">
        <v>2019</v>
      </c>
      <c r="M27" s="125" t="s">
        <v>157</v>
      </c>
      <c r="N27" s="128">
        <v>43472</v>
      </c>
      <c r="O27" s="63"/>
      <c r="P27" s="63"/>
      <c r="Q27" s="63"/>
      <c r="R27" s="63"/>
      <c r="S27" s="63"/>
      <c r="T27" s="63"/>
    </row>
    <row r="28" spans="1:20" customFormat="1" ht="24.75" customHeight="1">
      <c r="A28" s="129" t="s">
        <v>368</v>
      </c>
      <c r="B28" s="129" t="s">
        <v>369</v>
      </c>
      <c r="C28" s="129" t="s">
        <v>370</v>
      </c>
      <c r="D28" s="130">
        <v>121914</v>
      </c>
      <c r="E28" s="129" t="s">
        <v>1</v>
      </c>
      <c r="F28" s="129" t="s">
        <v>371</v>
      </c>
      <c r="G28" s="129" t="s">
        <v>372</v>
      </c>
      <c r="H28" s="129">
        <v>824924</v>
      </c>
      <c r="I28" s="129">
        <v>0</v>
      </c>
      <c r="J28" s="129"/>
      <c r="K28" s="129" t="s">
        <v>32</v>
      </c>
      <c r="L28" s="129">
        <v>2019</v>
      </c>
      <c r="M28" s="129" t="s">
        <v>157</v>
      </c>
      <c r="N28" s="131">
        <v>43493</v>
      </c>
      <c r="O28" s="51"/>
      <c r="P28" s="51"/>
      <c r="Q28" s="51"/>
      <c r="R28" s="51"/>
      <c r="S28" s="51"/>
      <c r="T28" s="51"/>
    </row>
    <row r="29" spans="1:20" s="177" customFormat="1" ht="45">
      <c r="A29" s="173" t="s">
        <v>323</v>
      </c>
      <c r="B29" s="173" t="s">
        <v>964</v>
      </c>
      <c r="C29" s="174">
        <v>3800000</v>
      </c>
      <c r="D29" s="174">
        <v>282800</v>
      </c>
      <c r="E29" s="175" t="s">
        <v>3</v>
      </c>
      <c r="F29" s="173" t="s">
        <v>1008</v>
      </c>
      <c r="G29" s="173"/>
      <c r="H29" s="173"/>
      <c r="I29" s="173"/>
      <c r="J29" s="173"/>
      <c r="K29" s="173" t="s">
        <v>142</v>
      </c>
      <c r="L29" s="173">
        <v>2019</v>
      </c>
      <c r="M29" s="173" t="s">
        <v>522</v>
      </c>
      <c r="N29" s="176">
        <v>43601</v>
      </c>
      <c r="O29" s="173"/>
      <c r="P29" s="175"/>
      <c r="Q29" s="175"/>
      <c r="R29" s="173"/>
      <c r="S29" s="173"/>
      <c r="T29" s="173"/>
    </row>
    <row r="30" spans="1:20" s="16" customFormat="1" ht="33.75" customHeight="1">
      <c r="A30" s="15" t="s">
        <v>948</v>
      </c>
      <c r="B30" s="15" t="s">
        <v>949</v>
      </c>
      <c r="C30" s="48" t="s">
        <v>950</v>
      </c>
      <c r="D30" s="48">
        <v>1690686</v>
      </c>
      <c r="E30" s="99" t="s">
        <v>1</v>
      </c>
      <c r="F30" s="15" t="s">
        <v>951</v>
      </c>
      <c r="G30" s="15" t="s">
        <v>372</v>
      </c>
      <c r="H30" s="15" t="s">
        <v>323</v>
      </c>
      <c r="I30" s="15"/>
      <c r="J30" s="17"/>
      <c r="K30" s="17" t="s">
        <v>142</v>
      </c>
      <c r="L30" s="17">
        <v>2019</v>
      </c>
      <c r="M30" s="15" t="s">
        <v>678</v>
      </c>
      <c r="N30" s="86">
        <v>43602</v>
      </c>
      <c r="O30" s="15"/>
      <c r="P30" s="99"/>
      <c r="Q30" s="99"/>
      <c r="R30" s="15"/>
      <c r="S30" s="15"/>
      <c r="T30" s="15"/>
    </row>
    <row r="31" spans="1:20" s="16" customFormat="1" ht="56.25">
      <c r="A31" s="15" t="s">
        <v>974</v>
      </c>
      <c r="B31" s="15" t="s">
        <v>975</v>
      </c>
      <c r="C31" s="48">
        <v>82250</v>
      </c>
      <c r="D31" s="48">
        <v>7050</v>
      </c>
      <c r="E31" s="99" t="s">
        <v>1</v>
      </c>
      <c r="F31" s="15" t="s">
        <v>978</v>
      </c>
      <c r="G31" s="15" t="s">
        <v>976</v>
      </c>
      <c r="H31" s="178">
        <v>825804</v>
      </c>
      <c r="I31" s="15"/>
      <c r="J31" s="17" t="s">
        <v>106</v>
      </c>
      <c r="K31" s="17" t="s">
        <v>142</v>
      </c>
      <c r="L31" s="17">
        <v>2019</v>
      </c>
      <c r="M31" s="15" t="s">
        <v>977</v>
      </c>
      <c r="N31" s="86">
        <v>43608</v>
      </c>
      <c r="O31" s="15"/>
      <c r="P31" s="99"/>
      <c r="Q31" s="99"/>
      <c r="R31" s="15"/>
      <c r="S31" s="15"/>
      <c r="T31" s="15"/>
    </row>
    <row r="32" spans="1:20" s="16" customFormat="1" ht="33" customHeight="1">
      <c r="A32" s="15" t="s">
        <v>1009</v>
      </c>
      <c r="B32" s="15" t="s">
        <v>1007</v>
      </c>
      <c r="C32" s="48">
        <v>66000</v>
      </c>
      <c r="D32" s="48">
        <v>24000</v>
      </c>
      <c r="E32" s="99" t="s">
        <v>1</v>
      </c>
      <c r="F32" s="184" t="s">
        <v>1006</v>
      </c>
      <c r="G32" s="15" t="s">
        <v>372</v>
      </c>
      <c r="H32" s="15">
        <v>821543</v>
      </c>
      <c r="I32" s="15"/>
      <c r="J32" s="17"/>
      <c r="K32" s="17" t="s">
        <v>142</v>
      </c>
      <c r="L32" s="17">
        <v>2019</v>
      </c>
      <c r="M32" s="15" t="s">
        <v>157</v>
      </c>
      <c r="N32" s="86">
        <v>43614</v>
      </c>
      <c r="O32" s="15"/>
      <c r="P32" s="99"/>
      <c r="Q32" s="99"/>
      <c r="R32" s="15"/>
      <c r="S32" s="15"/>
      <c r="T32" s="15"/>
    </row>
    <row r="33" spans="1:20" s="16" customFormat="1" ht="135">
      <c r="A33" s="15" t="s">
        <v>1093</v>
      </c>
      <c r="B33" s="15" t="s">
        <v>1094</v>
      </c>
      <c r="C33" s="48">
        <v>32800000</v>
      </c>
      <c r="D33" s="48">
        <v>136000</v>
      </c>
      <c r="E33" s="99" t="s">
        <v>1</v>
      </c>
      <c r="F33" s="15" t="s">
        <v>1096</v>
      </c>
      <c r="G33" s="15" t="s">
        <v>372</v>
      </c>
      <c r="H33" s="15" t="s">
        <v>1095</v>
      </c>
      <c r="I33" s="15"/>
      <c r="J33" s="17"/>
      <c r="K33" s="17" t="s">
        <v>143</v>
      </c>
      <c r="L33" s="17">
        <v>2019</v>
      </c>
      <c r="M33" s="15" t="s">
        <v>678</v>
      </c>
      <c r="N33" s="86">
        <v>43627</v>
      </c>
      <c r="O33" s="15"/>
      <c r="P33" s="99"/>
      <c r="Q33" s="99"/>
      <c r="R33" s="15"/>
      <c r="S33" s="15"/>
      <c r="T33" s="15"/>
    </row>
    <row r="34" spans="1:20" customFormat="1" ht="45">
      <c r="A34" s="15" t="s">
        <v>617</v>
      </c>
      <c r="B34" s="15" t="s">
        <v>2011</v>
      </c>
      <c r="C34" s="48" t="s">
        <v>2012</v>
      </c>
      <c r="D34" s="48" t="s">
        <v>2013</v>
      </c>
      <c r="E34" s="99" t="s">
        <v>2014</v>
      </c>
      <c r="F34" s="15" t="s">
        <v>2015</v>
      </c>
      <c r="G34" s="15" t="s">
        <v>2016</v>
      </c>
      <c r="H34" s="15" t="s">
        <v>2017</v>
      </c>
      <c r="I34" s="15"/>
      <c r="J34" s="17"/>
      <c r="K34" s="17"/>
      <c r="L34" s="17"/>
      <c r="M34" s="15" t="s">
        <v>2018</v>
      </c>
      <c r="N34" s="86">
        <v>43815</v>
      </c>
      <c r="O34" s="15"/>
      <c r="P34" s="99"/>
      <c r="Q34" s="99"/>
      <c r="R34" s="15"/>
      <c r="S34" s="15"/>
      <c r="T34" s="15"/>
    </row>
    <row r="35" spans="1:20" s="16" customFormat="1">
      <c r="A35" s="15"/>
      <c r="B35" s="15"/>
      <c r="C35" s="48"/>
      <c r="D35" s="48"/>
      <c r="E35" s="99"/>
      <c r="F35" s="15"/>
      <c r="G35" s="15"/>
      <c r="H35" s="15"/>
      <c r="I35" s="15"/>
      <c r="J35" s="17"/>
      <c r="K35" s="17"/>
      <c r="L35" s="17"/>
      <c r="M35" s="15"/>
      <c r="N35" s="86"/>
      <c r="O35" s="15"/>
      <c r="P35" s="99"/>
      <c r="Q35" s="99"/>
      <c r="R35" s="15"/>
      <c r="S35" s="15"/>
      <c r="T35" s="15"/>
    </row>
    <row r="36" spans="1:20" s="16" customFormat="1">
      <c r="A36" s="15"/>
      <c r="B36" s="15"/>
      <c r="C36" s="48"/>
      <c r="D36" s="48"/>
      <c r="E36" s="99"/>
      <c r="F36" s="15"/>
      <c r="G36" s="15"/>
      <c r="H36" s="15"/>
      <c r="I36" s="15"/>
      <c r="J36" s="17"/>
      <c r="K36" s="17"/>
      <c r="L36" s="17"/>
      <c r="M36" s="15"/>
      <c r="N36" s="86"/>
      <c r="O36" s="15"/>
      <c r="P36" s="99"/>
      <c r="Q36" s="99"/>
      <c r="R36" s="15"/>
      <c r="S36" s="15"/>
      <c r="T36" s="15"/>
    </row>
    <row r="37" spans="1:20" s="16" customFormat="1">
      <c r="A37" s="15"/>
      <c r="B37" s="15"/>
      <c r="C37" s="48"/>
      <c r="D37" s="48"/>
      <c r="E37" s="99"/>
      <c r="F37" s="15"/>
      <c r="G37" s="15"/>
      <c r="H37" s="15"/>
      <c r="I37" s="15"/>
      <c r="J37" s="17"/>
      <c r="K37" s="17"/>
      <c r="L37" s="17"/>
      <c r="M37" s="15"/>
      <c r="N37" s="86"/>
      <c r="O37" s="15"/>
      <c r="P37" s="99"/>
      <c r="Q37" s="99"/>
      <c r="R37" s="15"/>
      <c r="S37" s="15"/>
      <c r="T37" s="15"/>
    </row>
    <row r="38" spans="1:20" s="16" customFormat="1">
      <c r="A38" s="15"/>
      <c r="B38" s="15"/>
      <c r="C38" s="48"/>
      <c r="D38" s="48"/>
      <c r="E38" s="99"/>
      <c r="F38" s="15"/>
      <c r="G38" s="15"/>
      <c r="H38" s="15"/>
      <c r="I38" s="15"/>
      <c r="J38" s="17"/>
      <c r="K38" s="17"/>
      <c r="L38" s="17"/>
      <c r="M38" s="15"/>
      <c r="N38" s="86"/>
      <c r="O38" s="15"/>
      <c r="P38" s="99"/>
      <c r="Q38" s="99"/>
      <c r="R38" s="15"/>
      <c r="S38" s="15"/>
      <c r="T38" s="15"/>
    </row>
    <row r="39" spans="1:20" s="16" customFormat="1">
      <c r="A39" s="15"/>
      <c r="B39" s="15"/>
      <c r="C39" s="48"/>
      <c r="D39" s="48"/>
      <c r="E39" s="99"/>
      <c r="F39" s="15"/>
      <c r="G39" s="15"/>
      <c r="H39" s="15"/>
      <c r="I39" s="15"/>
      <c r="J39" s="17"/>
      <c r="K39" s="17"/>
      <c r="L39" s="17"/>
      <c r="M39" s="15"/>
      <c r="N39" s="86"/>
      <c r="O39" s="15"/>
      <c r="P39" s="99"/>
      <c r="Q39" s="99"/>
      <c r="R39" s="15"/>
      <c r="S39" s="15"/>
      <c r="T39" s="15"/>
    </row>
    <row r="40" spans="1:20" s="16" customFormat="1">
      <c r="A40" s="15"/>
      <c r="B40" s="15"/>
      <c r="C40" s="48"/>
      <c r="D40" s="48"/>
      <c r="E40" s="99"/>
      <c r="F40" s="15"/>
      <c r="G40" s="15"/>
      <c r="H40" s="15"/>
      <c r="I40" s="15"/>
      <c r="J40" s="17"/>
      <c r="K40" s="17"/>
      <c r="L40" s="17"/>
      <c r="M40" s="15"/>
      <c r="N40" s="86"/>
      <c r="O40" s="15"/>
      <c r="P40" s="99"/>
      <c r="Q40" s="99"/>
      <c r="R40" s="15"/>
      <c r="S40" s="15"/>
      <c r="T40" s="15"/>
    </row>
    <row r="41" spans="1:20" s="16" customFormat="1">
      <c r="A41" s="15"/>
      <c r="B41" s="15"/>
      <c r="C41" s="48"/>
      <c r="D41" s="48"/>
      <c r="E41" s="99"/>
      <c r="F41" s="15"/>
      <c r="G41" s="15"/>
      <c r="H41" s="15"/>
      <c r="I41" s="15"/>
      <c r="J41" s="17"/>
      <c r="K41" s="17"/>
      <c r="L41" s="17"/>
      <c r="M41" s="15"/>
      <c r="N41" s="86"/>
      <c r="O41" s="15"/>
      <c r="P41" s="99"/>
      <c r="Q41" s="99"/>
      <c r="R41" s="15"/>
      <c r="S41" s="15"/>
      <c r="T41" s="15"/>
    </row>
    <row r="42" spans="1:20" s="16" customFormat="1">
      <c r="A42" s="15"/>
      <c r="B42" s="15"/>
      <c r="C42" s="48"/>
      <c r="D42" s="48"/>
      <c r="E42" s="99"/>
      <c r="F42" s="15"/>
      <c r="G42" s="15"/>
      <c r="H42" s="15"/>
      <c r="I42" s="15"/>
      <c r="J42" s="17"/>
      <c r="K42" s="17"/>
      <c r="L42" s="17"/>
      <c r="M42" s="15"/>
      <c r="N42" s="86"/>
      <c r="O42" s="15"/>
      <c r="P42" s="99"/>
      <c r="Q42" s="99"/>
      <c r="R42" s="15"/>
      <c r="S42" s="15"/>
      <c r="T42" s="15"/>
    </row>
    <row r="43" spans="1:20" s="16" customFormat="1">
      <c r="A43" s="15"/>
      <c r="B43" s="15"/>
      <c r="C43" s="48"/>
      <c r="D43" s="48"/>
      <c r="E43" s="99"/>
      <c r="F43" s="15"/>
      <c r="G43" s="15"/>
      <c r="H43" s="15"/>
      <c r="I43" s="15"/>
      <c r="J43" s="17"/>
      <c r="K43" s="17"/>
      <c r="L43" s="17"/>
      <c r="M43" s="15"/>
      <c r="N43" s="86"/>
      <c r="O43" s="15"/>
      <c r="P43" s="99"/>
      <c r="Q43" s="99"/>
      <c r="R43" s="15"/>
      <c r="S43" s="15"/>
      <c r="T43" s="15"/>
    </row>
    <row r="44" spans="1:20" s="16" customFormat="1">
      <c r="A44" s="15"/>
      <c r="B44" s="15"/>
      <c r="C44" s="48"/>
      <c r="D44" s="48"/>
      <c r="E44" s="99"/>
      <c r="F44" s="15"/>
      <c r="G44" s="15"/>
      <c r="H44" s="15"/>
      <c r="I44" s="15"/>
      <c r="J44" s="17"/>
      <c r="K44" s="17"/>
      <c r="L44" s="17"/>
      <c r="M44" s="15"/>
      <c r="N44" s="86"/>
      <c r="O44" s="15"/>
      <c r="P44" s="99"/>
      <c r="Q44" s="99"/>
      <c r="R44" s="15"/>
      <c r="S44" s="15"/>
      <c r="T44" s="15"/>
    </row>
    <row r="45" spans="1:20" s="16" customFormat="1">
      <c r="A45" s="15"/>
      <c r="B45" s="15"/>
      <c r="C45" s="48"/>
      <c r="D45" s="48"/>
      <c r="E45" s="99"/>
      <c r="F45" s="15"/>
      <c r="G45" s="15"/>
      <c r="H45" s="15"/>
      <c r="I45" s="15"/>
      <c r="J45" s="17"/>
      <c r="K45" s="17"/>
      <c r="L45" s="17"/>
      <c r="M45" s="15"/>
      <c r="N45" s="86"/>
      <c r="O45" s="15"/>
      <c r="P45" s="99"/>
      <c r="Q45" s="99"/>
      <c r="R45" s="15"/>
      <c r="S45" s="15"/>
      <c r="T45" s="15"/>
    </row>
    <row r="46" spans="1:20" s="16" customFormat="1">
      <c r="A46" s="15"/>
      <c r="B46" s="15"/>
      <c r="C46" s="48"/>
      <c r="D46" s="48"/>
      <c r="E46" s="99"/>
      <c r="F46" s="15"/>
      <c r="G46" s="15"/>
      <c r="H46" s="15"/>
      <c r="I46" s="15"/>
      <c r="J46" s="17"/>
      <c r="K46" s="17"/>
      <c r="L46" s="17"/>
      <c r="M46" s="15"/>
      <c r="N46" s="86"/>
      <c r="O46" s="15"/>
      <c r="P46" s="99"/>
      <c r="Q46" s="99"/>
      <c r="R46" s="15"/>
      <c r="S46" s="15"/>
      <c r="T46" s="15"/>
    </row>
    <row r="47" spans="1:20" s="16" customFormat="1">
      <c r="A47" s="15"/>
      <c r="B47" s="15"/>
      <c r="C47" s="48"/>
      <c r="D47" s="48"/>
      <c r="E47" s="99"/>
      <c r="F47" s="15"/>
      <c r="G47" s="15"/>
      <c r="H47" s="15"/>
      <c r="I47" s="15"/>
      <c r="J47" s="17"/>
      <c r="K47" s="17"/>
      <c r="L47" s="17"/>
      <c r="M47" s="15"/>
      <c r="N47" s="86"/>
      <c r="O47" s="15"/>
      <c r="P47" s="99"/>
      <c r="Q47" s="99"/>
      <c r="R47" s="15"/>
      <c r="S47" s="15"/>
      <c r="T47" s="15"/>
    </row>
    <row r="48" spans="1:20" s="16" customFormat="1">
      <c r="A48" s="15"/>
      <c r="B48" s="15"/>
      <c r="C48" s="48"/>
      <c r="D48" s="48"/>
      <c r="E48" s="99"/>
      <c r="F48" s="15"/>
      <c r="G48" s="15"/>
      <c r="H48" s="15"/>
      <c r="I48" s="15"/>
      <c r="J48" s="17"/>
      <c r="K48" s="17"/>
      <c r="L48" s="17"/>
      <c r="M48" s="15"/>
      <c r="N48" s="86"/>
      <c r="O48" s="15"/>
      <c r="P48" s="99"/>
      <c r="Q48" s="99"/>
      <c r="R48" s="15"/>
      <c r="S48" s="15"/>
      <c r="T48" s="15"/>
    </row>
    <row r="49" spans="1:20" s="16" customFormat="1">
      <c r="A49" s="15"/>
      <c r="B49" s="15"/>
      <c r="C49" s="48"/>
      <c r="D49" s="48"/>
      <c r="E49" s="99"/>
      <c r="F49" s="15"/>
      <c r="G49" s="15"/>
      <c r="H49" s="15"/>
      <c r="I49" s="15"/>
      <c r="J49" s="17"/>
      <c r="K49" s="17"/>
      <c r="L49" s="17"/>
      <c r="M49" s="15"/>
      <c r="N49" s="86"/>
      <c r="O49" s="15"/>
      <c r="P49" s="99"/>
      <c r="Q49" s="99"/>
      <c r="R49" s="15"/>
      <c r="S49" s="15"/>
      <c r="T49" s="15"/>
    </row>
    <row r="50" spans="1:20" s="16" customFormat="1">
      <c r="A50" s="15"/>
      <c r="B50" s="15"/>
      <c r="C50" s="48"/>
      <c r="D50" s="48"/>
      <c r="E50" s="99"/>
      <c r="F50" s="15"/>
      <c r="G50" s="15"/>
      <c r="H50" s="15"/>
      <c r="I50" s="15"/>
      <c r="J50" s="17"/>
      <c r="K50" s="17"/>
      <c r="L50" s="17"/>
      <c r="M50" s="15"/>
      <c r="N50" s="86"/>
      <c r="O50" s="15"/>
      <c r="P50" s="99"/>
      <c r="Q50" s="99"/>
      <c r="R50" s="15"/>
      <c r="S50" s="15"/>
      <c r="T50" s="15"/>
    </row>
    <row r="51" spans="1:20" s="16" customFormat="1">
      <c r="A51" s="15"/>
      <c r="B51" s="15"/>
      <c r="C51" s="48"/>
      <c r="D51" s="48"/>
      <c r="E51" s="99"/>
      <c r="F51" s="15"/>
      <c r="G51" s="15"/>
      <c r="H51" s="15"/>
      <c r="I51" s="15"/>
      <c r="J51" s="17"/>
      <c r="K51" s="17"/>
      <c r="L51" s="17"/>
      <c r="M51" s="15"/>
      <c r="N51" s="86"/>
      <c r="O51" s="15"/>
      <c r="P51" s="99"/>
      <c r="Q51" s="99"/>
      <c r="R51" s="15"/>
      <c r="S51" s="15"/>
      <c r="T51" s="15"/>
    </row>
    <row r="52" spans="1:20" s="16" customFormat="1">
      <c r="A52" s="15"/>
      <c r="B52" s="15"/>
      <c r="C52" s="48"/>
      <c r="D52" s="48"/>
      <c r="E52" s="99"/>
      <c r="F52" s="15"/>
      <c r="G52" s="15"/>
      <c r="H52" s="15"/>
      <c r="I52" s="15"/>
      <c r="J52" s="17"/>
      <c r="K52" s="17"/>
      <c r="L52" s="17"/>
      <c r="M52" s="15"/>
      <c r="N52" s="86"/>
      <c r="O52" s="15"/>
      <c r="P52" s="99"/>
      <c r="Q52" s="99"/>
      <c r="R52" s="15"/>
      <c r="S52" s="15"/>
      <c r="T52" s="15"/>
    </row>
    <row r="53" spans="1:20" s="16" customFormat="1">
      <c r="A53" s="15"/>
      <c r="B53" s="15"/>
      <c r="C53" s="48"/>
      <c r="D53" s="48"/>
      <c r="E53" s="99"/>
      <c r="F53" s="15"/>
      <c r="G53" s="15"/>
      <c r="H53" s="15"/>
      <c r="I53" s="15"/>
      <c r="J53" s="17"/>
      <c r="K53" s="17"/>
      <c r="L53" s="17"/>
      <c r="M53" s="15"/>
      <c r="N53" s="86"/>
      <c r="O53" s="15"/>
      <c r="P53" s="99"/>
      <c r="Q53" s="99"/>
      <c r="R53" s="15"/>
      <c r="S53" s="15"/>
      <c r="T53" s="15"/>
    </row>
    <row r="54" spans="1:20" s="16" customFormat="1">
      <c r="A54" s="15"/>
      <c r="B54" s="15"/>
      <c r="C54" s="48"/>
      <c r="D54" s="48"/>
      <c r="E54" s="99"/>
      <c r="F54" s="15"/>
      <c r="G54" s="15"/>
      <c r="H54" s="15"/>
      <c r="I54" s="15"/>
      <c r="J54" s="17"/>
      <c r="K54" s="17"/>
      <c r="L54" s="17"/>
      <c r="M54" s="15"/>
      <c r="N54" s="86"/>
      <c r="O54" s="15"/>
      <c r="P54" s="99"/>
      <c r="Q54" s="99"/>
      <c r="R54" s="15"/>
      <c r="S54" s="15"/>
      <c r="T54" s="15"/>
    </row>
    <row r="55" spans="1:20" s="16" customFormat="1">
      <c r="A55" s="15"/>
      <c r="B55" s="15"/>
      <c r="C55" s="48"/>
      <c r="D55" s="48"/>
      <c r="E55" s="99"/>
      <c r="F55" s="15"/>
      <c r="G55" s="15"/>
      <c r="H55" s="15"/>
      <c r="I55" s="15"/>
      <c r="J55" s="17"/>
      <c r="K55" s="17"/>
      <c r="L55" s="17"/>
      <c r="M55" s="15"/>
      <c r="N55" s="86"/>
      <c r="O55" s="15"/>
      <c r="P55" s="99"/>
      <c r="Q55" s="99"/>
      <c r="R55" s="15"/>
      <c r="S55" s="15"/>
      <c r="T55" s="15"/>
    </row>
    <row r="56" spans="1:20" s="16" customFormat="1">
      <c r="A56" s="15"/>
      <c r="B56" s="15"/>
      <c r="C56" s="48"/>
      <c r="D56" s="48"/>
      <c r="E56" s="99"/>
      <c r="F56" s="15"/>
      <c r="G56" s="15"/>
      <c r="H56" s="15"/>
      <c r="I56" s="15"/>
      <c r="J56" s="17"/>
      <c r="K56" s="17"/>
      <c r="L56" s="17"/>
      <c r="M56" s="15"/>
      <c r="N56" s="86"/>
      <c r="O56" s="15"/>
      <c r="P56" s="99"/>
      <c r="Q56" s="99"/>
      <c r="R56" s="15"/>
      <c r="S56" s="15"/>
      <c r="T56" s="15"/>
    </row>
    <row r="57" spans="1:20" s="16" customFormat="1">
      <c r="A57" s="15"/>
      <c r="B57" s="15"/>
      <c r="C57" s="48"/>
      <c r="D57" s="48"/>
      <c r="E57" s="99"/>
      <c r="F57" s="15"/>
      <c r="G57" s="15"/>
      <c r="H57" s="15"/>
      <c r="I57" s="15"/>
      <c r="J57" s="17"/>
      <c r="K57" s="17"/>
      <c r="L57" s="17"/>
      <c r="M57" s="15"/>
      <c r="N57" s="86"/>
      <c r="O57" s="15"/>
      <c r="P57" s="99"/>
      <c r="Q57" s="99"/>
      <c r="R57" s="15"/>
      <c r="S57" s="15"/>
      <c r="T57" s="15"/>
    </row>
    <row r="58" spans="1:20" s="16" customFormat="1">
      <c r="A58" s="15"/>
      <c r="B58" s="15"/>
      <c r="C58" s="48"/>
      <c r="D58" s="48"/>
      <c r="E58" s="99"/>
      <c r="F58" s="15"/>
      <c r="G58" s="15"/>
      <c r="H58" s="15"/>
      <c r="I58" s="15"/>
      <c r="J58" s="17"/>
      <c r="K58" s="17"/>
      <c r="L58" s="17"/>
      <c r="M58" s="15"/>
      <c r="N58" s="86"/>
      <c r="O58" s="15"/>
      <c r="P58" s="99"/>
      <c r="Q58" s="99"/>
      <c r="R58" s="15"/>
      <c r="S58" s="15"/>
      <c r="T58" s="15"/>
    </row>
    <row r="59" spans="1:20" s="16" customFormat="1">
      <c r="A59" s="15"/>
      <c r="B59" s="15"/>
      <c r="C59" s="48"/>
      <c r="D59" s="48"/>
      <c r="E59" s="99"/>
      <c r="F59" s="15"/>
      <c r="G59" s="15"/>
      <c r="H59" s="15"/>
      <c r="I59" s="15"/>
      <c r="J59" s="17"/>
      <c r="K59" s="17"/>
      <c r="L59" s="17"/>
      <c r="M59" s="15"/>
      <c r="N59" s="86"/>
      <c r="O59" s="15"/>
      <c r="P59" s="99"/>
      <c r="Q59" s="99"/>
      <c r="R59" s="15"/>
      <c r="S59" s="15"/>
      <c r="T59" s="15"/>
    </row>
    <row r="60" spans="1:20" s="16" customFormat="1">
      <c r="A60" s="15"/>
      <c r="B60" s="15"/>
      <c r="C60" s="48"/>
      <c r="D60" s="48"/>
      <c r="E60" s="99"/>
      <c r="F60" s="15"/>
      <c r="G60" s="15"/>
      <c r="H60" s="15"/>
      <c r="I60" s="15"/>
      <c r="J60" s="17"/>
      <c r="K60" s="17"/>
      <c r="L60" s="17"/>
      <c r="M60" s="15"/>
      <c r="N60" s="86"/>
      <c r="O60" s="15"/>
      <c r="P60" s="99"/>
      <c r="Q60" s="99"/>
      <c r="R60" s="15"/>
      <c r="S60" s="15"/>
      <c r="T60" s="15"/>
    </row>
    <row r="61" spans="1:20" s="16" customFormat="1">
      <c r="A61" s="15"/>
      <c r="B61" s="15"/>
      <c r="C61" s="48"/>
      <c r="D61" s="48"/>
      <c r="E61" s="99"/>
      <c r="F61" s="15"/>
      <c r="G61" s="15"/>
      <c r="H61" s="15"/>
      <c r="I61" s="15"/>
      <c r="J61" s="17"/>
      <c r="K61" s="17"/>
      <c r="L61" s="17"/>
      <c r="M61" s="15"/>
      <c r="N61" s="86"/>
      <c r="O61" s="15"/>
      <c r="P61" s="99"/>
      <c r="Q61" s="99"/>
      <c r="R61" s="15"/>
      <c r="S61" s="15"/>
      <c r="T61" s="15"/>
    </row>
    <row r="62" spans="1:20" s="16" customFormat="1">
      <c r="A62" s="15"/>
      <c r="B62" s="15"/>
      <c r="C62" s="48"/>
      <c r="D62" s="48"/>
      <c r="E62" s="99"/>
      <c r="F62" s="15"/>
      <c r="G62" s="15"/>
      <c r="H62" s="15"/>
      <c r="I62" s="15"/>
      <c r="J62" s="17"/>
      <c r="K62" s="17"/>
      <c r="L62" s="17"/>
      <c r="M62" s="15"/>
      <c r="N62" s="86"/>
      <c r="O62" s="15"/>
      <c r="P62" s="99"/>
      <c r="Q62" s="99"/>
      <c r="R62" s="15"/>
      <c r="S62" s="15"/>
      <c r="T62" s="15"/>
    </row>
    <row r="63" spans="1:20" s="16" customFormat="1">
      <c r="A63" s="15"/>
      <c r="B63" s="15"/>
      <c r="C63" s="48"/>
      <c r="D63" s="48"/>
      <c r="E63" s="99"/>
      <c r="F63" s="15"/>
      <c r="G63" s="15"/>
      <c r="H63" s="15"/>
      <c r="I63" s="15"/>
      <c r="J63" s="17"/>
      <c r="K63" s="17"/>
      <c r="L63" s="17"/>
      <c r="M63" s="15"/>
      <c r="N63" s="86"/>
      <c r="O63" s="15"/>
      <c r="P63" s="99"/>
      <c r="Q63" s="99"/>
      <c r="R63" s="15"/>
      <c r="S63" s="15"/>
      <c r="T63" s="15"/>
    </row>
    <row r="64" spans="1:20" s="16" customFormat="1">
      <c r="A64" s="15"/>
      <c r="B64" s="15"/>
      <c r="C64" s="48"/>
      <c r="D64" s="48"/>
      <c r="E64" s="99"/>
      <c r="F64" s="15"/>
      <c r="G64" s="15"/>
      <c r="H64" s="15"/>
      <c r="I64" s="15"/>
      <c r="J64" s="17"/>
      <c r="K64" s="17"/>
      <c r="L64" s="17"/>
      <c r="M64" s="15"/>
      <c r="N64" s="86"/>
      <c r="O64" s="15"/>
      <c r="P64" s="99"/>
      <c r="Q64" s="99"/>
      <c r="R64" s="15"/>
      <c r="S64" s="15"/>
      <c r="T64" s="15"/>
    </row>
    <row r="65" spans="1:20" s="16" customFormat="1">
      <c r="A65" s="15"/>
      <c r="B65" s="15"/>
      <c r="C65" s="48"/>
      <c r="D65" s="48"/>
      <c r="E65" s="99"/>
      <c r="F65" s="15"/>
      <c r="G65" s="15"/>
      <c r="H65" s="15"/>
      <c r="I65" s="15"/>
      <c r="J65" s="17"/>
      <c r="K65" s="17"/>
      <c r="L65" s="17"/>
      <c r="M65" s="15"/>
      <c r="N65" s="86"/>
      <c r="O65" s="15"/>
      <c r="P65" s="99"/>
      <c r="Q65" s="99"/>
      <c r="R65" s="15"/>
      <c r="S65" s="15"/>
      <c r="T65" s="15"/>
    </row>
    <row r="66" spans="1:20" s="16" customFormat="1">
      <c r="A66" s="15"/>
      <c r="B66" s="15"/>
      <c r="C66" s="48"/>
      <c r="D66" s="48"/>
      <c r="E66" s="99"/>
      <c r="F66" s="15"/>
      <c r="G66" s="15"/>
      <c r="H66" s="15"/>
      <c r="I66" s="15"/>
      <c r="J66" s="17"/>
      <c r="K66" s="17"/>
      <c r="L66" s="17"/>
      <c r="M66" s="15"/>
      <c r="N66" s="86"/>
      <c r="O66" s="15"/>
      <c r="P66" s="99"/>
      <c r="Q66" s="99"/>
      <c r="R66" s="15"/>
      <c r="S66" s="15"/>
      <c r="T66" s="15"/>
    </row>
    <row r="67" spans="1:20" s="16" customFormat="1">
      <c r="A67" s="15"/>
      <c r="B67" s="15"/>
      <c r="C67" s="48"/>
      <c r="D67" s="48"/>
      <c r="E67" s="99"/>
      <c r="F67" s="15"/>
      <c r="G67" s="15"/>
      <c r="H67" s="15"/>
      <c r="I67" s="15"/>
      <c r="J67" s="17"/>
      <c r="K67" s="17"/>
      <c r="L67" s="17"/>
      <c r="M67" s="15"/>
      <c r="N67" s="86"/>
      <c r="O67" s="15"/>
      <c r="P67" s="99"/>
      <c r="Q67" s="99"/>
      <c r="R67" s="15"/>
      <c r="S67" s="15"/>
      <c r="T67" s="15"/>
    </row>
    <row r="68" spans="1:20" s="16" customFormat="1">
      <c r="A68" s="15"/>
      <c r="B68" s="15"/>
      <c r="C68" s="48"/>
      <c r="D68" s="48"/>
      <c r="E68" s="99"/>
      <c r="F68" s="15"/>
      <c r="G68" s="15"/>
      <c r="H68" s="15"/>
      <c r="I68" s="15"/>
      <c r="J68" s="17"/>
      <c r="K68" s="17"/>
      <c r="L68" s="17"/>
      <c r="M68" s="15"/>
      <c r="N68" s="86"/>
      <c r="O68" s="15"/>
      <c r="P68" s="99"/>
      <c r="Q68" s="99"/>
      <c r="R68" s="15"/>
      <c r="S68" s="15"/>
      <c r="T68" s="15"/>
    </row>
    <row r="69" spans="1:20" s="16" customFormat="1">
      <c r="A69" s="15"/>
      <c r="B69" s="15"/>
      <c r="C69" s="48"/>
      <c r="D69" s="48"/>
      <c r="E69" s="99"/>
      <c r="F69" s="15"/>
      <c r="G69" s="15"/>
      <c r="H69" s="15"/>
      <c r="I69" s="15"/>
      <c r="J69" s="17"/>
      <c r="K69" s="17"/>
      <c r="L69" s="17"/>
      <c r="M69" s="15"/>
      <c r="N69" s="86"/>
      <c r="O69" s="15"/>
      <c r="P69" s="99"/>
      <c r="Q69" s="99"/>
      <c r="R69" s="15"/>
      <c r="S69" s="15"/>
      <c r="T69" s="15"/>
    </row>
    <row r="70" spans="1:20" s="16" customFormat="1">
      <c r="A70" s="15"/>
      <c r="B70" s="15"/>
      <c r="C70" s="48"/>
      <c r="D70" s="48"/>
      <c r="E70" s="99"/>
      <c r="F70" s="15"/>
      <c r="G70" s="15"/>
      <c r="H70" s="15"/>
      <c r="I70" s="15"/>
      <c r="J70" s="17"/>
      <c r="K70" s="17"/>
      <c r="L70" s="17"/>
      <c r="M70" s="15"/>
      <c r="N70" s="86"/>
      <c r="O70" s="15"/>
      <c r="P70" s="99"/>
      <c r="Q70" s="99"/>
      <c r="R70" s="15"/>
      <c r="S70" s="15"/>
      <c r="T70" s="15"/>
    </row>
    <row r="71" spans="1:20" s="16" customFormat="1">
      <c r="A71" s="15"/>
      <c r="B71" s="15"/>
      <c r="C71" s="48"/>
      <c r="D71" s="48"/>
      <c r="E71" s="99"/>
      <c r="F71" s="15"/>
      <c r="G71" s="15"/>
      <c r="H71" s="15"/>
      <c r="I71" s="15"/>
      <c r="J71" s="17"/>
      <c r="K71" s="17"/>
      <c r="L71" s="17"/>
      <c r="M71" s="15"/>
      <c r="N71" s="86"/>
      <c r="O71" s="15"/>
      <c r="P71" s="99"/>
      <c r="Q71" s="99"/>
      <c r="R71" s="15"/>
      <c r="S71" s="15"/>
      <c r="T71" s="15"/>
    </row>
    <row r="72" spans="1:20" s="16" customFormat="1">
      <c r="A72" s="15"/>
      <c r="B72" s="15"/>
      <c r="C72" s="48"/>
      <c r="D72" s="48"/>
      <c r="E72" s="99"/>
      <c r="F72" s="15"/>
      <c r="G72" s="15"/>
      <c r="H72" s="15"/>
      <c r="I72" s="15"/>
      <c r="J72" s="17"/>
      <c r="K72" s="17"/>
      <c r="L72" s="17"/>
      <c r="M72" s="15"/>
      <c r="N72" s="86"/>
      <c r="O72" s="15"/>
      <c r="P72" s="99"/>
      <c r="Q72" s="99"/>
      <c r="R72" s="15"/>
      <c r="S72" s="15"/>
      <c r="T72" s="15"/>
    </row>
    <row r="73" spans="1:20" s="16" customFormat="1">
      <c r="A73" s="15"/>
      <c r="B73" s="15"/>
      <c r="C73" s="48"/>
      <c r="D73" s="48"/>
      <c r="E73" s="99"/>
      <c r="F73" s="15"/>
      <c r="G73" s="15"/>
      <c r="H73" s="15"/>
      <c r="I73" s="15"/>
      <c r="J73" s="17"/>
      <c r="K73" s="17"/>
      <c r="L73" s="17"/>
      <c r="M73" s="15"/>
      <c r="N73" s="86"/>
      <c r="O73" s="15"/>
      <c r="P73" s="99"/>
      <c r="Q73" s="99"/>
      <c r="R73" s="15"/>
      <c r="S73" s="15"/>
      <c r="T73" s="15"/>
    </row>
    <row r="74" spans="1:20" s="16" customFormat="1">
      <c r="A74" s="15"/>
      <c r="B74" s="15"/>
      <c r="C74" s="48"/>
      <c r="D74" s="48"/>
      <c r="E74" s="99"/>
      <c r="F74" s="15"/>
      <c r="G74" s="15"/>
      <c r="H74" s="15"/>
      <c r="I74" s="15"/>
      <c r="J74" s="17"/>
      <c r="K74" s="17"/>
      <c r="L74" s="17"/>
      <c r="M74" s="15"/>
      <c r="N74" s="86"/>
      <c r="O74" s="15"/>
      <c r="P74" s="99"/>
      <c r="Q74" s="99"/>
      <c r="R74" s="15"/>
      <c r="S74" s="15"/>
      <c r="T74" s="15"/>
    </row>
    <row r="75" spans="1:20" s="16" customFormat="1">
      <c r="A75" s="15"/>
      <c r="B75" s="15"/>
      <c r="C75" s="48"/>
      <c r="D75" s="48"/>
      <c r="E75" s="99"/>
      <c r="F75" s="15"/>
      <c r="G75" s="15"/>
      <c r="H75" s="15"/>
      <c r="I75" s="15"/>
      <c r="J75" s="17"/>
      <c r="K75" s="17"/>
      <c r="L75" s="17"/>
      <c r="M75" s="15"/>
      <c r="N75" s="86"/>
      <c r="O75" s="15"/>
      <c r="P75" s="99"/>
      <c r="Q75" s="99"/>
      <c r="R75" s="15"/>
      <c r="S75" s="15"/>
      <c r="T75" s="15"/>
    </row>
    <row r="76" spans="1:20" s="16" customFormat="1">
      <c r="A76" s="15"/>
      <c r="B76" s="15"/>
      <c r="C76" s="48"/>
      <c r="D76" s="48"/>
      <c r="E76" s="99"/>
      <c r="F76" s="15"/>
      <c r="G76" s="15"/>
      <c r="H76" s="15"/>
      <c r="I76" s="15"/>
      <c r="J76" s="17"/>
      <c r="K76" s="17"/>
      <c r="L76" s="17"/>
      <c r="M76" s="15"/>
      <c r="N76" s="86"/>
      <c r="O76" s="15"/>
      <c r="P76" s="99"/>
      <c r="Q76" s="99"/>
      <c r="R76" s="15"/>
      <c r="S76" s="15"/>
      <c r="T76" s="15"/>
    </row>
    <row r="77" spans="1:20" s="16" customFormat="1">
      <c r="A77" s="15"/>
      <c r="B77" s="15"/>
      <c r="C77" s="48"/>
      <c r="D77" s="48"/>
      <c r="E77" s="99"/>
      <c r="F77" s="15"/>
      <c r="G77" s="15"/>
      <c r="H77" s="15"/>
      <c r="I77" s="15"/>
      <c r="J77" s="17"/>
      <c r="K77" s="17"/>
      <c r="L77" s="17"/>
      <c r="M77" s="15"/>
      <c r="N77" s="86"/>
      <c r="O77" s="15"/>
      <c r="P77" s="99"/>
      <c r="Q77" s="99"/>
      <c r="R77" s="15"/>
      <c r="S77" s="15"/>
      <c r="T77" s="15"/>
    </row>
    <row r="78" spans="1:20" s="16" customFormat="1">
      <c r="A78" s="15"/>
      <c r="B78" s="15"/>
      <c r="C78" s="48"/>
      <c r="D78" s="48"/>
      <c r="E78" s="99"/>
      <c r="F78" s="15"/>
      <c r="G78" s="15"/>
      <c r="H78" s="15"/>
      <c r="I78" s="15"/>
      <c r="J78" s="17"/>
      <c r="K78" s="17"/>
      <c r="L78" s="17"/>
      <c r="M78" s="15"/>
      <c r="N78" s="86"/>
      <c r="O78" s="15"/>
      <c r="P78" s="99"/>
      <c r="Q78" s="99"/>
      <c r="R78" s="15"/>
      <c r="S78" s="15"/>
      <c r="T78" s="15"/>
    </row>
    <row r="79" spans="1:20" s="16" customFormat="1">
      <c r="A79" s="15"/>
      <c r="B79" s="15"/>
      <c r="C79" s="48"/>
      <c r="D79" s="48"/>
      <c r="E79" s="99"/>
      <c r="F79" s="15"/>
      <c r="G79" s="15"/>
      <c r="H79" s="15"/>
      <c r="I79" s="15"/>
      <c r="J79" s="17"/>
      <c r="K79" s="17"/>
      <c r="L79" s="17"/>
      <c r="M79" s="15"/>
      <c r="N79" s="86"/>
      <c r="O79" s="15"/>
      <c r="P79" s="99"/>
      <c r="Q79" s="99"/>
      <c r="R79" s="15"/>
      <c r="S79" s="15"/>
      <c r="T79" s="15"/>
    </row>
    <row r="80" spans="1:20" s="16" customFormat="1">
      <c r="A80" s="15"/>
      <c r="B80" s="15"/>
      <c r="C80" s="48"/>
      <c r="D80" s="48"/>
      <c r="E80" s="99"/>
      <c r="F80" s="15"/>
      <c r="G80" s="15"/>
      <c r="H80" s="15"/>
      <c r="I80" s="15"/>
      <c r="J80" s="17"/>
      <c r="K80" s="17"/>
      <c r="L80" s="17"/>
      <c r="M80" s="15"/>
      <c r="N80" s="86"/>
      <c r="O80" s="15"/>
      <c r="P80" s="99"/>
      <c r="Q80" s="99"/>
      <c r="R80" s="15"/>
      <c r="S80" s="15"/>
      <c r="T80" s="15"/>
    </row>
    <row r="81" spans="1:20" s="16" customFormat="1">
      <c r="A81" s="15"/>
      <c r="B81" s="15"/>
      <c r="C81" s="48"/>
      <c r="D81" s="48"/>
      <c r="E81" s="99"/>
      <c r="F81" s="15"/>
      <c r="G81" s="15"/>
      <c r="H81" s="15"/>
      <c r="I81" s="15"/>
      <c r="J81" s="17"/>
      <c r="K81" s="17"/>
      <c r="L81" s="17"/>
      <c r="M81" s="15"/>
      <c r="N81" s="86"/>
      <c r="O81" s="15"/>
      <c r="P81" s="99"/>
      <c r="Q81" s="99"/>
      <c r="R81" s="15"/>
      <c r="S81" s="15"/>
      <c r="T81" s="15"/>
    </row>
    <row r="82" spans="1:20" s="16" customFormat="1">
      <c r="A82" s="15"/>
      <c r="B82" s="15"/>
      <c r="C82" s="48"/>
      <c r="D82" s="48"/>
      <c r="E82" s="99"/>
      <c r="F82" s="15"/>
      <c r="G82" s="15"/>
      <c r="H82" s="15"/>
      <c r="I82" s="15"/>
      <c r="J82" s="17"/>
      <c r="K82" s="17"/>
      <c r="L82" s="17"/>
      <c r="M82" s="15"/>
      <c r="N82" s="86"/>
      <c r="O82" s="15"/>
      <c r="P82" s="99"/>
      <c r="Q82" s="99"/>
      <c r="R82" s="15"/>
      <c r="S82" s="15"/>
      <c r="T82" s="15"/>
    </row>
    <row r="83" spans="1:20" s="16" customFormat="1">
      <c r="A83" s="15"/>
      <c r="B83" s="15"/>
      <c r="C83" s="48"/>
      <c r="D83" s="48"/>
      <c r="E83" s="99"/>
      <c r="F83" s="15"/>
      <c r="G83" s="15"/>
      <c r="H83" s="15"/>
      <c r="I83" s="15"/>
      <c r="J83" s="17"/>
      <c r="K83" s="17"/>
      <c r="L83" s="17"/>
      <c r="M83" s="15"/>
      <c r="N83" s="86"/>
      <c r="O83" s="15"/>
      <c r="P83" s="99"/>
      <c r="Q83" s="99"/>
      <c r="R83" s="15"/>
      <c r="S83" s="15"/>
      <c r="T83" s="15"/>
    </row>
    <row r="84" spans="1:20" s="16" customFormat="1">
      <c r="A84" s="15"/>
      <c r="B84" s="15"/>
      <c r="C84" s="48"/>
      <c r="D84" s="48"/>
      <c r="E84" s="99"/>
      <c r="F84" s="15"/>
      <c r="G84" s="15"/>
      <c r="H84" s="15"/>
      <c r="I84" s="15"/>
      <c r="J84" s="17"/>
      <c r="K84" s="17"/>
      <c r="L84" s="17"/>
      <c r="M84" s="15"/>
      <c r="N84" s="86"/>
      <c r="O84" s="15"/>
      <c r="P84" s="99"/>
      <c r="Q84" s="99"/>
      <c r="R84" s="15"/>
      <c r="S84" s="15"/>
      <c r="T84" s="15"/>
    </row>
    <row r="85" spans="1:20" s="16" customFormat="1">
      <c r="A85" s="15"/>
      <c r="B85" s="15"/>
      <c r="C85" s="48"/>
      <c r="D85" s="48"/>
      <c r="E85" s="99"/>
      <c r="F85" s="15"/>
      <c r="G85" s="15"/>
      <c r="H85" s="15"/>
      <c r="I85" s="15"/>
      <c r="J85" s="17"/>
      <c r="K85" s="17"/>
      <c r="L85" s="17"/>
      <c r="M85" s="15"/>
      <c r="N85" s="86"/>
      <c r="O85" s="15"/>
      <c r="P85" s="99"/>
      <c r="Q85" s="99"/>
      <c r="R85" s="15"/>
      <c r="S85" s="15"/>
      <c r="T85" s="15"/>
    </row>
    <row r="86" spans="1:20" s="16" customFormat="1">
      <c r="A86" s="15"/>
      <c r="B86" s="15"/>
      <c r="C86" s="48"/>
      <c r="D86" s="48"/>
      <c r="E86" s="99"/>
      <c r="F86" s="15"/>
      <c r="G86" s="15"/>
      <c r="H86" s="15"/>
      <c r="I86" s="15"/>
      <c r="J86" s="17"/>
      <c r="K86" s="17"/>
      <c r="L86" s="17"/>
      <c r="M86" s="15"/>
      <c r="N86" s="86"/>
      <c r="O86" s="15"/>
      <c r="P86" s="99"/>
      <c r="Q86" s="99"/>
      <c r="R86" s="15"/>
      <c r="S86" s="15"/>
      <c r="T86" s="15"/>
    </row>
    <row r="87" spans="1:20" s="16" customFormat="1">
      <c r="A87" s="15"/>
      <c r="B87" s="15"/>
      <c r="C87" s="48"/>
      <c r="D87" s="48"/>
      <c r="E87" s="99"/>
      <c r="F87" s="15"/>
      <c r="G87" s="15"/>
      <c r="H87" s="15"/>
      <c r="I87" s="15"/>
      <c r="J87" s="17"/>
      <c r="K87" s="17"/>
      <c r="L87" s="17"/>
      <c r="M87" s="15"/>
      <c r="N87" s="86"/>
      <c r="O87" s="15"/>
      <c r="P87" s="99"/>
      <c r="Q87" s="99"/>
      <c r="R87" s="15"/>
      <c r="S87" s="15"/>
      <c r="T87" s="15"/>
    </row>
    <row r="88" spans="1:20" s="16" customFormat="1">
      <c r="A88" s="15"/>
      <c r="B88" s="15"/>
      <c r="C88" s="48"/>
      <c r="D88" s="48"/>
      <c r="E88" s="99"/>
      <c r="F88" s="15"/>
      <c r="G88" s="15"/>
      <c r="H88" s="15"/>
      <c r="I88" s="15"/>
      <c r="J88" s="17"/>
      <c r="K88" s="17"/>
      <c r="L88" s="17"/>
      <c r="M88" s="15"/>
      <c r="N88" s="86"/>
      <c r="O88" s="15"/>
      <c r="P88" s="99"/>
      <c r="Q88" s="99"/>
      <c r="R88" s="15"/>
      <c r="S88" s="15"/>
      <c r="T88" s="15"/>
    </row>
    <row r="89" spans="1:20" s="16" customFormat="1">
      <c r="A89" s="15"/>
      <c r="B89" s="15"/>
      <c r="C89" s="48"/>
      <c r="D89" s="48"/>
      <c r="E89" s="99"/>
      <c r="F89" s="15"/>
      <c r="G89" s="15"/>
      <c r="H89" s="15"/>
      <c r="I89" s="15"/>
      <c r="J89" s="17"/>
      <c r="K89" s="17"/>
      <c r="L89" s="17"/>
      <c r="M89" s="15"/>
      <c r="N89" s="86"/>
      <c r="O89" s="15"/>
      <c r="P89" s="99"/>
      <c r="Q89" s="99"/>
      <c r="R89" s="15"/>
      <c r="S89" s="15"/>
      <c r="T89" s="15"/>
    </row>
    <row r="90" spans="1:20" s="16" customFormat="1">
      <c r="A90" s="15"/>
      <c r="B90" s="15"/>
      <c r="C90" s="48"/>
      <c r="D90" s="48"/>
      <c r="E90" s="99"/>
      <c r="F90" s="15"/>
      <c r="G90" s="15"/>
      <c r="H90" s="15"/>
      <c r="I90" s="15"/>
      <c r="J90" s="17"/>
      <c r="K90" s="17"/>
      <c r="L90" s="17"/>
      <c r="M90" s="15"/>
      <c r="N90" s="86"/>
      <c r="O90" s="15"/>
      <c r="P90" s="99"/>
      <c r="Q90" s="99"/>
      <c r="R90" s="15"/>
      <c r="S90" s="15"/>
      <c r="T90" s="15"/>
    </row>
    <row r="91" spans="1:20" s="16" customFormat="1">
      <c r="A91" s="15"/>
      <c r="B91" s="15"/>
      <c r="C91" s="48"/>
      <c r="D91" s="48"/>
      <c r="E91" s="99"/>
      <c r="F91" s="15"/>
      <c r="G91" s="15"/>
      <c r="H91" s="15"/>
      <c r="I91" s="15"/>
      <c r="J91" s="17"/>
      <c r="K91" s="17"/>
      <c r="L91" s="17"/>
      <c r="M91" s="15"/>
      <c r="N91" s="86"/>
      <c r="O91" s="15"/>
      <c r="P91" s="99"/>
      <c r="Q91" s="99"/>
      <c r="R91" s="15"/>
      <c r="S91" s="15"/>
      <c r="T91" s="15"/>
    </row>
    <row r="92" spans="1:20" s="16" customFormat="1">
      <c r="A92" s="15"/>
      <c r="B92" s="15"/>
      <c r="C92" s="48"/>
      <c r="D92" s="48"/>
      <c r="E92" s="99"/>
      <c r="F92" s="15"/>
      <c r="G92" s="15"/>
      <c r="H92" s="15"/>
      <c r="I92" s="15"/>
      <c r="J92" s="17"/>
      <c r="K92" s="17"/>
      <c r="L92" s="17"/>
      <c r="M92" s="15"/>
      <c r="N92" s="86"/>
      <c r="O92" s="15"/>
      <c r="P92" s="99"/>
      <c r="Q92" s="99"/>
      <c r="R92" s="15"/>
      <c r="S92" s="15"/>
      <c r="T92" s="15"/>
    </row>
    <row r="93" spans="1:20" s="16" customFormat="1">
      <c r="A93" s="15"/>
      <c r="B93" s="15"/>
      <c r="C93" s="48"/>
      <c r="D93" s="48"/>
      <c r="E93" s="99"/>
      <c r="F93" s="15"/>
      <c r="G93" s="15"/>
      <c r="H93" s="15"/>
      <c r="I93" s="15"/>
      <c r="J93" s="17"/>
      <c r="K93" s="17"/>
      <c r="L93" s="17"/>
      <c r="M93" s="15"/>
      <c r="N93" s="86"/>
      <c r="O93" s="15"/>
      <c r="P93" s="99"/>
      <c r="Q93" s="99"/>
      <c r="R93" s="15"/>
      <c r="S93" s="15"/>
      <c r="T93" s="15"/>
    </row>
    <row r="94" spans="1:20" s="16" customFormat="1">
      <c r="A94" s="15"/>
      <c r="B94" s="15"/>
      <c r="C94" s="48"/>
      <c r="D94" s="48"/>
      <c r="E94" s="99"/>
      <c r="F94" s="15"/>
      <c r="G94" s="15"/>
      <c r="H94" s="15"/>
      <c r="I94" s="15"/>
      <c r="J94" s="17"/>
      <c r="K94" s="17"/>
      <c r="L94" s="17"/>
      <c r="M94" s="15"/>
      <c r="N94" s="86"/>
      <c r="O94" s="15"/>
      <c r="P94" s="99"/>
      <c r="Q94" s="99"/>
      <c r="R94" s="15"/>
      <c r="S94" s="15"/>
      <c r="T94" s="15"/>
    </row>
    <row r="95" spans="1:20" s="16" customFormat="1">
      <c r="A95" s="15"/>
      <c r="B95" s="15"/>
      <c r="C95" s="48"/>
      <c r="D95" s="48"/>
      <c r="E95" s="99"/>
      <c r="F95" s="15"/>
      <c r="G95" s="15"/>
      <c r="H95" s="15"/>
      <c r="I95" s="15"/>
      <c r="J95" s="17"/>
      <c r="K95" s="17"/>
      <c r="L95" s="17"/>
      <c r="M95" s="15"/>
      <c r="N95" s="86"/>
      <c r="O95" s="15"/>
      <c r="P95" s="99"/>
      <c r="Q95" s="99"/>
      <c r="R95" s="15"/>
      <c r="S95" s="15"/>
      <c r="T95" s="15"/>
    </row>
    <row r="96" spans="1:20" s="16" customFormat="1">
      <c r="A96" s="15"/>
      <c r="B96" s="15"/>
      <c r="C96" s="48"/>
      <c r="D96" s="48"/>
      <c r="E96" s="99"/>
      <c r="F96" s="15"/>
      <c r="G96" s="15"/>
      <c r="H96" s="15"/>
      <c r="I96" s="15"/>
      <c r="J96" s="17"/>
      <c r="K96" s="17"/>
      <c r="L96" s="17"/>
      <c r="M96" s="15"/>
      <c r="N96" s="86"/>
      <c r="O96" s="15"/>
      <c r="P96" s="99"/>
      <c r="Q96" s="99"/>
      <c r="R96" s="15"/>
      <c r="S96" s="15"/>
      <c r="T96" s="15"/>
    </row>
    <row r="97" spans="1:20" s="16" customFormat="1">
      <c r="A97" s="15"/>
      <c r="B97" s="15"/>
      <c r="C97" s="48"/>
      <c r="D97" s="48"/>
      <c r="E97" s="99"/>
      <c r="F97" s="15"/>
      <c r="G97" s="15"/>
      <c r="H97" s="15"/>
      <c r="I97" s="15"/>
      <c r="J97" s="17"/>
      <c r="K97" s="17"/>
      <c r="L97" s="17"/>
      <c r="M97" s="15"/>
      <c r="N97" s="86"/>
      <c r="O97" s="15"/>
      <c r="P97" s="99"/>
      <c r="Q97" s="99"/>
      <c r="R97" s="15"/>
      <c r="S97" s="15"/>
      <c r="T97" s="15"/>
    </row>
    <row r="98" spans="1:20" s="16" customFormat="1">
      <c r="A98" s="15"/>
      <c r="B98" s="15"/>
      <c r="C98" s="48"/>
      <c r="D98" s="48"/>
      <c r="E98" s="99"/>
      <c r="F98" s="15"/>
      <c r="G98" s="15"/>
      <c r="H98" s="15"/>
      <c r="I98" s="15"/>
      <c r="J98" s="17"/>
      <c r="K98" s="17"/>
      <c r="L98" s="17"/>
      <c r="M98" s="15"/>
      <c r="N98" s="86"/>
      <c r="O98" s="15"/>
      <c r="P98" s="99"/>
      <c r="Q98" s="99"/>
      <c r="R98" s="15"/>
      <c r="S98" s="15"/>
      <c r="T98" s="15"/>
    </row>
    <row r="99" spans="1:20" s="16" customFormat="1">
      <c r="A99" s="15"/>
      <c r="B99" s="15"/>
      <c r="C99" s="48"/>
      <c r="D99" s="48"/>
      <c r="E99" s="99"/>
      <c r="F99" s="15"/>
      <c r="G99" s="15"/>
      <c r="H99" s="15"/>
      <c r="I99" s="15"/>
      <c r="J99" s="17"/>
      <c r="K99" s="17"/>
      <c r="L99" s="17"/>
      <c r="M99" s="15"/>
      <c r="N99" s="86"/>
      <c r="O99" s="15"/>
      <c r="P99" s="99"/>
      <c r="Q99" s="99"/>
      <c r="R99" s="15"/>
      <c r="S99" s="15"/>
      <c r="T99" s="15"/>
    </row>
    <row r="100" spans="1:20" s="16" customFormat="1">
      <c r="A100" s="15"/>
      <c r="B100" s="15"/>
      <c r="C100" s="48"/>
      <c r="D100" s="48"/>
      <c r="E100" s="99"/>
      <c r="F100" s="15"/>
      <c r="G100" s="15"/>
      <c r="H100" s="15"/>
      <c r="I100" s="15"/>
      <c r="J100" s="17"/>
      <c r="K100" s="17"/>
      <c r="L100" s="17"/>
      <c r="M100" s="15"/>
      <c r="N100" s="86"/>
      <c r="O100" s="15"/>
      <c r="P100" s="99"/>
      <c r="Q100" s="99"/>
      <c r="R100" s="15"/>
      <c r="S100" s="15"/>
      <c r="T100" s="15"/>
    </row>
    <row r="101" spans="1:20" s="16" customFormat="1">
      <c r="A101" s="15"/>
      <c r="B101" s="15"/>
      <c r="C101" s="48"/>
      <c r="D101" s="48"/>
      <c r="E101" s="99"/>
      <c r="F101" s="15"/>
      <c r="G101" s="15"/>
      <c r="H101" s="15"/>
      <c r="I101" s="15"/>
      <c r="J101" s="17"/>
      <c r="K101" s="17"/>
      <c r="L101" s="17"/>
      <c r="M101" s="15"/>
      <c r="N101" s="86"/>
      <c r="O101" s="15"/>
      <c r="P101" s="99"/>
      <c r="Q101" s="99"/>
      <c r="R101" s="15"/>
      <c r="S101" s="15"/>
      <c r="T101" s="15"/>
    </row>
    <row r="102" spans="1:20" s="16" customFormat="1">
      <c r="A102" s="15"/>
      <c r="B102" s="15"/>
      <c r="C102" s="48"/>
      <c r="D102" s="48"/>
      <c r="E102" s="99"/>
      <c r="F102" s="15"/>
      <c r="G102" s="15"/>
      <c r="H102" s="15"/>
      <c r="I102" s="15"/>
      <c r="J102" s="17"/>
      <c r="K102" s="17"/>
      <c r="L102" s="17"/>
      <c r="M102" s="15"/>
      <c r="N102" s="86"/>
      <c r="O102" s="15"/>
      <c r="P102" s="99"/>
      <c r="Q102" s="99"/>
      <c r="R102" s="15"/>
      <c r="S102" s="15"/>
      <c r="T102" s="15"/>
    </row>
    <row r="103" spans="1:20" s="16" customFormat="1">
      <c r="A103" s="15"/>
      <c r="B103" s="15"/>
      <c r="C103" s="48"/>
      <c r="D103" s="48"/>
      <c r="E103" s="99"/>
      <c r="F103" s="15"/>
      <c r="G103" s="15"/>
      <c r="H103" s="15"/>
      <c r="I103" s="15"/>
      <c r="J103" s="17"/>
      <c r="K103" s="17"/>
      <c r="L103" s="17"/>
      <c r="M103" s="15"/>
      <c r="N103" s="86"/>
      <c r="O103" s="15"/>
      <c r="P103" s="99"/>
      <c r="Q103" s="99"/>
      <c r="R103" s="15"/>
      <c r="S103" s="15"/>
      <c r="T103" s="15"/>
    </row>
    <row r="104" spans="1:20" s="16" customFormat="1">
      <c r="A104" s="15"/>
      <c r="B104" s="15"/>
      <c r="C104" s="48"/>
      <c r="D104" s="48"/>
      <c r="E104" s="99"/>
      <c r="F104" s="15"/>
      <c r="G104" s="15"/>
      <c r="H104" s="15"/>
      <c r="I104" s="15"/>
      <c r="J104" s="17"/>
      <c r="K104" s="17"/>
      <c r="L104" s="17"/>
      <c r="M104" s="15"/>
      <c r="N104" s="86"/>
      <c r="O104" s="15"/>
      <c r="P104" s="99"/>
      <c r="Q104" s="99"/>
      <c r="R104" s="15"/>
      <c r="S104" s="15"/>
      <c r="T104" s="15"/>
    </row>
    <row r="105" spans="1:20" s="16" customFormat="1">
      <c r="A105" s="15"/>
      <c r="B105" s="15"/>
      <c r="C105" s="48"/>
      <c r="D105" s="48"/>
      <c r="E105" s="99"/>
      <c r="F105" s="15"/>
      <c r="G105" s="15"/>
      <c r="H105" s="15"/>
      <c r="I105" s="15"/>
      <c r="J105" s="17"/>
      <c r="K105" s="17"/>
      <c r="L105" s="17"/>
      <c r="M105" s="15"/>
      <c r="N105" s="86"/>
      <c r="O105" s="15"/>
      <c r="P105" s="99"/>
      <c r="Q105" s="99"/>
      <c r="R105" s="15"/>
      <c r="S105" s="15"/>
      <c r="T105" s="15"/>
    </row>
    <row r="106" spans="1:20" s="16" customFormat="1">
      <c r="A106" s="15"/>
      <c r="B106" s="15"/>
      <c r="C106" s="48"/>
      <c r="D106" s="48"/>
      <c r="E106" s="99"/>
      <c r="F106" s="15"/>
      <c r="G106" s="15"/>
      <c r="H106" s="15"/>
      <c r="I106" s="15"/>
      <c r="J106" s="17"/>
      <c r="K106" s="17"/>
      <c r="L106" s="17"/>
      <c r="M106" s="15"/>
      <c r="N106" s="86"/>
      <c r="O106" s="15"/>
      <c r="P106" s="99"/>
      <c r="Q106" s="99"/>
      <c r="R106" s="15"/>
      <c r="S106" s="15"/>
      <c r="T106" s="15"/>
    </row>
    <row r="107" spans="1:20" s="16" customFormat="1">
      <c r="A107" s="15"/>
      <c r="B107" s="15"/>
      <c r="C107" s="48"/>
      <c r="D107" s="48"/>
      <c r="E107" s="99"/>
      <c r="F107" s="15"/>
      <c r="G107" s="15"/>
      <c r="H107" s="15"/>
      <c r="I107" s="15"/>
      <c r="J107" s="17"/>
      <c r="K107" s="17"/>
      <c r="L107" s="17"/>
      <c r="M107" s="15"/>
      <c r="N107" s="86"/>
      <c r="O107" s="15"/>
      <c r="P107" s="99"/>
      <c r="Q107" s="99"/>
      <c r="R107" s="15"/>
      <c r="S107" s="15"/>
      <c r="T107" s="15"/>
    </row>
    <row r="108" spans="1:20" s="16" customFormat="1">
      <c r="A108" s="15"/>
      <c r="B108" s="15"/>
      <c r="C108" s="48"/>
      <c r="D108" s="48"/>
      <c r="E108" s="99"/>
      <c r="F108" s="15"/>
      <c r="G108" s="15"/>
      <c r="H108" s="15"/>
      <c r="I108" s="15"/>
      <c r="J108" s="17"/>
      <c r="K108" s="17"/>
      <c r="L108" s="17"/>
      <c r="M108" s="15"/>
      <c r="N108" s="86"/>
      <c r="O108" s="15"/>
      <c r="P108" s="99"/>
      <c r="Q108" s="99"/>
      <c r="R108" s="15"/>
      <c r="S108" s="15"/>
      <c r="T108" s="15"/>
    </row>
    <row r="109" spans="1:20" s="16" customFormat="1">
      <c r="A109" s="15"/>
      <c r="B109" s="15"/>
      <c r="C109" s="48"/>
      <c r="D109" s="48"/>
      <c r="E109" s="99"/>
      <c r="F109" s="15"/>
      <c r="G109" s="15"/>
      <c r="H109" s="15"/>
      <c r="I109" s="15"/>
      <c r="J109" s="17"/>
      <c r="K109" s="17"/>
      <c r="L109" s="17"/>
      <c r="M109" s="15"/>
      <c r="N109" s="86"/>
      <c r="O109" s="15"/>
      <c r="P109" s="99"/>
      <c r="Q109" s="99"/>
      <c r="R109" s="15"/>
      <c r="S109" s="15"/>
      <c r="T109" s="15"/>
    </row>
    <row r="110" spans="1:20" s="16" customFormat="1">
      <c r="A110" s="15"/>
      <c r="B110" s="15"/>
      <c r="C110" s="48"/>
      <c r="D110" s="48"/>
      <c r="E110" s="99"/>
      <c r="F110" s="15"/>
      <c r="G110" s="15"/>
      <c r="H110" s="15"/>
      <c r="I110" s="15"/>
      <c r="J110" s="17"/>
      <c r="K110" s="17"/>
      <c r="L110" s="17"/>
      <c r="M110" s="15"/>
      <c r="N110" s="86"/>
      <c r="O110" s="15"/>
      <c r="P110" s="99"/>
      <c r="Q110" s="99"/>
      <c r="R110" s="15"/>
      <c r="S110" s="15"/>
      <c r="T110" s="15"/>
    </row>
    <row r="111" spans="1:20" s="16" customFormat="1">
      <c r="A111" s="15"/>
      <c r="B111" s="15"/>
      <c r="C111" s="48"/>
      <c r="D111" s="48"/>
      <c r="E111" s="99"/>
      <c r="F111" s="15"/>
      <c r="G111" s="15"/>
      <c r="H111" s="15"/>
      <c r="I111" s="15"/>
      <c r="J111" s="17"/>
      <c r="K111" s="17"/>
      <c r="L111" s="17"/>
      <c r="M111" s="15"/>
      <c r="N111" s="86"/>
      <c r="O111" s="15"/>
      <c r="P111" s="99"/>
      <c r="Q111" s="99"/>
      <c r="R111" s="15"/>
      <c r="S111" s="15"/>
      <c r="T111" s="15"/>
    </row>
    <row r="112" spans="1:20" s="16" customFormat="1">
      <c r="A112" s="15"/>
      <c r="B112" s="15"/>
      <c r="C112" s="48"/>
      <c r="D112" s="48"/>
      <c r="E112" s="99"/>
      <c r="F112" s="15"/>
      <c r="G112" s="15"/>
      <c r="H112" s="15"/>
      <c r="I112" s="15"/>
      <c r="J112" s="17"/>
      <c r="K112" s="17"/>
      <c r="L112" s="17"/>
      <c r="M112" s="15"/>
      <c r="N112" s="86"/>
      <c r="O112" s="15"/>
      <c r="P112" s="99"/>
      <c r="Q112" s="99"/>
      <c r="R112" s="15"/>
      <c r="S112" s="15"/>
      <c r="T112" s="15"/>
    </row>
    <row r="113" spans="1:20" s="16" customFormat="1">
      <c r="A113" s="15"/>
      <c r="B113" s="15"/>
      <c r="C113" s="48"/>
      <c r="D113" s="48"/>
      <c r="E113" s="99"/>
      <c r="F113" s="15"/>
      <c r="G113" s="15"/>
      <c r="H113" s="15"/>
      <c r="I113" s="15"/>
      <c r="J113" s="17"/>
      <c r="K113" s="17"/>
      <c r="L113" s="17"/>
      <c r="M113" s="15"/>
      <c r="N113" s="86"/>
      <c r="O113" s="15"/>
      <c r="P113" s="99"/>
      <c r="Q113" s="99"/>
      <c r="R113" s="15"/>
      <c r="S113" s="15"/>
      <c r="T113" s="15"/>
    </row>
    <row r="114" spans="1:20" s="16" customFormat="1">
      <c r="A114" s="15"/>
      <c r="B114" s="15"/>
      <c r="C114" s="48"/>
      <c r="D114" s="48"/>
      <c r="E114" s="99"/>
      <c r="F114" s="15"/>
      <c r="G114" s="15"/>
      <c r="H114" s="15"/>
      <c r="I114" s="15"/>
      <c r="J114" s="17"/>
      <c r="K114" s="17"/>
      <c r="L114" s="17"/>
      <c r="M114" s="15"/>
      <c r="N114" s="86"/>
      <c r="O114" s="15"/>
      <c r="P114" s="99"/>
      <c r="Q114" s="99"/>
      <c r="R114" s="15"/>
      <c r="S114" s="15"/>
      <c r="T114" s="15"/>
    </row>
    <row r="115" spans="1:20" s="16" customFormat="1">
      <c r="A115" s="15"/>
      <c r="B115" s="15"/>
      <c r="C115" s="48"/>
      <c r="D115" s="48"/>
      <c r="E115" s="99"/>
      <c r="F115" s="15"/>
      <c r="G115" s="15"/>
      <c r="H115" s="15"/>
      <c r="I115" s="15"/>
      <c r="J115" s="17"/>
      <c r="K115" s="17"/>
      <c r="L115" s="17"/>
      <c r="M115" s="15"/>
      <c r="N115" s="86"/>
      <c r="O115" s="15"/>
      <c r="P115" s="99"/>
      <c r="Q115" s="99"/>
      <c r="R115" s="15"/>
      <c r="S115" s="15"/>
      <c r="T115" s="15"/>
    </row>
    <row r="116" spans="1:20" s="16" customFormat="1">
      <c r="A116" s="15"/>
      <c r="B116" s="15"/>
      <c r="C116" s="48"/>
      <c r="D116" s="48"/>
      <c r="E116" s="99"/>
      <c r="F116" s="15"/>
      <c r="G116" s="15"/>
      <c r="H116" s="15"/>
      <c r="I116" s="15"/>
      <c r="J116" s="17"/>
      <c r="K116" s="17"/>
      <c r="L116" s="17"/>
      <c r="M116" s="15"/>
      <c r="N116" s="86"/>
      <c r="O116" s="15"/>
      <c r="P116" s="99"/>
      <c r="Q116" s="99"/>
      <c r="R116" s="15"/>
      <c r="S116" s="15"/>
      <c r="T116" s="15"/>
    </row>
    <row r="117" spans="1:20" s="16" customFormat="1">
      <c r="A117" s="15"/>
      <c r="B117" s="15"/>
      <c r="C117" s="48"/>
      <c r="D117" s="48"/>
      <c r="E117" s="99"/>
      <c r="F117" s="15"/>
      <c r="G117" s="15"/>
      <c r="H117" s="15"/>
      <c r="I117" s="15"/>
      <c r="J117" s="17"/>
      <c r="K117" s="17"/>
      <c r="L117" s="17"/>
      <c r="M117" s="15"/>
      <c r="N117" s="86"/>
      <c r="O117" s="15"/>
      <c r="P117" s="99"/>
      <c r="Q117" s="99"/>
      <c r="R117" s="15"/>
      <c r="S117" s="15"/>
      <c r="T117" s="15"/>
    </row>
    <row r="118" spans="1:20" s="16" customFormat="1">
      <c r="A118" s="15"/>
      <c r="B118" s="15"/>
      <c r="C118" s="48"/>
      <c r="D118" s="48"/>
      <c r="E118" s="99"/>
      <c r="F118" s="15"/>
      <c r="G118" s="15"/>
      <c r="H118" s="15"/>
      <c r="I118" s="15"/>
      <c r="J118" s="17"/>
      <c r="K118" s="17"/>
      <c r="L118" s="17"/>
      <c r="M118" s="15"/>
      <c r="N118" s="86"/>
      <c r="O118" s="15"/>
      <c r="P118" s="99"/>
      <c r="Q118" s="99"/>
      <c r="R118" s="15"/>
      <c r="S118" s="15"/>
      <c r="T118" s="15"/>
    </row>
    <row r="119" spans="1:20" s="16" customFormat="1">
      <c r="A119" s="15"/>
      <c r="B119" s="15"/>
      <c r="C119" s="48"/>
      <c r="D119" s="48"/>
      <c r="E119" s="99"/>
      <c r="F119" s="15"/>
      <c r="G119" s="15"/>
      <c r="H119" s="15"/>
      <c r="I119" s="15"/>
      <c r="J119" s="17"/>
      <c r="K119" s="17"/>
      <c r="L119" s="17"/>
      <c r="M119" s="15"/>
      <c r="N119" s="86"/>
      <c r="O119" s="15"/>
      <c r="P119" s="99"/>
      <c r="Q119" s="99"/>
      <c r="R119" s="15"/>
      <c r="S119" s="15"/>
      <c r="T119" s="15"/>
    </row>
    <row r="120" spans="1:20" s="16" customFormat="1">
      <c r="A120" s="15"/>
      <c r="B120" s="15"/>
      <c r="C120" s="48"/>
      <c r="D120" s="48"/>
      <c r="E120" s="99"/>
      <c r="F120" s="15"/>
      <c r="G120" s="15"/>
      <c r="H120" s="15"/>
      <c r="I120" s="15"/>
      <c r="J120" s="17"/>
      <c r="K120" s="17"/>
      <c r="L120" s="17"/>
      <c r="M120" s="15"/>
      <c r="N120" s="86"/>
      <c r="O120" s="15"/>
      <c r="P120" s="99"/>
      <c r="Q120" s="99"/>
      <c r="R120" s="15"/>
      <c r="S120" s="15"/>
      <c r="T120" s="15"/>
    </row>
    <row r="121" spans="1:20" s="16" customFormat="1">
      <c r="A121" s="15"/>
      <c r="B121" s="15"/>
      <c r="C121" s="48"/>
      <c r="D121" s="48"/>
      <c r="E121" s="99"/>
      <c r="F121" s="15"/>
      <c r="G121" s="15"/>
      <c r="H121" s="15"/>
      <c r="I121" s="15"/>
      <c r="J121" s="17"/>
      <c r="K121" s="17"/>
      <c r="L121" s="17"/>
      <c r="M121" s="15"/>
      <c r="N121" s="86"/>
      <c r="O121" s="15"/>
      <c r="P121" s="99"/>
      <c r="Q121" s="99"/>
      <c r="R121" s="15"/>
      <c r="S121" s="15"/>
      <c r="T121" s="15"/>
    </row>
    <row r="122" spans="1:20" s="16" customFormat="1">
      <c r="A122" s="15"/>
      <c r="B122" s="15"/>
      <c r="C122" s="48"/>
      <c r="D122" s="48"/>
      <c r="E122" s="99"/>
      <c r="F122" s="15"/>
      <c r="G122" s="15"/>
      <c r="H122" s="15"/>
      <c r="I122" s="15"/>
      <c r="J122" s="17"/>
      <c r="K122" s="17"/>
      <c r="L122" s="17"/>
      <c r="M122" s="15"/>
      <c r="N122" s="86"/>
      <c r="O122" s="15"/>
      <c r="P122" s="99"/>
      <c r="Q122" s="99"/>
      <c r="R122" s="15"/>
      <c r="S122" s="15"/>
      <c r="T122" s="15"/>
    </row>
    <row r="123" spans="1:20" s="16" customFormat="1">
      <c r="A123" s="15"/>
      <c r="B123" s="15"/>
      <c r="C123" s="48"/>
      <c r="D123" s="48"/>
      <c r="E123" s="99"/>
      <c r="F123" s="15"/>
      <c r="G123" s="15"/>
      <c r="H123" s="15"/>
      <c r="I123" s="15"/>
      <c r="J123" s="17"/>
      <c r="K123" s="17"/>
      <c r="L123" s="17"/>
      <c r="M123" s="15"/>
      <c r="N123" s="86"/>
      <c r="O123" s="15"/>
      <c r="P123" s="99"/>
      <c r="Q123" s="99"/>
      <c r="R123" s="15"/>
      <c r="S123" s="15"/>
      <c r="T123" s="15"/>
    </row>
    <row r="124" spans="1:20" s="16" customFormat="1">
      <c r="A124" s="15"/>
      <c r="B124" s="15"/>
      <c r="C124" s="48"/>
      <c r="D124" s="48"/>
      <c r="E124" s="99"/>
      <c r="F124" s="15"/>
      <c r="G124" s="15"/>
      <c r="H124" s="15"/>
      <c r="I124" s="15"/>
      <c r="J124" s="17"/>
      <c r="K124" s="17"/>
      <c r="L124" s="17"/>
      <c r="M124" s="15"/>
      <c r="N124" s="86"/>
      <c r="O124" s="15"/>
      <c r="P124" s="99"/>
      <c r="Q124" s="99"/>
      <c r="R124" s="15"/>
      <c r="S124" s="15"/>
      <c r="T124" s="15"/>
    </row>
    <row r="125" spans="1:20" s="16" customFormat="1">
      <c r="A125" s="15"/>
      <c r="B125" s="15"/>
      <c r="C125" s="48"/>
      <c r="D125" s="48"/>
      <c r="E125" s="99"/>
      <c r="F125" s="15"/>
      <c r="G125" s="15"/>
      <c r="H125" s="15"/>
      <c r="I125" s="15"/>
      <c r="J125" s="17"/>
      <c r="K125" s="17"/>
      <c r="L125" s="17"/>
      <c r="M125" s="15"/>
      <c r="N125" s="86"/>
      <c r="O125" s="15"/>
      <c r="P125" s="99"/>
      <c r="Q125" s="99"/>
      <c r="R125" s="15"/>
      <c r="S125" s="15"/>
      <c r="T125" s="15"/>
    </row>
    <row r="126" spans="1:20" s="16" customFormat="1">
      <c r="A126" s="15"/>
      <c r="B126" s="15"/>
      <c r="C126" s="48"/>
      <c r="D126" s="48"/>
      <c r="E126" s="99"/>
      <c r="F126" s="15"/>
      <c r="G126" s="15"/>
      <c r="H126" s="15"/>
      <c r="I126" s="15"/>
      <c r="J126" s="17"/>
      <c r="K126" s="17"/>
      <c r="L126" s="17"/>
      <c r="M126" s="15"/>
      <c r="N126" s="86"/>
      <c r="O126" s="15"/>
      <c r="P126" s="99"/>
      <c r="Q126" s="99"/>
      <c r="R126" s="15"/>
      <c r="S126" s="15"/>
      <c r="T126" s="15"/>
    </row>
    <row r="127" spans="1:20" s="16" customFormat="1">
      <c r="A127" s="15"/>
      <c r="B127" s="15"/>
      <c r="C127" s="48"/>
      <c r="D127" s="48"/>
      <c r="E127" s="99"/>
      <c r="F127" s="15"/>
      <c r="G127" s="15"/>
      <c r="H127" s="15"/>
      <c r="I127" s="15"/>
      <c r="J127" s="17"/>
      <c r="K127" s="17"/>
      <c r="L127" s="17"/>
      <c r="M127" s="15"/>
      <c r="N127" s="86"/>
      <c r="O127" s="15"/>
      <c r="P127" s="99"/>
      <c r="Q127" s="99"/>
      <c r="R127" s="15"/>
      <c r="S127" s="15"/>
      <c r="T127" s="15"/>
    </row>
    <row r="128" spans="1:20" s="16" customFormat="1">
      <c r="A128" s="15"/>
      <c r="B128" s="15"/>
      <c r="C128" s="48"/>
      <c r="D128" s="48"/>
      <c r="E128" s="99"/>
      <c r="F128" s="15"/>
      <c r="G128" s="15"/>
      <c r="H128" s="15"/>
      <c r="I128" s="15"/>
      <c r="J128" s="17"/>
      <c r="K128" s="17"/>
      <c r="L128" s="17"/>
      <c r="M128" s="15"/>
      <c r="N128" s="86"/>
      <c r="O128" s="15"/>
      <c r="P128" s="99"/>
      <c r="Q128" s="99"/>
      <c r="R128" s="15"/>
      <c r="S128" s="15"/>
      <c r="T128" s="15"/>
    </row>
    <row r="129" spans="1:20" s="16" customFormat="1">
      <c r="A129" s="15"/>
      <c r="B129" s="15"/>
      <c r="C129" s="48"/>
      <c r="D129" s="48"/>
      <c r="E129" s="99"/>
      <c r="F129" s="15"/>
      <c r="G129" s="15"/>
      <c r="H129" s="15"/>
      <c r="I129" s="15"/>
      <c r="J129" s="17"/>
      <c r="K129" s="17"/>
      <c r="L129" s="17"/>
      <c r="M129" s="15"/>
      <c r="N129" s="86"/>
      <c r="O129" s="15"/>
      <c r="P129" s="99"/>
      <c r="Q129" s="99"/>
      <c r="R129" s="15"/>
      <c r="S129" s="15"/>
      <c r="T129" s="15"/>
    </row>
    <row r="130" spans="1:20" s="16" customFormat="1">
      <c r="A130" s="15"/>
      <c r="B130" s="15"/>
      <c r="C130" s="48"/>
      <c r="D130" s="48"/>
      <c r="E130" s="99"/>
      <c r="F130" s="15"/>
      <c r="G130" s="15"/>
      <c r="H130" s="15"/>
      <c r="I130" s="15"/>
      <c r="J130" s="17"/>
      <c r="K130" s="17"/>
      <c r="L130" s="17"/>
      <c r="M130" s="15"/>
      <c r="N130" s="86"/>
      <c r="O130" s="15"/>
      <c r="P130" s="99"/>
      <c r="Q130" s="99"/>
      <c r="R130" s="15"/>
      <c r="S130" s="15"/>
      <c r="T130" s="15"/>
    </row>
    <row r="131" spans="1:20" s="16" customFormat="1">
      <c r="A131" s="15"/>
      <c r="B131" s="15"/>
      <c r="C131" s="48"/>
      <c r="D131" s="48"/>
      <c r="E131" s="99"/>
      <c r="F131" s="15"/>
      <c r="G131" s="15"/>
      <c r="H131" s="15"/>
      <c r="I131" s="15"/>
      <c r="J131" s="17"/>
      <c r="K131" s="17"/>
      <c r="L131" s="17"/>
      <c r="M131" s="15"/>
      <c r="N131" s="86"/>
      <c r="O131" s="15"/>
      <c r="P131" s="99"/>
      <c r="Q131" s="99"/>
      <c r="R131" s="15"/>
      <c r="S131" s="15"/>
      <c r="T131" s="15"/>
    </row>
    <row r="132" spans="1:20" s="16" customFormat="1">
      <c r="A132" s="15"/>
      <c r="B132" s="15"/>
      <c r="C132" s="48"/>
      <c r="D132" s="48"/>
      <c r="E132" s="99"/>
      <c r="F132" s="15"/>
      <c r="G132" s="15"/>
      <c r="H132" s="15"/>
      <c r="I132" s="15"/>
      <c r="J132" s="17"/>
      <c r="K132" s="17"/>
      <c r="L132" s="17"/>
      <c r="M132" s="15"/>
      <c r="N132" s="86"/>
      <c r="O132" s="15"/>
      <c r="P132" s="99"/>
      <c r="Q132" s="99"/>
      <c r="R132" s="15"/>
      <c r="S132" s="15"/>
      <c r="T132" s="15"/>
    </row>
    <row r="133" spans="1:20" s="16" customFormat="1">
      <c r="A133" s="15"/>
      <c r="B133" s="15"/>
      <c r="C133" s="48"/>
      <c r="D133" s="48"/>
      <c r="E133" s="99"/>
      <c r="F133" s="15"/>
      <c r="G133" s="15"/>
      <c r="H133" s="15"/>
      <c r="I133" s="15"/>
      <c r="J133" s="17"/>
      <c r="K133" s="17"/>
      <c r="L133" s="17"/>
      <c r="M133" s="15"/>
      <c r="N133" s="86"/>
      <c r="O133" s="15"/>
      <c r="P133" s="99"/>
      <c r="Q133" s="99"/>
      <c r="R133" s="15"/>
      <c r="S133" s="15"/>
      <c r="T133" s="15"/>
    </row>
    <row r="134" spans="1:20" s="16" customFormat="1">
      <c r="A134" s="15"/>
      <c r="B134" s="15"/>
      <c r="C134" s="48"/>
      <c r="D134" s="48"/>
      <c r="E134" s="99"/>
      <c r="F134" s="15"/>
      <c r="G134" s="15"/>
      <c r="H134" s="15"/>
      <c r="I134" s="15"/>
      <c r="J134" s="17"/>
      <c r="K134" s="17"/>
      <c r="L134" s="17"/>
      <c r="M134" s="15"/>
      <c r="N134" s="86"/>
      <c r="O134" s="15"/>
      <c r="P134" s="99"/>
      <c r="Q134" s="99"/>
      <c r="R134" s="15"/>
      <c r="S134" s="15"/>
      <c r="T134" s="15"/>
    </row>
    <row r="135" spans="1:20" s="16" customFormat="1">
      <c r="A135" s="15"/>
      <c r="B135" s="15"/>
      <c r="C135" s="48"/>
      <c r="D135" s="48"/>
      <c r="E135" s="99"/>
      <c r="F135" s="15"/>
      <c r="G135" s="15"/>
      <c r="H135" s="15"/>
      <c r="I135" s="15"/>
      <c r="J135" s="17"/>
      <c r="K135" s="17"/>
      <c r="L135" s="17"/>
      <c r="M135" s="15"/>
      <c r="N135" s="86"/>
      <c r="O135" s="15"/>
      <c r="P135" s="99"/>
      <c r="Q135" s="99"/>
      <c r="R135" s="15"/>
      <c r="S135" s="15"/>
      <c r="T135" s="15"/>
    </row>
    <row r="136" spans="1:20" s="16" customFormat="1">
      <c r="A136" s="15"/>
      <c r="B136" s="15"/>
      <c r="C136" s="48"/>
      <c r="D136" s="48"/>
      <c r="E136" s="99"/>
      <c r="F136" s="15"/>
      <c r="G136" s="15"/>
      <c r="H136" s="15"/>
      <c r="I136" s="15"/>
      <c r="J136" s="17"/>
      <c r="K136" s="17"/>
      <c r="L136" s="17"/>
      <c r="M136" s="15"/>
      <c r="N136" s="86"/>
      <c r="O136" s="15"/>
      <c r="P136" s="99"/>
      <c r="Q136" s="99"/>
      <c r="R136" s="15"/>
      <c r="S136" s="15"/>
      <c r="T136" s="15"/>
    </row>
    <row r="137" spans="1:20" s="16" customFormat="1">
      <c r="A137" s="15"/>
      <c r="B137" s="15"/>
      <c r="C137" s="48"/>
      <c r="D137" s="48"/>
      <c r="E137" s="99"/>
      <c r="F137" s="15"/>
      <c r="G137" s="15"/>
      <c r="H137" s="15"/>
      <c r="I137" s="15"/>
      <c r="J137" s="17"/>
      <c r="K137" s="17"/>
      <c r="L137" s="17"/>
      <c r="M137" s="15"/>
      <c r="N137" s="86"/>
      <c r="O137" s="15"/>
      <c r="P137" s="99"/>
      <c r="Q137" s="99"/>
      <c r="R137" s="15"/>
      <c r="S137" s="15"/>
      <c r="T137" s="15"/>
    </row>
    <row r="138" spans="1:20" s="16" customFormat="1">
      <c r="A138" s="15"/>
      <c r="B138" s="15"/>
      <c r="C138" s="48"/>
      <c r="D138" s="48"/>
      <c r="E138" s="99"/>
      <c r="F138" s="15"/>
      <c r="G138" s="15"/>
      <c r="H138" s="15"/>
      <c r="I138" s="15"/>
      <c r="J138" s="17"/>
      <c r="K138" s="17"/>
      <c r="L138" s="17"/>
      <c r="M138" s="15"/>
      <c r="N138" s="86"/>
      <c r="O138" s="15"/>
      <c r="P138" s="99"/>
      <c r="Q138" s="99"/>
      <c r="R138" s="15"/>
      <c r="S138" s="15"/>
      <c r="T138" s="15"/>
    </row>
    <row r="139" spans="1:20" s="16" customFormat="1">
      <c r="A139" s="15"/>
      <c r="B139" s="15"/>
      <c r="C139" s="48"/>
      <c r="D139" s="48"/>
      <c r="E139" s="99"/>
      <c r="F139" s="15"/>
      <c r="G139" s="15"/>
      <c r="H139" s="15"/>
      <c r="I139" s="15"/>
      <c r="J139" s="17"/>
      <c r="K139" s="17"/>
      <c r="L139" s="17"/>
      <c r="M139" s="15"/>
      <c r="N139" s="86"/>
      <c r="O139" s="15"/>
      <c r="P139" s="99"/>
      <c r="Q139" s="99"/>
      <c r="R139" s="15"/>
      <c r="S139" s="15"/>
      <c r="T139" s="15"/>
    </row>
    <row r="140" spans="1:20" s="16" customFormat="1">
      <c r="A140" s="15"/>
      <c r="B140" s="15"/>
      <c r="C140" s="48"/>
      <c r="D140" s="48"/>
      <c r="E140" s="99"/>
      <c r="F140" s="15"/>
      <c r="G140" s="15"/>
      <c r="H140" s="15"/>
      <c r="I140" s="15"/>
      <c r="J140" s="17"/>
      <c r="K140" s="17"/>
      <c r="L140" s="17"/>
      <c r="M140" s="15"/>
      <c r="N140" s="86"/>
      <c r="O140" s="15"/>
      <c r="P140" s="99"/>
      <c r="Q140" s="99"/>
      <c r="R140" s="15"/>
      <c r="S140" s="15"/>
      <c r="T140" s="15"/>
    </row>
    <row r="141" spans="1:20" s="16" customFormat="1">
      <c r="A141" s="15"/>
      <c r="B141" s="15"/>
      <c r="C141" s="48"/>
      <c r="D141" s="48"/>
      <c r="E141" s="99"/>
      <c r="F141" s="15"/>
      <c r="G141" s="15"/>
      <c r="H141" s="15"/>
      <c r="I141" s="15"/>
      <c r="J141" s="17"/>
      <c r="K141" s="17"/>
      <c r="L141" s="17"/>
      <c r="M141" s="15"/>
      <c r="N141" s="86"/>
      <c r="O141" s="15"/>
      <c r="P141" s="99"/>
      <c r="Q141" s="99"/>
      <c r="R141" s="15"/>
      <c r="S141" s="15"/>
      <c r="T141" s="15"/>
    </row>
    <row r="142" spans="1:20" s="16" customFormat="1">
      <c r="A142" s="15"/>
      <c r="B142" s="15"/>
      <c r="C142" s="48"/>
      <c r="D142" s="48"/>
      <c r="E142" s="99"/>
      <c r="F142" s="15"/>
      <c r="G142" s="15"/>
      <c r="H142" s="15"/>
      <c r="I142" s="15"/>
      <c r="J142" s="17"/>
      <c r="K142" s="17"/>
      <c r="L142" s="17"/>
      <c r="M142" s="15"/>
      <c r="N142" s="86"/>
      <c r="O142" s="15"/>
      <c r="P142" s="99"/>
      <c r="Q142" s="99"/>
      <c r="R142" s="15"/>
      <c r="S142" s="15"/>
      <c r="T142" s="15"/>
    </row>
    <row r="143" spans="1:20" s="16" customFormat="1">
      <c r="A143" s="15"/>
      <c r="B143" s="15"/>
      <c r="C143" s="48"/>
      <c r="D143" s="48"/>
      <c r="E143" s="99"/>
      <c r="F143" s="15"/>
      <c r="G143" s="15"/>
      <c r="H143" s="15"/>
      <c r="I143" s="15"/>
      <c r="J143" s="17"/>
      <c r="K143" s="17"/>
      <c r="L143" s="17"/>
      <c r="M143" s="15"/>
      <c r="N143" s="86"/>
      <c r="O143" s="15"/>
      <c r="P143" s="99"/>
      <c r="Q143" s="99"/>
      <c r="R143" s="15"/>
      <c r="S143" s="15"/>
      <c r="T143" s="15"/>
    </row>
    <row r="144" spans="1:20" s="16" customFormat="1">
      <c r="A144" s="15"/>
      <c r="B144" s="15"/>
      <c r="C144" s="48"/>
      <c r="D144" s="48"/>
      <c r="E144" s="99"/>
      <c r="F144" s="15"/>
      <c r="G144" s="15"/>
      <c r="H144" s="15"/>
      <c r="I144" s="15"/>
      <c r="J144" s="17"/>
      <c r="K144" s="17"/>
      <c r="L144" s="17"/>
      <c r="M144" s="15"/>
      <c r="N144" s="86"/>
      <c r="O144" s="15"/>
      <c r="P144" s="99"/>
      <c r="Q144" s="99"/>
      <c r="R144" s="15"/>
      <c r="S144" s="15"/>
      <c r="T144" s="15"/>
    </row>
    <row r="145" spans="1:20" s="16" customFormat="1">
      <c r="A145" s="15"/>
      <c r="B145" s="15"/>
      <c r="C145" s="48"/>
      <c r="D145" s="48"/>
      <c r="E145" s="99"/>
      <c r="F145" s="15"/>
      <c r="G145" s="15"/>
      <c r="H145" s="15"/>
      <c r="I145" s="15"/>
      <c r="J145" s="17"/>
      <c r="K145" s="17"/>
      <c r="L145" s="17"/>
      <c r="M145" s="15"/>
      <c r="N145" s="86"/>
      <c r="O145" s="15"/>
      <c r="P145" s="99"/>
      <c r="Q145" s="99"/>
      <c r="R145" s="15"/>
      <c r="S145" s="15"/>
      <c r="T145" s="15"/>
    </row>
    <row r="146" spans="1:20" s="16" customFormat="1">
      <c r="A146" s="15"/>
      <c r="B146" s="15"/>
      <c r="C146" s="48"/>
      <c r="D146" s="48"/>
      <c r="E146" s="99"/>
      <c r="F146" s="15"/>
      <c r="G146" s="15"/>
      <c r="H146" s="15"/>
      <c r="I146" s="15"/>
      <c r="J146" s="17"/>
      <c r="K146" s="17"/>
      <c r="L146" s="17"/>
      <c r="M146" s="15"/>
      <c r="N146" s="86"/>
      <c r="O146" s="15"/>
      <c r="P146" s="99"/>
      <c r="Q146" s="99"/>
      <c r="R146" s="15"/>
      <c r="S146" s="15"/>
      <c r="T146" s="15"/>
    </row>
    <row r="147" spans="1:20" s="16" customFormat="1">
      <c r="A147" s="15"/>
      <c r="B147" s="15"/>
      <c r="C147" s="48"/>
      <c r="D147" s="48"/>
      <c r="E147" s="99"/>
      <c r="F147" s="15"/>
      <c r="G147" s="15"/>
      <c r="H147" s="15"/>
      <c r="I147" s="15"/>
      <c r="J147" s="17"/>
      <c r="K147" s="17"/>
      <c r="L147" s="17"/>
      <c r="M147" s="15"/>
      <c r="N147" s="86"/>
      <c r="O147" s="15"/>
      <c r="P147" s="99"/>
      <c r="Q147" s="99"/>
      <c r="R147" s="15"/>
      <c r="S147" s="15"/>
      <c r="T147" s="15"/>
    </row>
    <row r="148" spans="1:20" s="16" customFormat="1">
      <c r="A148" s="15"/>
      <c r="B148" s="15"/>
      <c r="C148" s="48"/>
      <c r="D148" s="48"/>
      <c r="E148" s="99"/>
      <c r="F148" s="15"/>
      <c r="G148" s="15"/>
      <c r="H148" s="15"/>
      <c r="I148" s="15"/>
      <c r="J148" s="17"/>
      <c r="K148" s="17"/>
      <c r="L148" s="17"/>
      <c r="M148" s="15"/>
      <c r="N148" s="86"/>
      <c r="O148" s="15"/>
      <c r="P148" s="99"/>
      <c r="Q148" s="99"/>
      <c r="R148" s="15"/>
      <c r="S148" s="15"/>
      <c r="T148" s="15"/>
    </row>
    <row r="149" spans="1:20" s="16" customFormat="1">
      <c r="A149" s="15"/>
      <c r="B149" s="15"/>
      <c r="C149" s="48"/>
      <c r="D149" s="48"/>
      <c r="E149" s="99"/>
      <c r="F149" s="15"/>
      <c r="G149" s="15"/>
      <c r="H149" s="15"/>
      <c r="I149" s="15"/>
      <c r="J149" s="17"/>
      <c r="K149" s="17"/>
      <c r="L149" s="17"/>
      <c r="M149" s="15"/>
      <c r="N149" s="86"/>
      <c r="O149" s="15"/>
      <c r="P149" s="99"/>
      <c r="Q149" s="99"/>
      <c r="R149" s="15"/>
      <c r="S149" s="15"/>
      <c r="T149" s="15"/>
    </row>
    <row r="150" spans="1:20" s="16" customFormat="1">
      <c r="A150" s="15"/>
      <c r="B150" s="15"/>
      <c r="C150" s="48"/>
      <c r="D150" s="48"/>
      <c r="E150" s="99"/>
      <c r="F150" s="15"/>
      <c r="G150" s="15"/>
      <c r="H150" s="15"/>
      <c r="I150" s="15"/>
      <c r="J150" s="17"/>
      <c r="K150" s="17"/>
      <c r="L150" s="17"/>
      <c r="M150" s="15"/>
      <c r="N150" s="86"/>
      <c r="O150" s="15"/>
      <c r="P150" s="99"/>
      <c r="Q150" s="99"/>
      <c r="R150" s="15"/>
      <c r="S150" s="15"/>
      <c r="T150" s="15"/>
    </row>
    <row r="151" spans="1:20" s="16" customFormat="1">
      <c r="A151" s="15"/>
      <c r="B151" s="15"/>
      <c r="C151" s="48"/>
      <c r="D151" s="48"/>
      <c r="E151" s="99"/>
      <c r="F151" s="15"/>
      <c r="G151" s="15"/>
      <c r="H151" s="15"/>
      <c r="I151" s="15"/>
      <c r="J151" s="17"/>
      <c r="K151" s="17"/>
      <c r="L151" s="17"/>
      <c r="M151" s="15"/>
      <c r="N151" s="86"/>
      <c r="O151" s="15"/>
      <c r="P151" s="99"/>
      <c r="Q151" s="99"/>
      <c r="R151" s="15"/>
      <c r="S151" s="15"/>
      <c r="T151" s="15"/>
    </row>
    <row r="152" spans="1:20" s="16" customFormat="1">
      <c r="A152" s="15"/>
      <c r="B152" s="15"/>
      <c r="C152" s="48"/>
      <c r="D152" s="48"/>
      <c r="E152" s="99"/>
      <c r="F152" s="15"/>
      <c r="G152" s="15"/>
      <c r="H152" s="15"/>
      <c r="I152" s="15"/>
      <c r="J152" s="17"/>
      <c r="K152" s="17"/>
      <c r="L152" s="17"/>
      <c r="M152" s="15"/>
      <c r="N152" s="86"/>
      <c r="O152" s="15"/>
      <c r="P152" s="99"/>
      <c r="Q152" s="99"/>
      <c r="R152" s="15"/>
      <c r="S152" s="15"/>
      <c r="T152" s="15"/>
    </row>
    <row r="153" spans="1:20" s="16" customFormat="1">
      <c r="A153" s="15"/>
      <c r="B153" s="15"/>
      <c r="C153" s="48"/>
      <c r="D153" s="48"/>
      <c r="E153" s="99"/>
      <c r="F153" s="15"/>
      <c r="G153" s="15"/>
      <c r="H153" s="15"/>
      <c r="I153" s="15"/>
      <c r="J153" s="17"/>
      <c r="K153" s="17"/>
      <c r="L153" s="17"/>
      <c r="M153" s="15"/>
      <c r="N153" s="86"/>
      <c r="O153" s="15"/>
      <c r="P153" s="99"/>
      <c r="Q153" s="99"/>
      <c r="R153" s="15"/>
      <c r="S153" s="15"/>
      <c r="T153" s="15"/>
    </row>
    <row r="154" spans="1:20" s="16" customFormat="1">
      <c r="A154" s="15"/>
      <c r="B154" s="15"/>
      <c r="C154" s="48"/>
      <c r="D154" s="48"/>
      <c r="E154" s="99"/>
      <c r="F154" s="15"/>
      <c r="G154" s="15"/>
      <c r="H154" s="15"/>
      <c r="I154" s="15"/>
      <c r="J154" s="17"/>
      <c r="K154" s="17"/>
      <c r="L154" s="17"/>
      <c r="M154" s="15"/>
      <c r="N154" s="86"/>
      <c r="O154" s="15"/>
      <c r="P154" s="99"/>
      <c r="Q154" s="99"/>
      <c r="R154" s="15"/>
      <c r="S154" s="15"/>
      <c r="T154" s="15"/>
    </row>
    <row r="155" spans="1:20" s="16" customFormat="1">
      <c r="A155" s="15"/>
      <c r="B155" s="15"/>
      <c r="C155" s="48"/>
      <c r="D155" s="48"/>
      <c r="E155" s="99"/>
      <c r="F155" s="15"/>
      <c r="G155" s="15"/>
      <c r="H155" s="15"/>
      <c r="I155" s="15"/>
      <c r="J155" s="17"/>
      <c r="K155" s="17"/>
      <c r="L155" s="17"/>
      <c r="M155" s="15"/>
      <c r="N155" s="86"/>
      <c r="O155" s="15"/>
      <c r="P155" s="99"/>
      <c r="Q155" s="99"/>
      <c r="R155" s="15"/>
      <c r="S155" s="15"/>
      <c r="T155" s="15"/>
    </row>
    <row r="156" spans="1:20" s="16" customFormat="1">
      <c r="A156" s="15"/>
      <c r="B156" s="15"/>
      <c r="C156" s="48"/>
      <c r="D156" s="48"/>
      <c r="E156" s="99"/>
      <c r="F156" s="15"/>
      <c r="G156" s="15"/>
      <c r="H156" s="15"/>
      <c r="I156" s="15"/>
      <c r="J156" s="17"/>
      <c r="K156" s="17"/>
      <c r="L156" s="17"/>
      <c r="M156" s="15"/>
      <c r="N156" s="86"/>
      <c r="O156" s="15"/>
      <c r="P156" s="99"/>
      <c r="Q156" s="99"/>
      <c r="R156" s="15"/>
      <c r="S156" s="15"/>
      <c r="T156" s="15"/>
    </row>
    <row r="157" spans="1:20" s="16" customFormat="1">
      <c r="A157" s="15"/>
      <c r="B157" s="15"/>
      <c r="C157" s="48"/>
      <c r="D157" s="48"/>
      <c r="E157" s="99"/>
      <c r="F157" s="15"/>
      <c r="G157" s="15"/>
      <c r="H157" s="15"/>
      <c r="I157" s="15"/>
      <c r="J157" s="17"/>
      <c r="K157" s="17"/>
      <c r="L157" s="17"/>
      <c r="M157" s="15"/>
      <c r="N157" s="86"/>
      <c r="O157" s="15"/>
      <c r="P157" s="99"/>
      <c r="Q157" s="99"/>
      <c r="R157" s="15"/>
      <c r="S157" s="15"/>
      <c r="T157" s="15"/>
    </row>
    <row r="158" spans="1:20" s="16" customFormat="1">
      <c r="A158" s="15"/>
      <c r="B158" s="15"/>
      <c r="C158" s="48"/>
      <c r="D158" s="48"/>
      <c r="E158" s="99"/>
      <c r="F158" s="15"/>
      <c r="G158" s="15"/>
      <c r="H158" s="15"/>
      <c r="I158" s="15"/>
      <c r="J158" s="17"/>
      <c r="K158" s="17"/>
      <c r="L158" s="17"/>
      <c r="M158" s="15"/>
      <c r="N158" s="86"/>
      <c r="O158" s="15"/>
      <c r="P158" s="99"/>
      <c r="Q158" s="99"/>
      <c r="R158" s="15"/>
      <c r="S158" s="15"/>
      <c r="T158" s="15"/>
    </row>
    <row r="159" spans="1:20" s="16" customFormat="1">
      <c r="A159" s="15"/>
      <c r="B159" s="15"/>
      <c r="C159" s="48"/>
      <c r="D159" s="48"/>
      <c r="E159" s="99"/>
      <c r="F159" s="15"/>
      <c r="G159" s="15"/>
      <c r="H159" s="15"/>
      <c r="I159" s="15"/>
      <c r="J159" s="17"/>
      <c r="K159" s="17"/>
      <c r="L159" s="17"/>
      <c r="M159" s="15"/>
      <c r="N159" s="86"/>
      <c r="O159" s="15"/>
      <c r="P159" s="99"/>
      <c r="Q159" s="99"/>
      <c r="R159" s="15"/>
      <c r="S159" s="15"/>
      <c r="T159" s="15"/>
    </row>
    <row r="160" spans="1:20" s="16" customFormat="1">
      <c r="A160" s="15"/>
      <c r="B160" s="15"/>
      <c r="C160" s="48"/>
      <c r="D160" s="48"/>
      <c r="E160" s="99"/>
      <c r="F160" s="15"/>
      <c r="G160" s="15"/>
      <c r="H160" s="15"/>
      <c r="I160" s="15"/>
      <c r="J160" s="17"/>
      <c r="K160" s="17"/>
      <c r="L160" s="17"/>
      <c r="M160" s="15"/>
      <c r="N160" s="86"/>
      <c r="O160" s="15"/>
      <c r="P160" s="99"/>
      <c r="Q160" s="99"/>
      <c r="R160" s="15"/>
      <c r="S160" s="15"/>
      <c r="T160" s="15"/>
    </row>
    <row r="161" spans="1:20" s="16" customFormat="1">
      <c r="A161" s="15"/>
      <c r="B161" s="15"/>
      <c r="C161" s="48"/>
      <c r="D161" s="48"/>
      <c r="E161" s="99"/>
      <c r="F161" s="15"/>
      <c r="G161" s="15"/>
      <c r="H161" s="15"/>
      <c r="I161" s="15"/>
      <c r="J161" s="17"/>
      <c r="K161" s="17"/>
      <c r="L161" s="17"/>
      <c r="M161" s="15"/>
      <c r="N161" s="86"/>
      <c r="O161" s="15"/>
      <c r="P161" s="99"/>
      <c r="Q161" s="99"/>
      <c r="R161" s="15"/>
      <c r="S161" s="15"/>
      <c r="T161" s="15"/>
    </row>
    <row r="162" spans="1:20" s="16" customFormat="1">
      <c r="A162" s="15"/>
      <c r="B162" s="15"/>
      <c r="C162" s="48"/>
      <c r="D162" s="48"/>
      <c r="E162" s="99"/>
      <c r="F162" s="15"/>
      <c r="G162" s="15"/>
      <c r="H162" s="15"/>
      <c r="I162" s="15"/>
      <c r="J162" s="17"/>
      <c r="K162" s="17"/>
      <c r="L162" s="17"/>
      <c r="M162" s="15"/>
      <c r="N162" s="86"/>
      <c r="O162" s="15"/>
      <c r="P162" s="99"/>
      <c r="Q162" s="99"/>
      <c r="R162" s="15"/>
      <c r="S162" s="15"/>
      <c r="T162" s="15"/>
    </row>
    <row r="163" spans="1:20" s="16" customFormat="1">
      <c r="A163" s="15"/>
      <c r="B163" s="15"/>
      <c r="C163" s="48"/>
      <c r="D163" s="48"/>
      <c r="E163" s="99"/>
      <c r="F163" s="15"/>
      <c r="G163" s="15"/>
      <c r="H163" s="15"/>
      <c r="I163" s="15"/>
      <c r="J163" s="17"/>
      <c r="K163" s="17"/>
      <c r="L163" s="17"/>
      <c r="M163" s="15"/>
      <c r="N163" s="86"/>
      <c r="O163" s="15"/>
      <c r="P163" s="99"/>
      <c r="Q163" s="99"/>
      <c r="R163" s="15"/>
      <c r="S163" s="15"/>
      <c r="T163" s="15"/>
    </row>
    <row r="164" spans="1:20" s="16" customFormat="1">
      <c r="A164" s="15"/>
      <c r="B164" s="15"/>
      <c r="C164" s="48"/>
      <c r="D164" s="48"/>
      <c r="E164" s="99"/>
      <c r="F164" s="15"/>
      <c r="G164" s="15"/>
      <c r="H164" s="15"/>
      <c r="I164" s="15"/>
      <c r="J164" s="17"/>
      <c r="K164" s="17"/>
      <c r="L164" s="17"/>
      <c r="M164" s="15"/>
      <c r="N164" s="86"/>
      <c r="O164" s="15"/>
      <c r="P164" s="99"/>
      <c r="Q164" s="99"/>
      <c r="R164" s="15"/>
      <c r="S164" s="15"/>
      <c r="T164" s="15"/>
    </row>
    <row r="165" spans="1:20" s="16" customFormat="1">
      <c r="A165" s="15"/>
      <c r="B165" s="15"/>
      <c r="C165" s="48"/>
      <c r="D165" s="48"/>
      <c r="E165" s="99"/>
      <c r="F165" s="15"/>
      <c r="G165" s="15"/>
      <c r="H165" s="15"/>
      <c r="I165" s="15"/>
      <c r="J165" s="17"/>
      <c r="K165" s="17"/>
      <c r="L165" s="17"/>
      <c r="M165" s="15"/>
      <c r="N165" s="86"/>
      <c r="O165" s="15"/>
      <c r="P165" s="99"/>
      <c r="Q165" s="99"/>
      <c r="R165" s="15"/>
      <c r="S165" s="15"/>
      <c r="T165" s="15"/>
    </row>
    <row r="166" spans="1:20" s="16" customFormat="1">
      <c r="A166" s="15"/>
      <c r="B166" s="15"/>
      <c r="C166" s="48"/>
      <c r="D166" s="48"/>
      <c r="E166" s="99"/>
      <c r="F166" s="15"/>
      <c r="G166" s="15"/>
      <c r="H166" s="15"/>
      <c r="I166" s="15"/>
      <c r="J166" s="17"/>
      <c r="K166" s="17"/>
      <c r="L166" s="17"/>
      <c r="M166" s="15"/>
      <c r="N166" s="86"/>
      <c r="O166" s="15"/>
      <c r="P166" s="99"/>
      <c r="Q166" s="99"/>
      <c r="R166" s="15"/>
      <c r="S166" s="15"/>
      <c r="T166" s="15"/>
    </row>
    <row r="167" spans="1:20" s="16" customFormat="1">
      <c r="A167" s="15"/>
      <c r="B167" s="15"/>
      <c r="C167" s="48"/>
      <c r="D167" s="48"/>
      <c r="E167" s="99"/>
      <c r="F167" s="15"/>
      <c r="G167" s="15"/>
      <c r="H167" s="15"/>
      <c r="I167" s="15"/>
      <c r="J167" s="17"/>
      <c r="K167" s="17"/>
      <c r="L167" s="17"/>
      <c r="M167" s="15"/>
      <c r="N167" s="86"/>
      <c r="O167" s="15"/>
      <c r="P167" s="99"/>
      <c r="Q167" s="99"/>
      <c r="R167" s="15"/>
      <c r="S167" s="15"/>
      <c r="T167" s="15"/>
    </row>
    <row r="168" spans="1:20" s="16" customFormat="1">
      <c r="A168" s="15"/>
      <c r="B168" s="15"/>
      <c r="C168" s="48"/>
      <c r="D168" s="48"/>
      <c r="E168" s="99"/>
      <c r="F168" s="15"/>
      <c r="G168" s="15"/>
      <c r="H168" s="15"/>
      <c r="I168" s="15"/>
      <c r="J168" s="17"/>
      <c r="K168" s="17"/>
      <c r="L168" s="17"/>
      <c r="M168" s="15"/>
      <c r="N168" s="86"/>
      <c r="O168" s="15"/>
      <c r="P168" s="99"/>
      <c r="Q168" s="99"/>
      <c r="R168" s="15"/>
      <c r="S168" s="15"/>
      <c r="T168" s="15"/>
    </row>
    <row r="169" spans="1:20" s="16" customFormat="1">
      <c r="A169" s="15"/>
      <c r="B169" s="15"/>
      <c r="C169" s="48"/>
      <c r="D169" s="48"/>
      <c r="E169" s="99"/>
      <c r="F169" s="15"/>
      <c r="G169" s="15"/>
      <c r="H169" s="15"/>
      <c r="I169" s="15"/>
      <c r="J169" s="17"/>
      <c r="K169" s="17"/>
      <c r="L169" s="17"/>
      <c r="M169" s="15"/>
      <c r="N169" s="86"/>
      <c r="O169" s="15"/>
      <c r="P169" s="99"/>
      <c r="Q169" s="99"/>
      <c r="R169" s="15"/>
      <c r="S169" s="15"/>
      <c r="T169" s="15"/>
    </row>
    <row r="170" spans="1:20" s="16" customFormat="1">
      <c r="A170" s="15"/>
      <c r="B170" s="15"/>
      <c r="C170" s="48"/>
      <c r="D170" s="48"/>
      <c r="E170" s="99"/>
      <c r="F170" s="15"/>
      <c r="G170" s="15"/>
      <c r="H170" s="15"/>
      <c r="I170" s="15"/>
      <c r="J170" s="17"/>
      <c r="K170" s="17"/>
      <c r="L170" s="17"/>
      <c r="M170" s="15"/>
      <c r="N170" s="86"/>
      <c r="O170" s="15"/>
      <c r="P170" s="99"/>
      <c r="Q170" s="99"/>
      <c r="R170" s="15"/>
      <c r="S170" s="15"/>
      <c r="T170" s="15"/>
    </row>
    <row r="171" spans="1:20" s="16" customFormat="1">
      <c r="A171" s="15"/>
      <c r="B171" s="15"/>
      <c r="C171" s="48"/>
      <c r="D171" s="48"/>
      <c r="E171" s="99"/>
      <c r="F171" s="15"/>
      <c r="G171" s="15"/>
      <c r="H171" s="15"/>
      <c r="I171" s="15"/>
      <c r="J171" s="17"/>
      <c r="K171" s="17"/>
      <c r="L171" s="17"/>
      <c r="M171" s="15"/>
      <c r="N171" s="86"/>
      <c r="O171" s="15"/>
      <c r="P171" s="99"/>
      <c r="Q171" s="99"/>
      <c r="R171" s="15"/>
      <c r="S171" s="15"/>
      <c r="T171" s="15"/>
    </row>
    <row r="172" spans="1:20" s="16" customFormat="1">
      <c r="A172" s="15"/>
      <c r="B172" s="15"/>
      <c r="C172" s="48"/>
      <c r="D172" s="48"/>
      <c r="E172" s="99"/>
      <c r="F172" s="15"/>
      <c r="G172" s="15"/>
      <c r="H172" s="15"/>
      <c r="I172" s="15"/>
      <c r="J172" s="17"/>
      <c r="K172" s="17"/>
      <c r="L172" s="17"/>
      <c r="M172" s="15"/>
      <c r="N172" s="86"/>
      <c r="O172" s="15"/>
      <c r="P172" s="99"/>
      <c r="Q172" s="99"/>
      <c r="R172" s="15"/>
      <c r="S172" s="15"/>
      <c r="T172" s="15"/>
    </row>
    <row r="173" spans="1:20" s="16" customFormat="1">
      <c r="A173" s="15"/>
      <c r="B173" s="15"/>
      <c r="C173" s="48"/>
      <c r="D173" s="48"/>
      <c r="E173" s="99"/>
      <c r="F173" s="15"/>
      <c r="G173" s="15"/>
      <c r="H173" s="15"/>
      <c r="I173" s="15"/>
      <c r="J173" s="17"/>
      <c r="K173" s="17"/>
      <c r="L173" s="17"/>
      <c r="M173" s="15"/>
      <c r="N173" s="86"/>
      <c r="O173" s="15"/>
      <c r="P173" s="99"/>
      <c r="Q173" s="99"/>
      <c r="R173" s="15"/>
      <c r="S173" s="15"/>
      <c r="T173" s="15"/>
    </row>
    <row r="174" spans="1:20" s="16" customFormat="1">
      <c r="A174" s="15"/>
      <c r="B174" s="15"/>
      <c r="C174" s="48"/>
      <c r="D174" s="48"/>
      <c r="E174" s="99"/>
      <c r="F174" s="15"/>
      <c r="G174" s="15"/>
      <c r="H174" s="15"/>
      <c r="I174" s="15"/>
      <c r="J174" s="17"/>
      <c r="K174" s="17"/>
      <c r="L174" s="17"/>
      <c r="M174" s="15"/>
      <c r="N174" s="86"/>
      <c r="O174" s="15"/>
      <c r="P174" s="99"/>
      <c r="Q174" s="99"/>
      <c r="R174" s="15"/>
      <c r="S174" s="15"/>
      <c r="T174" s="15"/>
    </row>
    <row r="175" spans="1:20" s="16" customFormat="1">
      <c r="A175" s="15"/>
      <c r="B175" s="15"/>
      <c r="C175" s="48"/>
      <c r="D175" s="48"/>
      <c r="E175" s="99"/>
      <c r="F175" s="15"/>
      <c r="G175" s="15"/>
      <c r="H175" s="15"/>
      <c r="I175" s="15"/>
      <c r="J175" s="17"/>
      <c r="K175" s="17"/>
      <c r="L175" s="17"/>
      <c r="M175" s="15"/>
      <c r="N175" s="86"/>
      <c r="O175" s="15"/>
      <c r="P175" s="99"/>
      <c r="Q175" s="99"/>
      <c r="R175" s="15"/>
      <c r="S175" s="15"/>
      <c r="T175" s="15"/>
    </row>
    <row r="176" spans="1:20" s="16" customFormat="1">
      <c r="A176" s="15"/>
      <c r="B176" s="15"/>
      <c r="C176" s="48"/>
      <c r="D176" s="48"/>
      <c r="E176" s="99"/>
      <c r="F176" s="15"/>
      <c r="G176" s="15"/>
      <c r="H176" s="15"/>
      <c r="I176" s="15"/>
      <c r="J176" s="17"/>
      <c r="K176" s="17"/>
      <c r="L176" s="17"/>
      <c r="M176" s="15"/>
      <c r="N176" s="86"/>
      <c r="O176" s="15"/>
      <c r="P176" s="99"/>
      <c r="Q176" s="99"/>
      <c r="R176" s="15"/>
      <c r="S176" s="15"/>
      <c r="T176" s="15"/>
    </row>
    <row r="177" spans="1:20" s="16" customFormat="1">
      <c r="A177" s="15"/>
      <c r="B177" s="15"/>
      <c r="C177" s="48"/>
      <c r="D177" s="48"/>
      <c r="E177" s="99"/>
      <c r="F177" s="15"/>
      <c r="G177" s="15"/>
      <c r="H177" s="15"/>
      <c r="I177" s="15"/>
      <c r="J177" s="17"/>
      <c r="K177" s="17"/>
      <c r="L177" s="17"/>
      <c r="M177" s="15"/>
      <c r="N177" s="86"/>
      <c r="O177" s="15"/>
      <c r="P177" s="99"/>
      <c r="Q177" s="99"/>
      <c r="R177" s="15"/>
      <c r="S177" s="15"/>
      <c r="T177" s="15"/>
    </row>
    <row r="178" spans="1:20" s="16" customFormat="1">
      <c r="A178" s="15"/>
      <c r="B178" s="15"/>
      <c r="C178" s="48"/>
      <c r="D178" s="48"/>
      <c r="E178" s="99"/>
      <c r="F178" s="15"/>
      <c r="G178" s="15"/>
      <c r="H178" s="15"/>
      <c r="I178" s="15"/>
      <c r="J178" s="17"/>
      <c r="K178" s="17"/>
      <c r="L178" s="17"/>
      <c r="M178" s="15"/>
      <c r="N178" s="86"/>
      <c r="O178" s="15"/>
      <c r="P178" s="99"/>
      <c r="Q178" s="99"/>
      <c r="R178" s="15"/>
      <c r="S178" s="15"/>
      <c r="T178" s="15"/>
    </row>
    <row r="179" spans="1:20" s="16" customFormat="1">
      <c r="A179" s="15"/>
      <c r="B179" s="15"/>
      <c r="C179" s="48"/>
      <c r="D179" s="48"/>
      <c r="E179" s="99"/>
      <c r="F179" s="15"/>
      <c r="G179" s="15"/>
      <c r="H179" s="15"/>
      <c r="I179" s="15"/>
      <c r="J179" s="17"/>
      <c r="K179" s="17"/>
      <c r="L179" s="17"/>
      <c r="M179" s="15"/>
      <c r="N179" s="86"/>
      <c r="O179" s="15"/>
      <c r="P179" s="99"/>
      <c r="Q179" s="99"/>
      <c r="R179" s="15"/>
      <c r="S179" s="15"/>
      <c r="T179" s="15"/>
    </row>
    <row r="180" spans="1:20" s="16" customFormat="1">
      <c r="A180" s="15"/>
      <c r="B180" s="15"/>
      <c r="C180" s="48"/>
      <c r="D180" s="48"/>
      <c r="E180" s="99"/>
      <c r="F180" s="15"/>
      <c r="G180" s="15"/>
      <c r="H180" s="15"/>
      <c r="I180" s="15"/>
      <c r="J180" s="17"/>
      <c r="K180" s="17"/>
      <c r="L180" s="17"/>
      <c r="M180" s="15"/>
      <c r="N180" s="86"/>
      <c r="O180" s="15"/>
      <c r="P180" s="99"/>
      <c r="Q180" s="99"/>
      <c r="R180" s="15"/>
      <c r="S180" s="15"/>
      <c r="T180" s="15"/>
    </row>
    <row r="181" spans="1:20" s="16" customFormat="1">
      <c r="A181" s="15"/>
      <c r="B181" s="15"/>
      <c r="C181" s="48"/>
      <c r="D181" s="48"/>
      <c r="E181" s="99"/>
      <c r="F181" s="15"/>
      <c r="G181" s="15"/>
      <c r="H181" s="15"/>
      <c r="I181" s="15"/>
      <c r="J181" s="17"/>
      <c r="K181" s="17"/>
      <c r="L181" s="17"/>
      <c r="M181" s="15"/>
      <c r="N181" s="86"/>
      <c r="O181" s="15"/>
      <c r="P181" s="99"/>
      <c r="Q181" s="99"/>
      <c r="R181" s="15"/>
      <c r="S181" s="15"/>
      <c r="T181" s="15"/>
    </row>
    <row r="182" spans="1:20" s="16" customFormat="1">
      <c r="A182" s="15"/>
      <c r="B182" s="15"/>
      <c r="C182" s="48"/>
      <c r="D182" s="48"/>
      <c r="E182" s="99"/>
      <c r="F182" s="15"/>
      <c r="G182" s="15"/>
      <c r="H182" s="15"/>
      <c r="I182" s="15"/>
      <c r="J182" s="17"/>
      <c r="K182" s="17"/>
      <c r="L182" s="17"/>
      <c r="M182" s="15"/>
      <c r="N182" s="86"/>
      <c r="O182" s="15"/>
      <c r="P182" s="99"/>
      <c r="Q182" s="99"/>
      <c r="R182" s="15"/>
      <c r="S182" s="15"/>
      <c r="T182" s="15"/>
    </row>
    <row r="183" spans="1:20" s="16" customFormat="1">
      <c r="A183" s="15"/>
      <c r="B183" s="15"/>
      <c r="C183" s="48"/>
      <c r="D183" s="48"/>
      <c r="E183" s="99"/>
      <c r="F183" s="15"/>
      <c r="G183" s="15"/>
      <c r="H183" s="15"/>
      <c r="I183" s="15"/>
      <c r="J183" s="17"/>
      <c r="K183" s="17"/>
      <c r="L183" s="17"/>
      <c r="M183" s="15"/>
      <c r="N183" s="86"/>
      <c r="O183" s="15"/>
      <c r="P183" s="99"/>
      <c r="Q183" s="99"/>
      <c r="R183" s="15"/>
      <c r="S183" s="15"/>
      <c r="T183" s="15"/>
    </row>
    <row r="184" spans="1:20" s="16" customFormat="1">
      <c r="A184" s="15"/>
      <c r="B184" s="15"/>
      <c r="C184" s="48"/>
      <c r="D184" s="48"/>
      <c r="E184" s="99"/>
      <c r="F184" s="15"/>
      <c r="G184" s="15"/>
      <c r="H184" s="15"/>
      <c r="I184" s="15"/>
      <c r="J184" s="17"/>
      <c r="K184" s="17"/>
      <c r="L184" s="17"/>
      <c r="M184" s="15"/>
      <c r="N184" s="86"/>
      <c r="O184" s="15"/>
      <c r="P184" s="99"/>
      <c r="Q184" s="99"/>
      <c r="R184" s="15"/>
      <c r="S184" s="15"/>
      <c r="T184" s="15"/>
    </row>
    <row r="185" spans="1:20" s="16" customFormat="1">
      <c r="A185" s="15"/>
      <c r="B185" s="15"/>
      <c r="C185" s="48"/>
      <c r="D185" s="48"/>
      <c r="E185" s="99"/>
      <c r="F185" s="15"/>
      <c r="G185" s="15"/>
      <c r="H185" s="15"/>
      <c r="I185" s="15"/>
      <c r="J185" s="17"/>
      <c r="K185" s="17"/>
      <c r="L185" s="17"/>
      <c r="M185" s="15"/>
      <c r="N185" s="86"/>
      <c r="O185" s="15"/>
      <c r="P185" s="99"/>
      <c r="Q185" s="99"/>
      <c r="R185" s="15"/>
      <c r="S185" s="15"/>
      <c r="T185" s="15"/>
    </row>
    <row r="186" spans="1:20" s="16" customFormat="1">
      <c r="A186" s="15"/>
      <c r="B186" s="15"/>
      <c r="C186" s="48"/>
      <c r="D186" s="48"/>
      <c r="E186" s="99"/>
      <c r="F186" s="15"/>
      <c r="G186" s="15"/>
      <c r="H186" s="15"/>
      <c r="I186" s="15"/>
      <c r="J186" s="17"/>
      <c r="K186" s="17"/>
      <c r="L186" s="17"/>
      <c r="M186" s="15"/>
      <c r="N186" s="86"/>
      <c r="O186" s="15"/>
      <c r="P186" s="99"/>
      <c r="Q186" s="99"/>
      <c r="R186" s="15"/>
      <c r="S186" s="15"/>
      <c r="T186" s="15"/>
    </row>
    <row r="187" spans="1:20" s="16" customFormat="1">
      <c r="A187" s="15"/>
      <c r="B187" s="15"/>
      <c r="C187" s="48"/>
      <c r="D187" s="48"/>
      <c r="E187" s="99"/>
      <c r="F187" s="15"/>
      <c r="G187" s="15"/>
      <c r="H187" s="15"/>
      <c r="I187" s="15"/>
      <c r="J187" s="17"/>
      <c r="K187" s="17"/>
      <c r="L187" s="17"/>
      <c r="M187" s="15"/>
      <c r="N187" s="86"/>
      <c r="O187" s="15"/>
      <c r="P187" s="99"/>
      <c r="Q187" s="99"/>
      <c r="R187" s="15"/>
      <c r="S187" s="15"/>
      <c r="T187" s="15"/>
    </row>
    <row r="188" spans="1:20" s="16" customFormat="1">
      <c r="A188" s="15"/>
      <c r="B188" s="15"/>
      <c r="C188" s="48"/>
      <c r="D188" s="48"/>
      <c r="E188" s="99"/>
      <c r="F188" s="15"/>
      <c r="G188" s="15"/>
      <c r="H188" s="15"/>
      <c r="I188" s="15"/>
      <c r="J188" s="17"/>
      <c r="K188" s="17"/>
      <c r="L188" s="17"/>
      <c r="M188" s="15"/>
      <c r="N188" s="86"/>
      <c r="O188" s="15"/>
      <c r="P188" s="99"/>
      <c r="Q188" s="99"/>
      <c r="R188" s="15"/>
      <c r="S188" s="15"/>
      <c r="T188" s="15"/>
    </row>
    <row r="189" spans="1:20" s="16" customFormat="1">
      <c r="A189" s="15"/>
      <c r="B189" s="15"/>
      <c r="C189" s="48"/>
      <c r="D189" s="48"/>
      <c r="E189" s="99"/>
      <c r="F189" s="15"/>
      <c r="G189" s="15"/>
      <c r="H189" s="15"/>
      <c r="I189" s="15"/>
      <c r="J189" s="17"/>
      <c r="K189" s="17"/>
      <c r="L189" s="17"/>
      <c r="M189" s="15"/>
      <c r="N189" s="86"/>
      <c r="O189" s="15"/>
      <c r="P189" s="99"/>
      <c r="Q189" s="99"/>
      <c r="R189" s="15"/>
      <c r="S189" s="15"/>
      <c r="T189" s="15"/>
    </row>
    <row r="190" spans="1:20" s="16" customFormat="1">
      <c r="A190" s="15"/>
      <c r="B190" s="15"/>
      <c r="C190" s="48"/>
      <c r="D190" s="48"/>
      <c r="E190" s="99"/>
      <c r="F190" s="15"/>
      <c r="G190" s="15"/>
      <c r="H190" s="15"/>
      <c r="I190" s="15"/>
      <c r="J190" s="17"/>
      <c r="K190" s="17"/>
      <c r="L190" s="17"/>
      <c r="M190" s="15"/>
      <c r="N190" s="86"/>
      <c r="O190" s="15"/>
      <c r="P190" s="99"/>
      <c r="Q190" s="99"/>
      <c r="R190" s="15"/>
      <c r="S190" s="15"/>
      <c r="T190" s="15"/>
    </row>
    <row r="191" spans="1:20" s="16" customFormat="1">
      <c r="A191" s="15"/>
      <c r="B191" s="15"/>
      <c r="C191" s="48"/>
      <c r="D191" s="48"/>
      <c r="E191" s="99"/>
      <c r="F191" s="15"/>
      <c r="G191" s="15"/>
      <c r="H191" s="15"/>
      <c r="I191" s="15"/>
      <c r="J191" s="17"/>
      <c r="K191" s="17"/>
      <c r="L191" s="17"/>
      <c r="M191" s="15"/>
      <c r="N191" s="86"/>
      <c r="O191" s="15"/>
      <c r="P191" s="99"/>
      <c r="Q191" s="99"/>
      <c r="R191" s="15"/>
      <c r="S191" s="15"/>
      <c r="T191" s="15"/>
    </row>
    <row r="192" spans="1:20" s="16" customFormat="1">
      <c r="A192" s="15"/>
      <c r="B192" s="15"/>
      <c r="C192" s="48"/>
      <c r="D192" s="48"/>
      <c r="E192" s="99"/>
      <c r="F192" s="15"/>
      <c r="G192" s="15"/>
      <c r="H192" s="15"/>
      <c r="I192" s="15"/>
      <c r="J192" s="17"/>
      <c r="K192" s="17"/>
      <c r="L192" s="17"/>
      <c r="M192" s="15"/>
      <c r="N192" s="86"/>
      <c r="O192" s="15"/>
      <c r="P192" s="99"/>
      <c r="Q192" s="99"/>
      <c r="R192" s="15"/>
      <c r="S192" s="15"/>
      <c r="T192" s="15"/>
    </row>
    <row r="193" spans="1:20" s="16" customFormat="1">
      <c r="A193" s="15"/>
      <c r="B193" s="15"/>
      <c r="C193" s="48"/>
      <c r="D193" s="48"/>
      <c r="E193" s="99"/>
      <c r="F193" s="15"/>
      <c r="G193" s="15"/>
      <c r="H193" s="15"/>
      <c r="I193" s="15"/>
      <c r="J193" s="17"/>
      <c r="K193" s="17"/>
      <c r="L193" s="17"/>
      <c r="M193" s="15"/>
      <c r="N193" s="86"/>
      <c r="O193" s="15"/>
      <c r="P193" s="99"/>
      <c r="Q193" s="99"/>
      <c r="R193" s="15"/>
      <c r="S193" s="15"/>
      <c r="T193" s="15"/>
    </row>
    <row r="194" spans="1:20" s="16" customFormat="1">
      <c r="A194" s="15"/>
      <c r="B194" s="15"/>
      <c r="C194" s="48"/>
      <c r="D194" s="48"/>
      <c r="E194" s="99"/>
      <c r="F194" s="15"/>
      <c r="G194" s="15"/>
      <c r="H194" s="15"/>
      <c r="I194" s="15"/>
      <c r="J194" s="17"/>
      <c r="K194" s="17"/>
      <c r="L194" s="17"/>
      <c r="M194" s="15"/>
      <c r="N194" s="86"/>
      <c r="O194" s="15"/>
      <c r="P194" s="99"/>
      <c r="Q194" s="99"/>
      <c r="R194" s="15"/>
      <c r="S194" s="15"/>
      <c r="T194" s="15"/>
    </row>
    <row r="195" spans="1:20" s="16" customFormat="1">
      <c r="A195" s="15"/>
      <c r="B195" s="15"/>
      <c r="C195" s="48"/>
      <c r="D195" s="48"/>
      <c r="E195" s="99"/>
      <c r="F195" s="15"/>
      <c r="G195" s="15"/>
      <c r="H195" s="15"/>
      <c r="I195" s="15"/>
      <c r="J195" s="17"/>
      <c r="K195" s="17"/>
      <c r="L195" s="17"/>
      <c r="M195" s="15"/>
      <c r="N195" s="86"/>
      <c r="O195" s="15"/>
      <c r="P195" s="99"/>
      <c r="Q195" s="99"/>
      <c r="R195" s="15"/>
      <c r="S195" s="15"/>
      <c r="T195" s="15"/>
    </row>
    <row r="196" spans="1:20" s="16" customFormat="1">
      <c r="A196" s="15"/>
      <c r="B196" s="15"/>
      <c r="C196" s="48"/>
      <c r="D196" s="48"/>
      <c r="E196" s="99"/>
      <c r="F196" s="15"/>
      <c r="G196" s="15"/>
      <c r="H196" s="15"/>
      <c r="I196" s="15"/>
      <c r="J196" s="17"/>
      <c r="K196" s="17"/>
      <c r="L196" s="17"/>
      <c r="M196" s="15"/>
      <c r="N196" s="86"/>
      <c r="O196" s="15"/>
      <c r="P196" s="99"/>
      <c r="Q196" s="99"/>
      <c r="R196" s="15"/>
      <c r="S196" s="15"/>
      <c r="T196" s="15"/>
    </row>
    <row r="197" spans="1:20" s="16" customFormat="1">
      <c r="A197" s="15"/>
      <c r="B197" s="15"/>
      <c r="C197" s="48"/>
      <c r="D197" s="48"/>
      <c r="E197" s="99"/>
      <c r="F197" s="15"/>
      <c r="G197" s="15"/>
      <c r="H197" s="15"/>
      <c r="I197" s="15"/>
      <c r="J197" s="17"/>
      <c r="K197" s="17"/>
      <c r="L197" s="17"/>
      <c r="M197" s="15"/>
      <c r="N197" s="86"/>
      <c r="O197" s="15"/>
      <c r="P197" s="99"/>
      <c r="Q197" s="99"/>
      <c r="R197" s="15"/>
      <c r="S197" s="15"/>
      <c r="T197" s="15"/>
    </row>
    <row r="198" spans="1:20" s="16" customFormat="1">
      <c r="A198" s="15"/>
      <c r="B198" s="15"/>
      <c r="C198" s="48"/>
      <c r="D198" s="48"/>
      <c r="E198" s="99"/>
      <c r="F198" s="15"/>
      <c r="G198" s="15"/>
      <c r="H198" s="15"/>
      <c r="I198" s="15"/>
      <c r="J198" s="17"/>
      <c r="K198" s="17"/>
      <c r="L198" s="17"/>
      <c r="M198" s="15"/>
      <c r="N198" s="86"/>
      <c r="O198" s="15"/>
      <c r="P198" s="99"/>
      <c r="Q198" s="99"/>
      <c r="R198" s="15"/>
      <c r="S198" s="15"/>
      <c r="T198" s="15"/>
    </row>
    <row r="199" spans="1:20" s="16" customFormat="1">
      <c r="A199" s="15"/>
      <c r="B199" s="15"/>
      <c r="C199" s="48"/>
      <c r="D199" s="48"/>
      <c r="E199" s="99"/>
      <c r="F199" s="15"/>
      <c r="G199" s="15"/>
      <c r="H199" s="15"/>
      <c r="I199" s="15"/>
      <c r="J199" s="17"/>
      <c r="K199" s="17"/>
      <c r="L199" s="17"/>
      <c r="M199" s="15"/>
      <c r="N199" s="86"/>
      <c r="O199" s="15"/>
      <c r="P199" s="99"/>
      <c r="Q199" s="99"/>
      <c r="R199" s="15"/>
      <c r="S199" s="15"/>
      <c r="T199" s="15"/>
    </row>
    <row r="200" spans="1:20" s="16" customFormat="1">
      <c r="A200" s="15"/>
      <c r="B200" s="15"/>
      <c r="C200" s="48"/>
      <c r="D200" s="48"/>
      <c r="E200" s="99"/>
      <c r="F200" s="15"/>
      <c r="G200" s="15"/>
      <c r="H200" s="15"/>
      <c r="I200" s="15"/>
      <c r="J200" s="17"/>
      <c r="K200" s="17"/>
      <c r="L200" s="17"/>
      <c r="M200" s="15"/>
      <c r="N200" s="86"/>
      <c r="O200" s="15"/>
      <c r="P200" s="99"/>
      <c r="Q200" s="99"/>
      <c r="R200" s="15"/>
      <c r="S200" s="15"/>
      <c r="T200" s="15"/>
    </row>
    <row r="201" spans="1:20" s="16" customFormat="1">
      <c r="A201" s="15"/>
      <c r="B201" s="15"/>
      <c r="C201" s="48"/>
      <c r="D201" s="48"/>
      <c r="E201" s="99"/>
      <c r="F201" s="15"/>
      <c r="G201" s="15"/>
      <c r="H201" s="15"/>
      <c r="I201" s="15"/>
      <c r="J201" s="17"/>
      <c r="K201" s="17"/>
      <c r="L201" s="17"/>
      <c r="M201" s="15"/>
      <c r="N201" s="86"/>
      <c r="O201" s="15"/>
      <c r="P201" s="99"/>
      <c r="Q201" s="99"/>
      <c r="R201" s="15"/>
      <c r="S201" s="15"/>
      <c r="T201" s="15"/>
    </row>
    <row r="202" spans="1:20" s="16" customFormat="1">
      <c r="A202" s="15"/>
      <c r="B202" s="15"/>
      <c r="C202" s="48"/>
      <c r="D202" s="48"/>
      <c r="E202" s="99"/>
      <c r="F202" s="15"/>
      <c r="G202" s="15"/>
      <c r="H202" s="15"/>
      <c r="I202" s="15"/>
      <c r="J202" s="17"/>
      <c r="K202" s="17"/>
      <c r="L202" s="17"/>
      <c r="M202" s="15"/>
      <c r="N202" s="86"/>
      <c r="O202" s="15"/>
      <c r="P202" s="99"/>
      <c r="Q202" s="99"/>
      <c r="R202" s="15"/>
      <c r="S202" s="15"/>
      <c r="T202" s="15"/>
    </row>
    <row r="203" spans="1:20" s="16" customFormat="1">
      <c r="A203" s="15"/>
      <c r="B203" s="15"/>
      <c r="C203" s="48"/>
      <c r="D203" s="48"/>
      <c r="E203" s="99"/>
      <c r="F203" s="15"/>
      <c r="G203" s="15"/>
      <c r="H203" s="15"/>
      <c r="I203" s="15"/>
      <c r="J203" s="17"/>
      <c r="K203" s="17"/>
      <c r="L203" s="17"/>
      <c r="M203" s="15"/>
      <c r="N203" s="86"/>
      <c r="O203" s="15"/>
      <c r="P203" s="99"/>
      <c r="Q203" s="99"/>
      <c r="R203" s="15"/>
      <c r="S203" s="15"/>
      <c r="T203" s="15"/>
    </row>
    <row r="204" spans="1:20" s="16" customFormat="1">
      <c r="A204" s="15"/>
      <c r="B204" s="15"/>
      <c r="C204" s="48"/>
      <c r="D204" s="48"/>
      <c r="E204" s="99"/>
      <c r="F204" s="15"/>
      <c r="G204" s="15"/>
      <c r="H204" s="15"/>
      <c r="I204" s="15"/>
      <c r="J204" s="17"/>
      <c r="K204" s="17"/>
      <c r="L204" s="17"/>
      <c r="M204" s="15"/>
      <c r="N204" s="86"/>
      <c r="O204" s="15"/>
      <c r="P204" s="99"/>
      <c r="Q204" s="99"/>
      <c r="R204" s="15"/>
      <c r="S204" s="15"/>
      <c r="T204" s="15"/>
    </row>
    <row r="205" spans="1:20" s="16" customFormat="1">
      <c r="A205" s="15"/>
      <c r="B205" s="15"/>
      <c r="C205" s="48"/>
      <c r="D205" s="48"/>
      <c r="E205" s="99"/>
      <c r="F205" s="15"/>
      <c r="G205" s="15"/>
      <c r="H205" s="15"/>
      <c r="I205" s="15"/>
      <c r="J205" s="17"/>
      <c r="K205" s="17"/>
      <c r="L205" s="17"/>
      <c r="M205" s="15"/>
      <c r="N205" s="86"/>
      <c r="O205" s="15"/>
      <c r="P205" s="99"/>
      <c r="Q205" s="99"/>
      <c r="R205" s="15"/>
      <c r="S205" s="15"/>
      <c r="T205" s="15"/>
    </row>
    <row r="206" spans="1:20" s="16" customFormat="1">
      <c r="A206" s="15"/>
      <c r="B206" s="15"/>
      <c r="C206" s="48"/>
      <c r="D206" s="48"/>
      <c r="E206" s="99"/>
      <c r="F206" s="15"/>
      <c r="G206" s="15"/>
      <c r="H206" s="15"/>
      <c r="I206" s="15"/>
      <c r="J206" s="17"/>
      <c r="K206" s="17"/>
      <c r="L206" s="17"/>
      <c r="M206" s="15"/>
      <c r="N206" s="86"/>
      <c r="O206" s="15"/>
      <c r="P206" s="99"/>
      <c r="Q206" s="99"/>
      <c r="R206" s="15"/>
      <c r="S206" s="15"/>
      <c r="T206" s="15"/>
    </row>
    <row r="207" spans="1:20" s="16" customFormat="1">
      <c r="A207" s="15"/>
      <c r="B207" s="15"/>
      <c r="C207" s="48"/>
      <c r="D207" s="48"/>
      <c r="E207" s="99"/>
      <c r="F207" s="15"/>
      <c r="G207" s="15"/>
      <c r="H207" s="15"/>
      <c r="I207" s="15"/>
      <c r="J207" s="17"/>
      <c r="K207" s="17"/>
      <c r="L207" s="17"/>
      <c r="M207" s="15"/>
      <c r="N207" s="86"/>
      <c r="O207" s="15"/>
      <c r="P207" s="99"/>
      <c r="Q207" s="99"/>
      <c r="R207" s="15"/>
      <c r="S207" s="15"/>
      <c r="T207" s="15"/>
    </row>
    <row r="208" spans="1:20" s="16" customFormat="1">
      <c r="A208" s="15"/>
      <c r="B208" s="15"/>
      <c r="C208" s="48"/>
      <c r="D208" s="48"/>
      <c r="E208" s="99"/>
      <c r="F208" s="15"/>
      <c r="G208" s="15"/>
      <c r="H208" s="15"/>
      <c r="I208" s="15"/>
      <c r="J208" s="17"/>
      <c r="K208" s="17"/>
      <c r="L208" s="17"/>
      <c r="M208" s="15"/>
      <c r="N208" s="86"/>
      <c r="O208" s="15"/>
      <c r="P208" s="99"/>
      <c r="Q208" s="99"/>
      <c r="R208" s="15"/>
      <c r="S208" s="15"/>
      <c r="T208" s="15"/>
    </row>
    <row r="209" spans="1:20" s="16" customFormat="1">
      <c r="A209" s="15"/>
      <c r="B209" s="15"/>
      <c r="C209" s="48"/>
      <c r="D209" s="48"/>
      <c r="E209" s="99"/>
      <c r="F209" s="15"/>
      <c r="G209" s="15"/>
      <c r="H209" s="15"/>
      <c r="I209" s="15"/>
      <c r="J209" s="17"/>
      <c r="K209" s="17"/>
      <c r="L209" s="17"/>
      <c r="M209" s="15"/>
      <c r="N209" s="86"/>
      <c r="O209" s="15"/>
      <c r="P209" s="99"/>
      <c r="Q209" s="99"/>
      <c r="R209" s="15"/>
      <c r="S209" s="15"/>
      <c r="T209" s="15"/>
    </row>
    <row r="210" spans="1:20" s="16" customFormat="1">
      <c r="A210" s="15"/>
      <c r="B210" s="15"/>
      <c r="C210" s="48"/>
      <c r="D210" s="48"/>
      <c r="E210" s="99"/>
      <c r="F210" s="15"/>
      <c r="G210" s="15"/>
      <c r="H210" s="15"/>
      <c r="I210" s="15"/>
      <c r="J210" s="17"/>
      <c r="K210" s="17"/>
      <c r="L210" s="17"/>
      <c r="M210" s="15"/>
      <c r="N210" s="86"/>
      <c r="O210" s="15"/>
      <c r="P210" s="99"/>
      <c r="Q210" s="99"/>
      <c r="R210" s="15"/>
      <c r="S210" s="15"/>
      <c r="T210" s="15"/>
    </row>
    <row r="211" spans="1:20" s="16" customFormat="1">
      <c r="A211" s="15"/>
      <c r="B211" s="15"/>
      <c r="C211" s="48"/>
      <c r="D211" s="48"/>
      <c r="E211" s="99"/>
      <c r="F211" s="15"/>
      <c r="G211" s="15"/>
      <c r="H211" s="15"/>
      <c r="I211" s="15"/>
      <c r="J211" s="17"/>
      <c r="K211" s="17"/>
      <c r="L211" s="17"/>
      <c r="M211" s="15"/>
      <c r="N211" s="86"/>
      <c r="O211" s="15"/>
      <c r="P211" s="99"/>
      <c r="Q211" s="99"/>
      <c r="R211" s="15"/>
      <c r="S211" s="15"/>
      <c r="T211" s="15"/>
    </row>
    <row r="212" spans="1:20" s="16" customFormat="1">
      <c r="A212" s="15"/>
      <c r="B212" s="15"/>
      <c r="C212" s="48"/>
      <c r="D212" s="48"/>
      <c r="E212" s="99"/>
      <c r="F212" s="15"/>
      <c r="G212" s="15"/>
      <c r="H212" s="15"/>
      <c r="I212" s="15"/>
      <c r="J212" s="17"/>
      <c r="K212" s="17"/>
      <c r="L212" s="17"/>
      <c r="M212" s="15"/>
      <c r="N212" s="86"/>
      <c r="O212" s="15"/>
      <c r="P212" s="99"/>
      <c r="Q212" s="99"/>
      <c r="R212" s="15"/>
      <c r="S212" s="15"/>
      <c r="T212" s="15"/>
    </row>
    <row r="213" spans="1:20" s="16" customFormat="1">
      <c r="A213" s="15"/>
      <c r="B213" s="15"/>
      <c r="C213" s="48"/>
      <c r="D213" s="48"/>
      <c r="E213" s="99"/>
      <c r="F213" s="15"/>
      <c r="G213" s="15"/>
      <c r="H213" s="15"/>
      <c r="I213" s="15"/>
      <c r="J213" s="17"/>
      <c r="K213" s="17"/>
      <c r="L213" s="17"/>
      <c r="M213" s="15"/>
      <c r="N213" s="86"/>
      <c r="O213" s="15"/>
      <c r="P213" s="99"/>
      <c r="Q213" s="99"/>
      <c r="R213" s="15"/>
      <c r="S213" s="15"/>
      <c r="T213" s="15"/>
    </row>
    <row r="214" spans="1:20" s="16" customFormat="1">
      <c r="A214" s="15"/>
      <c r="B214" s="15"/>
      <c r="C214" s="48"/>
      <c r="D214" s="48"/>
      <c r="E214" s="99"/>
      <c r="F214" s="15"/>
      <c r="G214" s="15"/>
      <c r="H214" s="15"/>
      <c r="I214" s="15"/>
      <c r="J214" s="17"/>
      <c r="K214" s="17"/>
      <c r="L214" s="17"/>
      <c r="M214" s="15"/>
      <c r="N214" s="86"/>
      <c r="O214" s="15"/>
      <c r="P214" s="99"/>
      <c r="Q214" s="99"/>
      <c r="R214" s="15"/>
      <c r="S214" s="15"/>
      <c r="T214" s="15"/>
    </row>
    <row r="215" spans="1:20" s="16" customFormat="1">
      <c r="A215" s="15"/>
      <c r="B215" s="15"/>
      <c r="C215" s="48"/>
      <c r="D215" s="48"/>
      <c r="E215" s="99"/>
      <c r="F215" s="15"/>
      <c r="G215" s="15"/>
      <c r="H215" s="15"/>
      <c r="I215" s="15"/>
      <c r="J215" s="17"/>
      <c r="K215" s="17"/>
      <c r="L215" s="17"/>
      <c r="M215" s="15"/>
      <c r="N215" s="86"/>
      <c r="O215" s="15"/>
      <c r="P215" s="99"/>
      <c r="Q215" s="99"/>
      <c r="R215" s="15"/>
      <c r="S215" s="15"/>
      <c r="T215" s="15"/>
    </row>
    <row r="216" spans="1:20" s="16" customFormat="1">
      <c r="A216" s="15"/>
      <c r="B216" s="15"/>
      <c r="C216" s="48"/>
      <c r="D216" s="48"/>
      <c r="E216" s="99"/>
      <c r="F216" s="15"/>
      <c r="G216" s="15"/>
      <c r="H216" s="15"/>
      <c r="I216" s="15"/>
      <c r="J216" s="17"/>
      <c r="K216" s="17"/>
      <c r="L216" s="17"/>
      <c r="M216" s="15"/>
      <c r="N216" s="86"/>
      <c r="O216" s="15"/>
      <c r="P216" s="99"/>
      <c r="Q216" s="99"/>
      <c r="R216" s="15"/>
      <c r="S216" s="15"/>
      <c r="T216" s="15"/>
    </row>
    <row r="217" spans="1:20" s="16" customFormat="1">
      <c r="A217" s="15"/>
      <c r="B217" s="15"/>
      <c r="C217" s="48"/>
      <c r="D217" s="48"/>
      <c r="E217" s="99"/>
      <c r="F217" s="15"/>
      <c r="G217" s="15"/>
      <c r="H217" s="15"/>
      <c r="I217" s="15"/>
      <c r="J217" s="17"/>
      <c r="K217" s="17"/>
      <c r="L217" s="17"/>
      <c r="M217" s="15"/>
      <c r="N217" s="86"/>
      <c r="O217" s="15"/>
      <c r="P217" s="99"/>
      <c r="Q217" s="99"/>
      <c r="R217" s="15"/>
      <c r="S217" s="15"/>
      <c r="T217" s="15"/>
    </row>
    <row r="218" spans="1:20" s="16" customFormat="1">
      <c r="A218" s="15"/>
      <c r="B218" s="15"/>
      <c r="C218" s="48"/>
      <c r="D218" s="48"/>
      <c r="E218" s="99"/>
      <c r="F218" s="15"/>
      <c r="G218" s="15"/>
      <c r="H218" s="15"/>
      <c r="I218" s="15"/>
      <c r="J218" s="17"/>
      <c r="K218" s="17"/>
      <c r="L218" s="17"/>
      <c r="M218" s="15"/>
      <c r="N218" s="86"/>
      <c r="O218" s="15"/>
      <c r="P218" s="99"/>
      <c r="Q218" s="99"/>
      <c r="R218" s="15"/>
      <c r="S218" s="15"/>
      <c r="T218" s="15"/>
    </row>
    <row r="219" spans="1:20" s="16" customFormat="1">
      <c r="A219" s="15"/>
      <c r="B219" s="15"/>
      <c r="C219" s="48"/>
      <c r="D219" s="48"/>
      <c r="E219" s="99"/>
      <c r="F219" s="15"/>
      <c r="G219" s="15"/>
      <c r="H219" s="15"/>
      <c r="I219" s="15"/>
      <c r="J219" s="17"/>
      <c r="K219" s="17"/>
      <c r="L219" s="17"/>
      <c r="M219" s="15"/>
      <c r="N219" s="86"/>
      <c r="O219" s="15"/>
      <c r="P219" s="99"/>
      <c r="Q219" s="99"/>
      <c r="R219" s="15"/>
      <c r="S219" s="15"/>
      <c r="T219" s="15"/>
    </row>
    <row r="220" spans="1:20" s="16" customFormat="1">
      <c r="A220" s="15"/>
      <c r="B220" s="15"/>
      <c r="C220" s="48"/>
      <c r="D220" s="48"/>
      <c r="E220" s="99"/>
      <c r="F220" s="15"/>
      <c r="G220" s="15"/>
      <c r="H220" s="15"/>
      <c r="I220" s="15"/>
      <c r="J220" s="17"/>
      <c r="K220" s="17"/>
      <c r="L220" s="17"/>
      <c r="M220" s="15"/>
      <c r="N220" s="86"/>
      <c r="O220" s="15"/>
      <c r="P220" s="99"/>
      <c r="Q220" s="99"/>
      <c r="R220" s="15"/>
      <c r="S220" s="15"/>
      <c r="T220" s="15"/>
    </row>
    <row r="221" spans="1:20" s="16" customFormat="1">
      <c r="A221" s="15"/>
      <c r="B221" s="15"/>
      <c r="C221" s="48"/>
      <c r="D221" s="48"/>
      <c r="E221" s="99"/>
      <c r="F221" s="15"/>
      <c r="G221" s="15"/>
      <c r="H221" s="15"/>
      <c r="I221" s="15"/>
      <c r="J221" s="17"/>
      <c r="K221" s="17"/>
      <c r="L221" s="17"/>
      <c r="M221" s="15"/>
      <c r="N221" s="86"/>
      <c r="O221" s="15"/>
      <c r="P221" s="99"/>
      <c r="Q221" s="99"/>
      <c r="R221" s="15"/>
      <c r="S221" s="15"/>
      <c r="T221" s="15"/>
    </row>
    <row r="222" spans="1:20" s="16" customFormat="1">
      <c r="A222" s="15"/>
      <c r="B222" s="15"/>
      <c r="C222" s="48"/>
      <c r="D222" s="48"/>
      <c r="E222" s="99"/>
      <c r="F222" s="15"/>
      <c r="G222" s="15"/>
      <c r="H222" s="15"/>
      <c r="I222" s="15"/>
      <c r="J222" s="17"/>
      <c r="K222" s="17"/>
      <c r="L222" s="17"/>
      <c r="M222" s="15"/>
      <c r="N222" s="86"/>
      <c r="O222" s="15"/>
      <c r="P222" s="99"/>
      <c r="Q222" s="99"/>
      <c r="R222" s="15"/>
      <c r="S222" s="15"/>
      <c r="T222" s="15"/>
    </row>
    <row r="223" spans="1:20" s="16" customFormat="1">
      <c r="A223" s="15"/>
      <c r="B223" s="15"/>
      <c r="C223" s="48"/>
      <c r="D223" s="48"/>
      <c r="E223" s="99"/>
      <c r="F223" s="15"/>
      <c r="G223" s="15"/>
      <c r="H223" s="15"/>
      <c r="I223" s="15"/>
      <c r="J223" s="17"/>
      <c r="K223" s="17"/>
      <c r="L223" s="17"/>
      <c r="M223" s="15"/>
      <c r="N223" s="86"/>
      <c r="O223" s="15"/>
      <c r="P223" s="99"/>
      <c r="Q223" s="99"/>
      <c r="R223" s="15"/>
      <c r="S223" s="15"/>
      <c r="T223" s="15"/>
    </row>
    <row r="224" spans="1:20" s="16" customFormat="1">
      <c r="A224" s="15"/>
      <c r="B224" s="15"/>
      <c r="C224" s="48"/>
      <c r="D224" s="48"/>
      <c r="E224" s="99"/>
      <c r="F224" s="15"/>
      <c r="G224" s="15"/>
      <c r="H224" s="15"/>
      <c r="I224" s="15"/>
      <c r="J224" s="17"/>
      <c r="K224" s="17"/>
      <c r="L224" s="17"/>
      <c r="M224" s="15"/>
      <c r="N224" s="86"/>
      <c r="O224" s="15"/>
      <c r="P224" s="99"/>
      <c r="Q224" s="99"/>
      <c r="R224" s="15"/>
      <c r="S224" s="15"/>
      <c r="T224" s="15"/>
    </row>
    <row r="225" spans="1:20" s="16" customFormat="1">
      <c r="A225" s="15"/>
      <c r="B225" s="15"/>
      <c r="C225" s="48"/>
      <c r="D225" s="48"/>
      <c r="E225" s="99"/>
      <c r="F225" s="15"/>
      <c r="G225" s="15"/>
      <c r="H225" s="15"/>
      <c r="I225" s="15"/>
      <c r="J225" s="17"/>
      <c r="K225" s="17"/>
      <c r="L225" s="17"/>
      <c r="M225" s="15"/>
      <c r="N225" s="86"/>
      <c r="O225" s="15"/>
      <c r="P225" s="99"/>
      <c r="Q225" s="99"/>
      <c r="R225" s="15"/>
      <c r="S225" s="15"/>
      <c r="T225" s="15"/>
    </row>
    <row r="226" spans="1:20" s="16" customFormat="1">
      <c r="A226" s="15"/>
      <c r="B226" s="15"/>
      <c r="C226" s="48"/>
      <c r="D226" s="48"/>
      <c r="E226" s="99"/>
      <c r="F226" s="15"/>
      <c r="G226" s="15"/>
      <c r="H226" s="15"/>
      <c r="I226" s="15"/>
      <c r="J226" s="17"/>
      <c r="K226" s="17"/>
      <c r="L226" s="17"/>
      <c r="M226" s="15"/>
      <c r="N226" s="86"/>
      <c r="O226" s="15"/>
      <c r="P226" s="99"/>
      <c r="Q226" s="99"/>
      <c r="R226" s="15"/>
      <c r="S226" s="15"/>
      <c r="T226" s="15"/>
    </row>
    <row r="227" spans="1:20" s="16" customFormat="1">
      <c r="A227" s="15"/>
      <c r="B227" s="15"/>
      <c r="C227" s="48"/>
      <c r="D227" s="48"/>
      <c r="E227" s="99"/>
      <c r="F227" s="15"/>
      <c r="G227" s="15"/>
      <c r="H227" s="15"/>
      <c r="I227" s="15"/>
      <c r="J227" s="17"/>
      <c r="K227" s="17"/>
      <c r="L227" s="17"/>
      <c r="M227" s="15"/>
      <c r="N227" s="86"/>
      <c r="O227" s="15"/>
      <c r="P227" s="99"/>
      <c r="Q227" s="99"/>
      <c r="R227" s="15"/>
      <c r="S227" s="15"/>
      <c r="T227" s="15"/>
    </row>
    <row r="228" spans="1:20" s="16" customFormat="1">
      <c r="A228" s="15"/>
      <c r="B228" s="15"/>
      <c r="C228" s="48"/>
      <c r="D228" s="48"/>
      <c r="E228" s="99"/>
      <c r="F228" s="15"/>
      <c r="G228" s="15"/>
      <c r="H228" s="15"/>
      <c r="I228" s="15"/>
      <c r="J228" s="17"/>
      <c r="K228" s="17"/>
      <c r="L228" s="17"/>
      <c r="M228" s="15"/>
      <c r="N228" s="86"/>
      <c r="O228" s="15"/>
      <c r="P228" s="99"/>
      <c r="Q228" s="99"/>
      <c r="R228" s="15"/>
      <c r="S228" s="15"/>
      <c r="T228" s="15"/>
    </row>
    <row r="229" spans="1:20" s="16" customFormat="1">
      <c r="A229" s="15"/>
      <c r="B229" s="15"/>
      <c r="C229" s="48"/>
      <c r="D229" s="48"/>
      <c r="E229" s="99"/>
      <c r="F229" s="15"/>
      <c r="G229" s="15"/>
      <c r="H229" s="15"/>
      <c r="I229" s="15"/>
      <c r="J229" s="17"/>
      <c r="K229" s="17"/>
      <c r="L229" s="17"/>
      <c r="M229" s="15"/>
      <c r="N229" s="86"/>
      <c r="O229" s="15"/>
      <c r="P229" s="99"/>
      <c r="Q229" s="99"/>
      <c r="R229" s="15"/>
      <c r="S229" s="15"/>
      <c r="T229" s="15"/>
    </row>
    <row r="230" spans="1:20" s="16" customFormat="1">
      <c r="A230" s="15"/>
      <c r="B230" s="15"/>
      <c r="C230" s="48"/>
      <c r="D230" s="48"/>
      <c r="E230" s="99"/>
      <c r="F230" s="15"/>
      <c r="G230" s="15"/>
      <c r="H230" s="15"/>
      <c r="I230" s="15"/>
      <c r="J230" s="17"/>
      <c r="K230" s="17"/>
      <c r="L230" s="17"/>
      <c r="M230" s="15"/>
      <c r="N230" s="86"/>
      <c r="O230" s="15"/>
      <c r="P230" s="99"/>
      <c r="Q230" s="99"/>
      <c r="R230" s="15"/>
      <c r="S230" s="15"/>
      <c r="T230" s="15"/>
    </row>
    <row r="231" spans="1:20" s="16" customFormat="1">
      <c r="A231" s="15"/>
      <c r="B231" s="15"/>
      <c r="C231" s="48"/>
      <c r="D231" s="48"/>
      <c r="E231" s="99"/>
      <c r="F231" s="15"/>
      <c r="G231" s="15"/>
      <c r="H231" s="15"/>
      <c r="I231" s="15"/>
      <c r="J231" s="17"/>
      <c r="K231" s="17"/>
      <c r="L231" s="17"/>
      <c r="M231" s="15"/>
      <c r="N231" s="86"/>
      <c r="O231" s="15"/>
      <c r="P231" s="99"/>
      <c r="Q231" s="99"/>
      <c r="R231" s="15"/>
      <c r="S231" s="15"/>
      <c r="T231" s="15"/>
    </row>
    <row r="232" spans="1:20" s="16" customFormat="1">
      <c r="A232" s="15"/>
      <c r="B232" s="15"/>
      <c r="C232" s="48"/>
      <c r="D232" s="48"/>
      <c r="E232" s="99"/>
      <c r="F232" s="15"/>
      <c r="G232" s="15"/>
      <c r="H232" s="15"/>
      <c r="I232" s="15"/>
      <c r="J232" s="17"/>
      <c r="K232" s="17"/>
      <c r="L232" s="17"/>
      <c r="M232" s="15"/>
      <c r="N232" s="86"/>
      <c r="O232" s="15"/>
      <c r="P232" s="99"/>
      <c r="Q232" s="99"/>
      <c r="R232" s="15"/>
      <c r="S232" s="15"/>
      <c r="T232" s="15"/>
    </row>
    <row r="233" spans="1:20" s="16" customFormat="1">
      <c r="A233" s="15"/>
      <c r="B233" s="15"/>
      <c r="C233" s="48"/>
      <c r="D233" s="48"/>
      <c r="E233" s="99"/>
      <c r="F233" s="15"/>
      <c r="G233" s="15"/>
      <c r="H233" s="15"/>
      <c r="I233" s="15"/>
      <c r="J233" s="17"/>
      <c r="K233" s="17"/>
      <c r="L233" s="17"/>
      <c r="M233" s="15"/>
      <c r="N233" s="86"/>
      <c r="O233" s="15"/>
      <c r="P233" s="99"/>
      <c r="Q233" s="99"/>
      <c r="R233" s="15"/>
      <c r="S233" s="15"/>
      <c r="T233" s="15"/>
    </row>
    <row r="234" spans="1:20" s="16" customFormat="1">
      <c r="A234" s="15"/>
      <c r="B234" s="15"/>
      <c r="C234" s="48"/>
      <c r="D234" s="48"/>
      <c r="E234" s="99"/>
      <c r="F234" s="15"/>
      <c r="G234" s="15"/>
      <c r="H234" s="15"/>
      <c r="I234" s="15"/>
      <c r="J234" s="17"/>
      <c r="K234" s="17"/>
      <c r="L234" s="17"/>
      <c r="M234" s="15"/>
      <c r="N234" s="86"/>
      <c r="O234" s="15"/>
      <c r="P234" s="99"/>
      <c r="Q234" s="99"/>
      <c r="R234" s="15"/>
      <c r="S234" s="15"/>
      <c r="T234" s="15"/>
    </row>
    <row r="235" spans="1:20" s="16" customFormat="1">
      <c r="A235" s="15"/>
      <c r="B235" s="15"/>
      <c r="C235" s="48"/>
      <c r="D235" s="48"/>
      <c r="E235" s="99"/>
      <c r="F235" s="15"/>
      <c r="G235" s="15"/>
      <c r="H235" s="15"/>
      <c r="I235" s="15"/>
      <c r="J235" s="17"/>
      <c r="K235" s="17"/>
      <c r="L235" s="17"/>
      <c r="M235" s="15"/>
      <c r="N235" s="86"/>
      <c r="O235" s="15"/>
      <c r="P235" s="99"/>
      <c r="Q235" s="99"/>
      <c r="R235" s="15"/>
      <c r="S235" s="15"/>
      <c r="T235" s="15"/>
    </row>
    <row r="236" spans="1:20" s="16" customFormat="1">
      <c r="A236" s="15"/>
      <c r="B236" s="15"/>
      <c r="C236" s="48"/>
      <c r="D236" s="48"/>
      <c r="E236" s="99"/>
      <c r="F236" s="15"/>
      <c r="G236" s="15"/>
      <c r="H236" s="15"/>
      <c r="I236" s="15"/>
      <c r="J236" s="17"/>
      <c r="K236" s="17"/>
      <c r="L236" s="17"/>
      <c r="M236" s="15"/>
      <c r="N236" s="86"/>
      <c r="O236" s="15"/>
      <c r="P236" s="99"/>
      <c r="Q236" s="99"/>
      <c r="R236" s="15"/>
      <c r="S236" s="15"/>
      <c r="T236" s="15"/>
    </row>
    <row r="237" spans="1:20" s="16" customFormat="1">
      <c r="A237" s="15"/>
      <c r="B237" s="15"/>
      <c r="C237" s="48"/>
      <c r="D237" s="48"/>
      <c r="E237" s="99"/>
      <c r="F237" s="15"/>
      <c r="G237" s="15"/>
      <c r="H237" s="15"/>
      <c r="I237" s="15"/>
      <c r="J237" s="17"/>
      <c r="K237" s="17"/>
      <c r="L237" s="17"/>
      <c r="M237" s="15"/>
      <c r="N237" s="86"/>
      <c r="O237" s="15"/>
      <c r="P237" s="99"/>
      <c r="Q237" s="99"/>
      <c r="R237" s="15"/>
      <c r="S237" s="15"/>
      <c r="T237" s="15"/>
    </row>
    <row r="238" spans="1:20" s="16" customFormat="1">
      <c r="A238" s="15"/>
      <c r="B238" s="15"/>
      <c r="C238" s="48"/>
      <c r="D238" s="48"/>
      <c r="E238" s="99"/>
      <c r="F238" s="15"/>
      <c r="G238" s="15"/>
      <c r="H238" s="15"/>
      <c r="I238" s="15"/>
      <c r="J238" s="17"/>
      <c r="K238" s="17"/>
      <c r="L238" s="17"/>
      <c r="M238" s="15"/>
      <c r="N238" s="86"/>
      <c r="O238" s="15"/>
      <c r="P238" s="99"/>
      <c r="Q238" s="99"/>
      <c r="R238" s="15"/>
      <c r="S238" s="15"/>
      <c r="T238" s="15"/>
    </row>
    <row r="239" spans="1:20" s="16" customFormat="1">
      <c r="A239" s="15"/>
      <c r="B239" s="15"/>
      <c r="C239" s="48"/>
      <c r="D239" s="48"/>
      <c r="E239" s="99"/>
      <c r="F239" s="15"/>
      <c r="G239" s="15"/>
      <c r="H239" s="15"/>
      <c r="I239" s="15"/>
      <c r="J239" s="17"/>
      <c r="K239" s="17"/>
      <c r="L239" s="17"/>
      <c r="M239" s="15"/>
      <c r="N239" s="86"/>
      <c r="O239" s="15"/>
      <c r="P239" s="99"/>
      <c r="Q239" s="99"/>
      <c r="R239" s="15"/>
      <c r="S239" s="15"/>
      <c r="T239" s="15"/>
    </row>
    <row r="240" spans="1:20" s="16" customFormat="1">
      <c r="A240" s="15"/>
      <c r="B240" s="15"/>
      <c r="C240" s="48"/>
      <c r="D240" s="48"/>
      <c r="E240" s="99"/>
      <c r="F240" s="15"/>
      <c r="G240" s="15"/>
      <c r="H240" s="15"/>
      <c r="I240" s="15"/>
      <c r="J240" s="17"/>
      <c r="K240" s="17"/>
      <c r="L240" s="17"/>
      <c r="M240" s="15"/>
      <c r="N240" s="86"/>
      <c r="O240" s="15"/>
      <c r="P240" s="99"/>
      <c r="Q240" s="99"/>
      <c r="R240" s="15"/>
      <c r="S240" s="15"/>
      <c r="T240" s="15"/>
    </row>
    <row r="241" spans="1:20" s="16" customFormat="1">
      <c r="A241" s="15"/>
      <c r="B241" s="15"/>
      <c r="C241" s="48"/>
      <c r="D241" s="48"/>
      <c r="E241" s="99"/>
      <c r="F241" s="15"/>
      <c r="G241" s="15"/>
      <c r="H241" s="15"/>
      <c r="I241" s="15"/>
      <c r="J241" s="17"/>
      <c r="K241" s="17"/>
      <c r="L241" s="17"/>
      <c r="M241" s="15"/>
      <c r="N241" s="86"/>
      <c r="O241" s="15"/>
      <c r="P241" s="99"/>
      <c r="Q241" s="99"/>
      <c r="R241" s="15"/>
      <c r="S241" s="15"/>
      <c r="T241" s="15"/>
    </row>
    <row r="242" spans="1:20" s="16" customFormat="1">
      <c r="A242" s="15"/>
      <c r="B242" s="15"/>
      <c r="C242" s="48"/>
      <c r="D242" s="48"/>
      <c r="E242" s="99"/>
      <c r="F242" s="15"/>
      <c r="G242" s="15"/>
      <c r="H242" s="15"/>
      <c r="I242" s="15"/>
      <c r="J242" s="17"/>
      <c r="K242" s="17"/>
      <c r="L242" s="17"/>
      <c r="M242" s="15"/>
      <c r="N242" s="86"/>
      <c r="O242" s="15"/>
      <c r="P242" s="99"/>
      <c r="Q242" s="99"/>
      <c r="R242" s="15"/>
      <c r="S242" s="15"/>
      <c r="T242" s="15"/>
    </row>
    <row r="243" spans="1:20" s="16" customFormat="1">
      <c r="A243" s="15"/>
      <c r="B243" s="15"/>
      <c r="C243" s="48"/>
      <c r="D243" s="48"/>
      <c r="E243" s="99"/>
      <c r="F243" s="15"/>
      <c r="G243" s="15"/>
      <c r="H243" s="15"/>
      <c r="I243" s="15"/>
      <c r="J243" s="17"/>
      <c r="K243" s="17"/>
      <c r="L243" s="17"/>
      <c r="M243" s="15"/>
      <c r="N243" s="86"/>
      <c r="O243" s="15"/>
      <c r="P243" s="99"/>
      <c r="Q243" s="99"/>
      <c r="R243" s="15"/>
      <c r="S243" s="15"/>
      <c r="T243" s="15"/>
    </row>
    <row r="244" spans="1:20" s="16" customFormat="1">
      <c r="A244" s="15"/>
      <c r="B244" s="15"/>
      <c r="C244" s="48"/>
      <c r="D244" s="48"/>
      <c r="E244" s="99"/>
      <c r="F244" s="15"/>
      <c r="G244" s="15"/>
      <c r="H244" s="15"/>
      <c r="I244" s="15"/>
      <c r="J244" s="17"/>
      <c r="K244" s="17"/>
      <c r="L244" s="17"/>
      <c r="M244" s="15"/>
      <c r="N244" s="86"/>
      <c r="O244" s="15"/>
      <c r="P244" s="99"/>
      <c r="Q244" s="99"/>
      <c r="R244" s="15"/>
      <c r="S244" s="15"/>
      <c r="T244" s="15"/>
    </row>
    <row r="245" spans="1:20" s="16" customFormat="1">
      <c r="A245" s="15"/>
      <c r="B245" s="15"/>
      <c r="C245" s="48"/>
      <c r="D245" s="48"/>
      <c r="E245" s="99"/>
      <c r="F245" s="15"/>
      <c r="G245" s="15"/>
      <c r="H245" s="15"/>
      <c r="I245" s="15"/>
      <c r="J245" s="17"/>
      <c r="K245" s="17"/>
      <c r="L245" s="17"/>
      <c r="M245" s="15"/>
      <c r="N245" s="86"/>
      <c r="O245" s="15"/>
      <c r="P245" s="99"/>
      <c r="Q245" s="99"/>
      <c r="R245" s="15"/>
      <c r="S245" s="15"/>
      <c r="T245" s="15"/>
    </row>
    <row r="246" spans="1:20" s="16" customFormat="1">
      <c r="A246" s="15"/>
      <c r="B246" s="15"/>
      <c r="C246" s="48"/>
      <c r="D246" s="48"/>
      <c r="E246" s="99"/>
      <c r="F246" s="15"/>
      <c r="G246" s="15"/>
      <c r="H246" s="15"/>
      <c r="I246" s="15"/>
      <c r="J246" s="17"/>
      <c r="K246" s="17"/>
      <c r="L246" s="17"/>
      <c r="M246" s="15"/>
      <c r="N246" s="86"/>
      <c r="O246" s="15"/>
      <c r="P246" s="99"/>
      <c r="Q246" s="99"/>
      <c r="R246" s="15"/>
      <c r="S246" s="15"/>
      <c r="T246" s="15"/>
    </row>
    <row r="247" spans="1:20" s="16" customFormat="1">
      <c r="A247" s="15"/>
      <c r="B247" s="15"/>
      <c r="C247" s="48"/>
      <c r="D247" s="48"/>
      <c r="E247" s="99"/>
      <c r="F247" s="15"/>
      <c r="G247" s="15"/>
      <c r="H247" s="15"/>
      <c r="I247" s="15"/>
      <c r="J247" s="17"/>
      <c r="K247" s="17"/>
      <c r="L247" s="17"/>
      <c r="M247" s="15"/>
      <c r="N247" s="86"/>
      <c r="O247" s="15"/>
      <c r="P247" s="99"/>
      <c r="Q247" s="99"/>
      <c r="R247" s="15"/>
      <c r="S247" s="15"/>
      <c r="T247" s="15"/>
    </row>
    <row r="248" spans="1:20" s="16" customFormat="1">
      <c r="A248" s="15"/>
      <c r="B248" s="15"/>
      <c r="C248" s="48"/>
      <c r="D248" s="48"/>
      <c r="E248" s="99"/>
      <c r="F248" s="15"/>
      <c r="G248" s="15"/>
      <c r="H248" s="15"/>
      <c r="I248" s="15"/>
      <c r="J248" s="17"/>
      <c r="K248" s="17"/>
      <c r="L248" s="17"/>
      <c r="M248" s="15"/>
      <c r="N248" s="86"/>
      <c r="O248" s="15"/>
      <c r="P248" s="99"/>
      <c r="Q248" s="99"/>
      <c r="R248" s="15"/>
      <c r="S248" s="15"/>
      <c r="T248" s="15"/>
    </row>
    <row r="249" spans="1:20" s="16" customFormat="1">
      <c r="A249" s="15"/>
      <c r="B249" s="15"/>
      <c r="C249" s="48"/>
      <c r="D249" s="48"/>
      <c r="E249" s="99"/>
      <c r="F249" s="15"/>
      <c r="G249" s="15"/>
      <c r="H249" s="15"/>
      <c r="I249" s="15"/>
      <c r="J249" s="17"/>
      <c r="K249" s="17"/>
      <c r="L249" s="17"/>
      <c r="M249" s="15"/>
      <c r="N249" s="86"/>
      <c r="O249" s="15"/>
      <c r="P249" s="99"/>
      <c r="Q249" s="99"/>
      <c r="R249" s="15"/>
      <c r="S249" s="15"/>
      <c r="T249" s="15"/>
    </row>
    <row r="250" spans="1:20" s="16" customFormat="1">
      <c r="A250" s="15"/>
      <c r="B250" s="15"/>
      <c r="C250" s="48"/>
      <c r="D250" s="48"/>
      <c r="E250" s="99"/>
      <c r="F250" s="15"/>
      <c r="G250" s="15"/>
      <c r="H250" s="15"/>
      <c r="I250" s="15"/>
      <c r="J250" s="17"/>
      <c r="K250" s="17"/>
      <c r="L250" s="17"/>
      <c r="M250" s="15"/>
      <c r="N250" s="86"/>
      <c r="O250" s="15"/>
      <c r="P250" s="99"/>
      <c r="Q250" s="99"/>
      <c r="R250" s="15"/>
      <c r="S250" s="15"/>
      <c r="T250" s="15"/>
    </row>
    <row r="251" spans="1:20" s="16" customFormat="1">
      <c r="A251" s="15"/>
      <c r="B251" s="15"/>
      <c r="C251" s="48"/>
      <c r="D251" s="48"/>
      <c r="E251" s="99"/>
      <c r="F251" s="15"/>
      <c r="G251" s="15"/>
      <c r="H251" s="15"/>
      <c r="I251" s="15"/>
      <c r="J251" s="17"/>
      <c r="K251" s="17"/>
      <c r="L251" s="17"/>
      <c r="M251" s="15"/>
      <c r="N251" s="86"/>
      <c r="O251" s="15"/>
      <c r="P251" s="99"/>
      <c r="Q251" s="99"/>
      <c r="R251" s="15"/>
      <c r="S251" s="15"/>
      <c r="T251" s="15"/>
    </row>
    <row r="252" spans="1:20" s="16" customFormat="1">
      <c r="A252" s="15"/>
      <c r="B252" s="15"/>
      <c r="C252" s="48"/>
      <c r="D252" s="48"/>
      <c r="E252" s="99"/>
      <c r="F252" s="15"/>
      <c r="G252" s="15"/>
      <c r="H252" s="15"/>
      <c r="I252" s="15"/>
      <c r="J252" s="17"/>
      <c r="K252" s="17"/>
      <c r="L252" s="17"/>
      <c r="M252" s="15"/>
      <c r="N252" s="86"/>
      <c r="O252" s="15"/>
      <c r="P252" s="99"/>
      <c r="Q252" s="99"/>
      <c r="R252" s="15"/>
      <c r="S252" s="15"/>
      <c r="T252" s="15"/>
    </row>
    <row r="253" spans="1:20" s="16" customFormat="1">
      <c r="A253" s="15"/>
      <c r="B253" s="15"/>
      <c r="C253" s="48"/>
      <c r="D253" s="48"/>
      <c r="E253" s="99"/>
      <c r="F253" s="15"/>
      <c r="G253" s="15"/>
      <c r="H253" s="15"/>
      <c r="I253" s="15"/>
      <c r="J253" s="17"/>
      <c r="K253" s="17"/>
      <c r="L253" s="17"/>
      <c r="M253" s="15"/>
      <c r="N253" s="86"/>
      <c r="O253" s="15"/>
      <c r="P253" s="99"/>
      <c r="Q253" s="99"/>
      <c r="R253" s="15"/>
      <c r="S253" s="15"/>
      <c r="T253" s="15"/>
    </row>
    <row r="254" spans="1:20" s="16" customFormat="1">
      <c r="A254" s="15"/>
      <c r="B254" s="15"/>
      <c r="C254" s="48"/>
      <c r="D254" s="48"/>
      <c r="E254" s="99"/>
      <c r="F254" s="15"/>
      <c r="G254" s="15"/>
      <c r="H254" s="15"/>
      <c r="I254" s="15"/>
      <c r="J254" s="17"/>
      <c r="K254" s="17"/>
      <c r="L254" s="17"/>
      <c r="M254" s="15"/>
      <c r="N254" s="86"/>
      <c r="O254" s="15"/>
      <c r="P254" s="99"/>
      <c r="Q254" s="99"/>
      <c r="R254" s="15"/>
      <c r="S254" s="15"/>
      <c r="T254" s="15"/>
    </row>
    <row r="255" spans="1:20" s="16" customFormat="1">
      <c r="A255" s="15"/>
      <c r="B255" s="15"/>
      <c r="C255" s="48"/>
      <c r="D255" s="48"/>
      <c r="E255" s="99"/>
      <c r="F255" s="15"/>
      <c r="G255" s="15"/>
      <c r="H255" s="15"/>
      <c r="I255" s="15"/>
      <c r="J255" s="17"/>
      <c r="K255" s="17"/>
      <c r="L255" s="17"/>
      <c r="M255" s="15"/>
      <c r="N255" s="86"/>
      <c r="O255" s="15"/>
      <c r="P255" s="99"/>
      <c r="Q255" s="99"/>
      <c r="R255" s="15"/>
      <c r="S255" s="15"/>
      <c r="T255" s="15"/>
    </row>
    <row r="256" spans="1:20" s="16" customFormat="1">
      <c r="A256" s="15"/>
      <c r="B256" s="15"/>
      <c r="C256" s="48"/>
      <c r="D256" s="48"/>
      <c r="E256" s="99"/>
      <c r="F256" s="15"/>
      <c r="G256" s="15"/>
      <c r="H256" s="15"/>
      <c r="I256" s="15"/>
      <c r="J256" s="17"/>
      <c r="K256" s="17"/>
      <c r="L256" s="17"/>
      <c r="M256" s="15"/>
      <c r="N256" s="86"/>
      <c r="O256" s="15"/>
      <c r="P256" s="99"/>
      <c r="Q256" s="99"/>
      <c r="R256" s="15"/>
      <c r="S256" s="15"/>
      <c r="T256" s="15"/>
    </row>
    <row r="257" spans="1:20" s="16" customFormat="1">
      <c r="A257" s="15"/>
      <c r="B257" s="15"/>
      <c r="C257" s="48"/>
      <c r="D257" s="48"/>
      <c r="E257" s="99"/>
      <c r="F257" s="15"/>
      <c r="G257" s="15"/>
      <c r="H257" s="15"/>
      <c r="I257" s="15"/>
      <c r="J257" s="17"/>
      <c r="K257" s="17"/>
      <c r="L257" s="17"/>
      <c r="M257" s="15"/>
      <c r="N257" s="86"/>
      <c r="O257" s="15"/>
      <c r="P257" s="99"/>
      <c r="Q257" s="99"/>
      <c r="R257" s="15"/>
      <c r="S257" s="15"/>
      <c r="T257" s="15"/>
    </row>
    <row r="258" spans="1:20" s="16" customFormat="1">
      <c r="A258" s="15"/>
      <c r="B258" s="15"/>
      <c r="C258" s="48"/>
      <c r="D258" s="48"/>
      <c r="E258" s="99"/>
      <c r="F258" s="15"/>
      <c r="G258" s="15"/>
      <c r="H258" s="15"/>
      <c r="I258" s="15"/>
      <c r="J258" s="17"/>
      <c r="K258" s="17"/>
      <c r="L258" s="17"/>
      <c r="M258" s="15"/>
      <c r="N258" s="86"/>
      <c r="O258" s="15"/>
      <c r="P258" s="99"/>
      <c r="Q258" s="99"/>
      <c r="R258" s="15"/>
      <c r="S258" s="15"/>
      <c r="T258" s="15"/>
    </row>
    <row r="259" spans="1:20" s="16" customFormat="1">
      <c r="A259" s="15"/>
      <c r="B259" s="15"/>
      <c r="C259" s="48"/>
      <c r="D259" s="48"/>
      <c r="E259" s="99"/>
      <c r="F259" s="15"/>
      <c r="G259" s="15"/>
      <c r="H259" s="15"/>
      <c r="I259" s="15"/>
      <c r="J259" s="17"/>
      <c r="K259" s="17"/>
      <c r="L259" s="17"/>
      <c r="M259" s="15"/>
      <c r="N259" s="86"/>
      <c r="O259" s="15"/>
      <c r="P259" s="99"/>
      <c r="Q259" s="99"/>
      <c r="R259" s="15"/>
      <c r="S259" s="15"/>
      <c r="T259" s="15"/>
    </row>
    <row r="260" spans="1:20" s="16" customFormat="1">
      <c r="A260" s="15"/>
      <c r="B260" s="15"/>
      <c r="C260" s="48"/>
      <c r="D260" s="48"/>
      <c r="E260" s="99"/>
      <c r="F260" s="15"/>
      <c r="G260" s="15"/>
      <c r="H260" s="15"/>
      <c r="I260" s="15"/>
      <c r="J260" s="17"/>
      <c r="K260" s="17"/>
      <c r="L260" s="17"/>
      <c r="M260" s="15"/>
      <c r="N260" s="86"/>
      <c r="O260" s="15"/>
      <c r="P260" s="99"/>
      <c r="Q260" s="99"/>
      <c r="R260" s="15"/>
      <c r="S260" s="15"/>
      <c r="T260" s="15"/>
    </row>
    <row r="261" spans="1:20" s="16" customFormat="1">
      <c r="A261" s="15"/>
      <c r="B261" s="15"/>
      <c r="C261" s="48"/>
      <c r="D261" s="48"/>
      <c r="E261" s="99"/>
      <c r="F261" s="15"/>
      <c r="G261" s="15"/>
      <c r="H261" s="15"/>
      <c r="I261" s="15"/>
      <c r="J261" s="17"/>
      <c r="K261" s="17"/>
      <c r="L261" s="17"/>
      <c r="M261" s="15"/>
      <c r="N261" s="86"/>
      <c r="O261" s="15"/>
      <c r="P261" s="99"/>
      <c r="Q261" s="99"/>
      <c r="R261" s="15"/>
      <c r="S261" s="15"/>
      <c r="T261" s="15"/>
    </row>
    <row r="262" spans="1:20" s="16" customFormat="1">
      <c r="A262" s="15"/>
      <c r="B262" s="15"/>
      <c r="C262" s="48"/>
      <c r="D262" s="48"/>
      <c r="E262" s="99"/>
      <c r="F262" s="15"/>
      <c r="G262" s="15"/>
      <c r="H262" s="15"/>
      <c r="I262" s="15"/>
      <c r="J262" s="17"/>
      <c r="K262" s="17"/>
      <c r="L262" s="17"/>
      <c r="M262" s="15"/>
      <c r="N262" s="86"/>
      <c r="O262" s="15"/>
      <c r="P262" s="99"/>
      <c r="Q262" s="99"/>
      <c r="R262" s="15"/>
      <c r="S262" s="15"/>
      <c r="T262" s="15"/>
    </row>
    <row r="263" spans="1:20" s="16" customFormat="1">
      <c r="A263" s="15"/>
      <c r="B263" s="15"/>
      <c r="C263" s="48"/>
      <c r="D263" s="48"/>
      <c r="E263" s="99"/>
      <c r="F263" s="15"/>
      <c r="G263" s="15"/>
      <c r="H263" s="15"/>
      <c r="I263" s="15"/>
      <c r="J263" s="17"/>
      <c r="K263" s="17"/>
      <c r="L263" s="17"/>
      <c r="M263" s="15"/>
      <c r="N263" s="86"/>
      <c r="O263" s="15"/>
      <c r="P263" s="99"/>
      <c r="Q263" s="99"/>
      <c r="R263" s="15"/>
      <c r="S263" s="15"/>
      <c r="T263" s="15"/>
    </row>
    <row r="264" spans="1:20" s="16" customFormat="1">
      <c r="A264" s="15"/>
      <c r="B264" s="15"/>
      <c r="C264" s="48"/>
      <c r="D264" s="48"/>
      <c r="E264" s="99"/>
      <c r="F264" s="15"/>
      <c r="G264" s="15"/>
      <c r="H264" s="15"/>
      <c r="I264" s="15"/>
      <c r="J264" s="17"/>
      <c r="K264" s="17"/>
      <c r="L264" s="17"/>
      <c r="M264" s="15"/>
      <c r="N264" s="86"/>
      <c r="O264" s="15"/>
      <c r="P264" s="99"/>
      <c r="Q264" s="99"/>
      <c r="R264" s="15"/>
      <c r="S264" s="15"/>
      <c r="T264" s="15"/>
    </row>
    <row r="265" spans="1:20" s="16" customFormat="1">
      <c r="A265" s="15"/>
      <c r="B265" s="15"/>
      <c r="C265" s="48"/>
      <c r="D265" s="48"/>
      <c r="E265" s="99"/>
      <c r="F265" s="15"/>
      <c r="G265" s="15"/>
      <c r="H265" s="15"/>
      <c r="I265" s="15"/>
      <c r="J265" s="17"/>
      <c r="K265" s="17"/>
      <c r="L265" s="17"/>
      <c r="M265" s="15"/>
      <c r="N265" s="86"/>
      <c r="O265" s="15"/>
      <c r="P265" s="99"/>
      <c r="Q265" s="99"/>
      <c r="R265" s="15"/>
      <c r="S265" s="15"/>
      <c r="T265" s="15"/>
    </row>
    <row r="266" spans="1:20" s="16" customFormat="1">
      <c r="A266" s="15"/>
      <c r="B266" s="15"/>
      <c r="C266" s="48"/>
      <c r="D266" s="48"/>
      <c r="E266" s="99"/>
      <c r="F266" s="15"/>
      <c r="G266" s="15"/>
      <c r="H266" s="15"/>
      <c r="I266" s="15"/>
      <c r="J266" s="17"/>
      <c r="K266" s="17"/>
      <c r="L266" s="17"/>
      <c r="M266" s="15"/>
      <c r="N266" s="86"/>
      <c r="O266" s="15"/>
      <c r="P266" s="99"/>
      <c r="Q266" s="99"/>
      <c r="R266" s="15"/>
      <c r="S266" s="15"/>
      <c r="T266" s="15"/>
    </row>
    <row r="267" spans="1:20" s="16" customFormat="1">
      <c r="A267" s="15"/>
      <c r="B267" s="15"/>
      <c r="C267" s="48"/>
      <c r="D267" s="48"/>
      <c r="E267" s="99"/>
      <c r="F267" s="15"/>
      <c r="G267" s="15"/>
      <c r="H267" s="15"/>
      <c r="I267" s="15"/>
      <c r="J267" s="17"/>
      <c r="K267" s="17"/>
      <c r="L267" s="17"/>
      <c r="M267" s="15"/>
      <c r="N267" s="86"/>
      <c r="O267" s="15"/>
      <c r="P267" s="99"/>
      <c r="Q267" s="99"/>
      <c r="R267" s="15"/>
      <c r="S267" s="15"/>
      <c r="T267" s="15"/>
    </row>
    <row r="268" spans="1:20" s="16" customFormat="1">
      <c r="A268" s="15"/>
      <c r="B268" s="15"/>
      <c r="C268" s="48"/>
      <c r="D268" s="48"/>
      <c r="E268" s="99"/>
      <c r="F268" s="15"/>
      <c r="G268" s="15"/>
      <c r="H268" s="15"/>
      <c r="I268" s="15"/>
      <c r="J268" s="17"/>
      <c r="K268" s="17"/>
      <c r="L268" s="17"/>
      <c r="M268" s="15"/>
      <c r="N268" s="86"/>
      <c r="O268" s="15"/>
      <c r="P268" s="99"/>
      <c r="Q268" s="99"/>
      <c r="R268" s="15"/>
      <c r="S268" s="15"/>
      <c r="T268" s="15"/>
    </row>
    <row r="269" spans="1:20" s="16" customFormat="1">
      <c r="A269" s="15"/>
      <c r="B269" s="15"/>
      <c r="C269" s="48"/>
      <c r="D269" s="48"/>
      <c r="E269" s="99"/>
      <c r="F269" s="15"/>
      <c r="G269" s="15"/>
      <c r="H269" s="15"/>
      <c r="I269" s="15"/>
      <c r="J269" s="17"/>
      <c r="K269" s="17"/>
      <c r="L269" s="17"/>
      <c r="M269" s="15"/>
      <c r="N269" s="86"/>
      <c r="O269" s="15"/>
      <c r="P269" s="99"/>
      <c r="Q269" s="99"/>
      <c r="R269" s="15"/>
      <c r="S269" s="15"/>
      <c r="T269" s="15"/>
    </row>
    <row r="270" spans="1:20" s="16" customFormat="1">
      <c r="A270" s="15"/>
      <c r="B270" s="15"/>
      <c r="C270" s="48"/>
      <c r="D270" s="48"/>
      <c r="E270" s="99"/>
      <c r="F270" s="15"/>
      <c r="G270" s="15"/>
      <c r="H270" s="15"/>
      <c r="I270" s="15"/>
      <c r="J270" s="17"/>
      <c r="K270" s="17"/>
      <c r="L270" s="17"/>
      <c r="M270" s="15"/>
      <c r="N270" s="86"/>
      <c r="O270" s="15"/>
      <c r="P270" s="99"/>
      <c r="Q270" s="99"/>
      <c r="R270" s="15"/>
      <c r="S270" s="15"/>
      <c r="T270" s="15"/>
    </row>
    <row r="271" spans="1:20" s="16" customFormat="1">
      <c r="A271" s="15"/>
      <c r="B271" s="15"/>
      <c r="C271" s="48"/>
      <c r="D271" s="48"/>
      <c r="E271" s="99"/>
      <c r="F271" s="15"/>
      <c r="G271" s="15"/>
      <c r="H271" s="15"/>
      <c r="I271" s="15"/>
      <c r="J271" s="17"/>
      <c r="K271" s="17"/>
      <c r="L271" s="17"/>
      <c r="M271" s="15"/>
      <c r="N271" s="86"/>
      <c r="O271" s="15"/>
      <c r="P271" s="99"/>
      <c r="Q271" s="99"/>
      <c r="R271" s="15"/>
      <c r="S271" s="15"/>
      <c r="T271" s="15"/>
    </row>
    <row r="272" spans="1:20" s="16" customFormat="1">
      <c r="A272" s="15"/>
      <c r="B272" s="15"/>
      <c r="C272" s="48"/>
      <c r="D272" s="48"/>
      <c r="E272" s="99"/>
      <c r="F272" s="15"/>
      <c r="G272" s="15"/>
      <c r="H272" s="15"/>
      <c r="I272" s="15"/>
      <c r="J272" s="17"/>
      <c r="K272" s="17"/>
      <c r="L272" s="17"/>
      <c r="M272" s="15"/>
      <c r="N272" s="86"/>
      <c r="O272" s="15"/>
      <c r="P272" s="99"/>
      <c r="Q272" s="99"/>
      <c r="R272" s="15"/>
      <c r="S272" s="15"/>
      <c r="T272" s="15"/>
    </row>
    <row r="273" spans="1:20" s="16" customFormat="1">
      <c r="A273" s="15"/>
      <c r="B273" s="15"/>
      <c r="C273" s="48"/>
      <c r="D273" s="48"/>
      <c r="E273" s="99"/>
      <c r="F273" s="15"/>
      <c r="G273" s="15"/>
      <c r="H273" s="15"/>
      <c r="I273" s="15"/>
      <c r="J273" s="17"/>
      <c r="K273" s="17"/>
      <c r="L273" s="17"/>
      <c r="M273" s="15"/>
      <c r="N273" s="86"/>
      <c r="O273" s="15"/>
      <c r="P273" s="99"/>
      <c r="Q273" s="99"/>
      <c r="R273" s="15"/>
      <c r="S273" s="15"/>
      <c r="T273" s="15"/>
    </row>
    <row r="274" spans="1:20" s="16" customFormat="1">
      <c r="A274" s="15"/>
      <c r="B274" s="15"/>
      <c r="C274" s="48"/>
      <c r="D274" s="48"/>
      <c r="E274" s="99"/>
      <c r="F274" s="15"/>
      <c r="G274" s="15"/>
      <c r="H274" s="15"/>
      <c r="I274" s="15"/>
      <c r="J274" s="17"/>
      <c r="K274" s="17"/>
      <c r="L274" s="17"/>
      <c r="M274" s="15"/>
      <c r="N274" s="86"/>
      <c r="O274" s="15"/>
      <c r="P274" s="99"/>
      <c r="Q274" s="99"/>
      <c r="R274" s="15"/>
      <c r="S274" s="15"/>
      <c r="T274" s="15"/>
    </row>
    <row r="275" spans="1:20" s="16" customFormat="1">
      <c r="A275" s="15"/>
      <c r="B275" s="15"/>
      <c r="C275" s="48"/>
      <c r="D275" s="48"/>
      <c r="E275" s="99"/>
      <c r="F275" s="15"/>
      <c r="G275" s="15"/>
      <c r="H275" s="15"/>
      <c r="I275" s="15"/>
      <c r="J275" s="17"/>
      <c r="K275" s="17"/>
      <c r="L275" s="17"/>
      <c r="M275" s="15"/>
      <c r="N275" s="86"/>
      <c r="O275" s="15"/>
      <c r="P275" s="99"/>
      <c r="Q275" s="99"/>
      <c r="R275" s="15"/>
      <c r="S275" s="15"/>
      <c r="T275" s="15"/>
    </row>
    <row r="276" spans="1:20" s="16" customFormat="1">
      <c r="A276" s="15"/>
      <c r="B276" s="15"/>
      <c r="C276" s="48"/>
      <c r="D276" s="48"/>
      <c r="E276" s="99"/>
      <c r="F276" s="15"/>
      <c r="G276" s="15"/>
      <c r="H276" s="15"/>
      <c r="I276" s="15"/>
      <c r="J276" s="17"/>
      <c r="K276" s="17"/>
      <c r="L276" s="17"/>
      <c r="M276" s="15"/>
      <c r="N276" s="86"/>
      <c r="O276" s="15"/>
      <c r="P276" s="99"/>
      <c r="Q276" s="99"/>
      <c r="R276" s="15"/>
      <c r="S276" s="15"/>
      <c r="T276" s="15"/>
    </row>
    <row r="277" spans="1:20" s="16" customFormat="1">
      <c r="A277" s="15"/>
      <c r="B277" s="15"/>
      <c r="C277" s="48"/>
      <c r="D277" s="48"/>
      <c r="E277" s="99"/>
      <c r="F277" s="15"/>
      <c r="G277" s="15"/>
      <c r="H277" s="15"/>
      <c r="I277" s="15"/>
      <c r="J277" s="17"/>
      <c r="K277" s="17"/>
      <c r="L277" s="17"/>
      <c r="M277" s="15"/>
      <c r="N277" s="86"/>
      <c r="O277" s="15"/>
      <c r="P277" s="99"/>
      <c r="Q277" s="99"/>
      <c r="R277" s="15"/>
      <c r="S277" s="15"/>
      <c r="T277" s="15"/>
    </row>
    <row r="278" spans="1:20" s="16" customFormat="1">
      <c r="A278" s="15"/>
      <c r="B278" s="15"/>
      <c r="C278" s="48"/>
      <c r="D278" s="48"/>
      <c r="E278" s="99"/>
      <c r="F278" s="15"/>
      <c r="G278" s="15"/>
      <c r="H278" s="15"/>
      <c r="I278" s="15"/>
      <c r="J278" s="17"/>
      <c r="K278" s="17"/>
      <c r="L278" s="17"/>
      <c r="M278" s="15"/>
      <c r="N278" s="86"/>
      <c r="O278" s="15"/>
      <c r="P278" s="99"/>
      <c r="Q278" s="99"/>
      <c r="R278" s="15"/>
      <c r="S278" s="15"/>
      <c r="T278" s="15"/>
    </row>
    <row r="279" spans="1:20" s="16" customFormat="1">
      <c r="A279" s="15"/>
      <c r="B279" s="15"/>
      <c r="C279" s="48"/>
      <c r="D279" s="48"/>
      <c r="E279" s="99"/>
      <c r="F279" s="15"/>
      <c r="G279" s="15"/>
      <c r="H279" s="15"/>
      <c r="I279" s="15"/>
      <c r="J279" s="17"/>
      <c r="K279" s="17"/>
      <c r="L279" s="17"/>
      <c r="M279" s="15"/>
      <c r="N279" s="86"/>
      <c r="O279" s="15"/>
      <c r="P279" s="99"/>
      <c r="Q279" s="99"/>
      <c r="R279" s="15"/>
      <c r="S279" s="15"/>
      <c r="T279" s="15"/>
    </row>
    <row r="280" spans="1:20" s="16" customFormat="1">
      <c r="A280" s="15"/>
      <c r="B280" s="15"/>
      <c r="C280" s="48"/>
      <c r="D280" s="48"/>
      <c r="E280" s="99"/>
      <c r="F280" s="15"/>
      <c r="G280" s="15"/>
      <c r="H280" s="15"/>
      <c r="I280" s="15"/>
      <c r="J280" s="17"/>
      <c r="K280" s="17"/>
      <c r="L280" s="17"/>
      <c r="M280" s="15"/>
      <c r="N280" s="86"/>
      <c r="O280" s="15"/>
      <c r="P280" s="99"/>
      <c r="Q280" s="99"/>
      <c r="R280" s="15"/>
      <c r="S280" s="15"/>
      <c r="T280" s="15"/>
    </row>
    <row r="281" spans="1:20" s="16" customFormat="1">
      <c r="A281" s="15"/>
      <c r="B281" s="15"/>
      <c r="C281" s="48"/>
      <c r="D281" s="48"/>
      <c r="E281" s="99"/>
      <c r="F281" s="15"/>
      <c r="G281" s="15"/>
      <c r="H281" s="15"/>
      <c r="I281" s="15"/>
      <c r="J281" s="17"/>
      <c r="K281" s="17"/>
      <c r="L281" s="17"/>
      <c r="M281" s="15"/>
      <c r="N281" s="86"/>
      <c r="O281" s="15"/>
      <c r="P281" s="99"/>
      <c r="Q281" s="99"/>
      <c r="R281" s="15"/>
      <c r="S281" s="15"/>
      <c r="T281" s="15"/>
    </row>
    <row r="282" spans="1:20" s="16" customFormat="1">
      <c r="A282" s="15"/>
      <c r="B282" s="15"/>
      <c r="C282" s="48"/>
      <c r="D282" s="48"/>
      <c r="E282" s="99"/>
      <c r="F282" s="15"/>
      <c r="G282" s="15"/>
      <c r="H282" s="15"/>
      <c r="I282" s="15"/>
      <c r="J282" s="17"/>
      <c r="K282" s="17"/>
      <c r="L282" s="17"/>
      <c r="M282" s="15"/>
      <c r="N282" s="86"/>
      <c r="O282" s="15"/>
      <c r="P282" s="99"/>
      <c r="Q282" s="99"/>
      <c r="R282" s="15"/>
      <c r="S282" s="15"/>
      <c r="T282" s="15"/>
    </row>
    <row r="283" spans="1:20" s="16" customFormat="1">
      <c r="A283" s="15"/>
      <c r="B283" s="15"/>
      <c r="C283" s="48"/>
      <c r="D283" s="48"/>
      <c r="E283" s="99"/>
      <c r="F283" s="15"/>
      <c r="G283" s="15"/>
      <c r="H283" s="15"/>
      <c r="I283" s="15"/>
      <c r="J283" s="17"/>
      <c r="K283" s="17"/>
      <c r="L283" s="17"/>
      <c r="M283" s="15"/>
      <c r="N283" s="86"/>
      <c r="O283" s="15"/>
      <c r="P283" s="99"/>
      <c r="Q283" s="99"/>
      <c r="R283" s="15"/>
      <c r="S283" s="15"/>
      <c r="T283" s="15"/>
    </row>
    <row r="284" spans="1:20" s="16" customFormat="1">
      <c r="A284" s="15"/>
      <c r="B284" s="15"/>
      <c r="C284" s="48"/>
      <c r="D284" s="48"/>
      <c r="E284" s="99"/>
      <c r="F284" s="15"/>
      <c r="G284" s="15"/>
      <c r="H284" s="15"/>
      <c r="I284" s="15"/>
      <c r="J284" s="17"/>
      <c r="K284" s="17"/>
      <c r="L284" s="17"/>
      <c r="M284" s="15"/>
      <c r="N284" s="86"/>
      <c r="O284" s="15"/>
      <c r="P284" s="99"/>
      <c r="Q284" s="99"/>
      <c r="R284" s="15"/>
      <c r="S284" s="15"/>
      <c r="T284" s="15"/>
    </row>
    <row r="285" spans="1:20" s="16" customFormat="1">
      <c r="A285" s="15"/>
      <c r="B285" s="15"/>
      <c r="C285" s="48"/>
      <c r="D285" s="48"/>
      <c r="E285" s="99"/>
      <c r="F285" s="15"/>
      <c r="G285" s="15"/>
      <c r="H285" s="15"/>
      <c r="I285" s="15"/>
      <c r="J285" s="17"/>
      <c r="K285" s="17"/>
      <c r="L285" s="17"/>
      <c r="M285" s="15"/>
      <c r="N285" s="86"/>
      <c r="O285" s="15"/>
      <c r="P285" s="99"/>
      <c r="Q285" s="99"/>
      <c r="R285" s="15"/>
      <c r="S285" s="15"/>
      <c r="T285" s="15"/>
    </row>
    <row r="286" spans="1:20" s="16" customFormat="1">
      <c r="A286" s="15"/>
      <c r="B286" s="15"/>
      <c r="C286" s="48"/>
      <c r="D286" s="48"/>
      <c r="E286" s="99"/>
      <c r="F286" s="15"/>
      <c r="G286" s="15"/>
      <c r="H286" s="15"/>
      <c r="I286" s="15"/>
      <c r="J286" s="17"/>
      <c r="K286" s="17"/>
      <c r="L286" s="17"/>
      <c r="M286" s="15"/>
      <c r="N286" s="86"/>
      <c r="O286" s="15"/>
      <c r="P286" s="99"/>
      <c r="Q286" s="99"/>
      <c r="R286" s="15"/>
      <c r="S286" s="15"/>
      <c r="T286" s="15"/>
    </row>
    <row r="287" spans="1:20" s="16" customFormat="1">
      <c r="A287" s="15"/>
      <c r="B287" s="15"/>
      <c r="C287" s="48"/>
      <c r="D287" s="48"/>
      <c r="E287" s="99"/>
      <c r="F287" s="15"/>
      <c r="G287" s="15"/>
      <c r="H287" s="15"/>
      <c r="I287" s="15"/>
      <c r="J287" s="17"/>
      <c r="K287" s="17"/>
      <c r="L287" s="17"/>
      <c r="M287" s="15"/>
      <c r="N287" s="86"/>
      <c r="O287" s="15"/>
      <c r="P287" s="99"/>
      <c r="Q287" s="99"/>
      <c r="R287" s="15"/>
      <c r="S287" s="15"/>
      <c r="T287" s="15"/>
    </row>
    <row r="288" spans="1:20" s="16" customFormat="1">
      <c r="A288" s="15"/>
      <c r="B288" s="15"/>
      <c r="C288" s="48"/>
      <c r="D288" s="48"/>
      <c r="E288" s="99"/>
      <c r="F288" s="15"/>
      <c r="G288" s="15"/>
      <c r="H288" s="15"/>
      <c r="I288" s="15"/>
      <c r="J288" s="17"/>
      <c r="K288" s="17"/>
      <c r="L288" s="17"/>
      <c r="M288" s="15"/>
      <c r="N288" s="86"/>
      <c r="O288" s="15"/>
      <c r="P288" s="99"/>
      <c r="Q288" s="99"/>
      <c r="R288" s="15"/>
      <c r="S288" s="15"/>
      <c r="T288" s="15"/>
    </row>
    <row r="289" spans="1:20" s="16" customFormat="1">
      <c r="A289" s="15"/>
      <c r="B289" s="15"/>
      <c r="C289" s="48"/>
      <c r="D289" s="48"/>
      <c r="E289" s="99"/>
      <c r="F289" s="15"/>
      <c r="G289" s="15"/>
      <c r="H289" s="15"/>
      <c r="I289" s="15"/>
      <c r="J289" s="17"/>
      <c r="K289" s="17"/>
      <c r="L289" s="17"/>
      <c r="M289" s="15"/>
      <c r="N289" s="86"/>
      <c r="O289" s="15"/>
      <c r="P289" s="99"/>
      <c r="Q289" s="99"/>
      <c r="R289" s="15"/>
      <c r="S289" s="15"/>
      <c r="T289" s="15"/>
    </row>
    <row r="290" spans="1:20" s="16" customFormat="1">
      <c r="A290" s="15"/>
      <c r="B290" s="15"/>
      <c r="C290" s="48"/>
      <c r="D290" s="48"/>
      <c r="E290" s="99"/>
      <c r="F290" s="15"/>
      <c r="G290" s="15"/>
      <c r="H290" s="15"/>
      <c r="I290" s="15"/>
      <c r="J290" s="17"/>
      <c r="K290" s="17"/>
      <c r="L290" s="17"/>
      <c r="M290" s="15"/>
      <c r="N290" s="86"/>
      <c r="O290" s="15"/>
      <c r="P290" s="99"/>
      <c r="Q290" s="99"/>
      <c r="R290" s="15"/>
      <c r="S290" s="15"/>
      <c r="T290" s="15"/>
    </row>
    <row r="291" spans="1:20" s="16" customFormat="1">
      <c r="A291" s="15"/>
      <c r="B291" s="15"/>
      <c r="C291" s="48"/>
      <c r="D291" s="48"/>
      <c r="E291" s="99"/>
      <c r="F291" s="15"/>
      <c r="G291" s="15"/>
      <c r="H291" s="15"/>
      <c r="I291" s="15"/>
      <c r="J291" s="17"/>
      <c r="K291" s="17"/>
      <c r="L291" s="17"/>
      <c r="M291" s="15"/>
      <c r="N291" s="86"/>
      <c r="O291" s="15"/>
      <c r="P291" s="99"/>
      <c r="Q291" s="99"/>
      <c r="R291" s="15"/>
      <c r="S291" s="15"/>
      <c r="T291" s="15"/>
    </row>
    <row r="292" spans="1:20" s="16" customFormat="1">
      <c r="A292" s="15"/>
      <c r="B292" s="15"/>
      <c r="C292" s="48"/>
      <c r="D292" s="48"/>
      <c r="E292" s="99"/>
      <c r="F292" s="15"/>
      <c r="G292" s="15"/>
      <c r="H292" s="15"/>
      <c r="I292" s="15"/>
      <c r="J292" s="17"/>
      <c r="K292" s="17"/>
      <c r="L292" s="17"/>
      <c r="M292" s="15"/>
      <c r="N292" s="86"/>
      <c r="O292" s="15"/>
      <c r="P292" s="99"/>
      <c r="Q292" s="99"/>
      <c r="R292" s="15"/>
      <c r="S292" s="15"/>
      <c r="T292" s="15"/>
    </row>
    <row r="293" spans="1:20" s="16" customFormat="1">
      <c r="A293" s="15"/>
      <c r="B293" s="15"/>
      <c r="C293" s="48"/>
      <c r="D293" s="48"/>
      <c r="E293" s="99"/>
      <c r="F293" s="15"/>
      <c r="G293" s="15"/>
      <c r="H293" s="15"/>
      <c r="I293" s="15"/>
      <c r="J293" s="17"/>
      <c r="K293" s="17"/>
      <c r="L293" s="17"/>
      <c r="M293" s="15"/>
      <c r="N293" s="86"/>
      <c r="O293" s="15"/>
      <c r="P293" s="99"/>
      <c r="Q293" s="99"/>
      <c r="R293" s="15"/>
      <c r="S293" s="15"/>
      <c r="T293" s="15"/>
    </row>
    <row r="294" spans="1:20" s="16" customFormat="1">
      <c r="A294" s="15"/>
      <c r="B294" s="15"/>
      <c r="C294" s="48"/>
      <c r="D294" s="48"/>
      <c r="E294" s="99"/>
      <c r="F294" s="15"/>
      <c r="G294" s="15"/>
      <c r="H294" s="15"/>
      <c r="I294" s="15"/>
      <c r="J294" s="17"/>
      <c r="K294" s="17"/>
      <c r="L294" s="17"/>
      <c r="M294" s="15"/>
      <c r="N294" s="86"/>
      <c r="O294" s="15"/>
      <c r="P294" s="99"/>
      <c r="Q294" s="99"/>
      <c r="R294" s="15"/>
      <c r="S294" s="15"/>
      <c r="T294" s="15"/>
    </row>
    <row r="295" spans="1:20" s="16" customFormat="1">
      <c r="A295" s="15"/>
      <c r="B295" s="15"/>
      <c r="C295" s="48"/>
      <c r="D295" s="48"/>
      <c r="E295" s="99"/>
      <c r="F295" s="15"/>
      <c r="G295" s="15"/>
      <c r="H295" s="15"/>
      <c r="I295" s="15"/>
      <c r="J295" s="17"/>
      <c r="K295" s="17"/>
      <c r="L295" s="17"/>
      <c r="M295" s="15"/>
      <c r="N295" s="86"/>
      <c r="O295" s="15"/>
      <c r="P295" s="99"/>
      <c r="Q295" s="99"/>
      <c r="R295" s="15"/>
      <c r="S295" s="15"/>
      <c r="T295" s="15"/>
    </row>
    <row r="296" spans="1:20" s="16" customFormat="1">
      <c r="A296" s="15"/>
      <c r="B296" s="15"/>
      <c r="C296" s="48"/>
      <c r="D296" s="48"/>
      <c r="E296" s="99"/>
      <c r="F296" s="15"/>
      <c r="G296" s="15"/>
      <c r="H296" s="15"/>
      <c r="I296" s="15"/>
      <c r="J296" s="17"/>
      <c r="K296" s="17"/>
      <c r="L296" s="17"/>
      <c r="M296" s="15"/>
      <c r="N296" s="86"/>
      <c r="O296" s="15"/>
      <c r="P296" s="99"/>
      <c r="Q296" s="99"/>
      <c r="R296" s="15"/>
      <c r="S296" s="15"/>
      <c r="T296" s="15"/>
    </row>
    <row r="297" spans="1:20" s="16" customFormat="1">
      <c r="A297" s="15"/>
      <c r="B297" s="15"/>
      <c r="C297" s="48"/>
      <c r="D297" s="48"/>
      <c r="E297" s="99"/>
      <c r="F297" s="15"/>
      <c r="G297" s="15"/>
      <c r="H297" s="15"/>
      <c r="I297" s="15"/>
      <c r="J297" s="17"/>
      <c r="K297" s="17"/>
      <c r="L297" s="17"/>
      <c r="M297" s="15"/>
      <c r="N297" s="86"/>
      <c r="O297" s="15"/>
      <c r="P297" s="99"/>
      <c r="Q297" s="99"/>
      <c r="R297" s="15"/>
      <c r="S297" s="15"/>
      <c r="T297" s="15"/>
    </row>
    <row r="298" spans="1:20" s="16" customFormat="1">
      <c r="A298" s="15"/>
      <c r="B298" s="15"/>
      <c r="C298" s="48"/>
      <c r="D298" s="48"/>
      <c r="E298" s="99"/>
      <c r="F298" s="15"/>
      <c r="G298" s="15"/>
      <c r="H298" s="15"/>
      <c r="I298" s="15"/>
      <c r="J298" s="17"/>
      <c r="K298" s="17"/>
      <c r="L298" s="17"/>
      <c r="M298" s="15"/>
      <c r="N298" s="86"/>
      <c r="O298" s="15"/>
      <c r="P298" s="99"/>
      <c r="Q298" s="99"/>
      <c r="R298" s="15"/>
      <c r="S298" s="15"/>
      <c r="T298" s="15"/>
    </row>
    <row r="299" spans="1:20" s="16" customFormat="1">
      <c r="A299" s="15"/>
      <c r="B299" s="15"/>
      <c r="C299" s="48"/>
      <c r="D299" s="48"/>
      <c r="E299" s="99"/>
      <c r="F299" s="15"/>
      <c r="G299" s="15"/>
      <c r="H299" s="15"/>
      <c r="I299" s="15"/>
      <c r="J299" s="17"/>
      <c r="K299" s="17"/>
      <c r="L299" s="17"/>
      <c r="M299" s="15"/>
      <c r="N299" s="86"/>
      <c r="O299" s="15"/>
      <c r="P299" s="99"/>
      <c r="Q299" s="99"/>
      <c r="R299" s="15"/>
      <c r="S299" s="15"/>
      <c r="T299" s="15"/>
    </row>
    <row r="300" spans="1:20" s="16" customFormat="1">
      <c r="A300" s="15"/>
      <c r="B300" s="15"/>
      <c r="C300" s="48"/>
      <c r="D300" s="48"/>
      <c r="E300" s="99"/>
      <c r="F300" s="15"/>
      <c r="G300" s="15"/>
      <c r="H300" s="15"/>
      <c r="I300" s="15"/>
      <c r="J300" s="17"/>
      <c r="K300" s="17"/>
      <c r="L300" s="17"/>
      <c r="M300" s="15"/>
      <c r="N300" s="86"/>
      <c r="O300" s="15"/>
      <c r="P300" s="99"/>
      <c r="Q300" s="99"/>
      <c r="R300" s="15"/>
      <c r="S300" s="15"/>
      <c r="T300" s="15"/>
    </row>
    <row r="301" spans="1:20" s="16" customFormat="1">
      <c r="A301" s="15"/>
      <c r="B301" s="15"/>
      <c r="C301" s="48"/>
      <c r="D301" s="48"/>
      <c r="E301" s="99"/>
      <c r="F301" s="15"/>
      <c r="G301" s="15"/>
      <c r="H301" s="15"/>
      <c r="I301" s="15"/>
      <c r="J301" s="17"/>
      <c r="K301" s="17"/>
      <c r="L301" s="17"/>
      <c r="M301" s="15"/>
      <c r="N301" s="86"/>
      <c r="O301" s="15"/>
      <c r="P301" s="99"/>
      <c r="Q301" s="99"/>
      <c r="R301" s="15"/>
      <c r="S301" s="15"/>
      <c r="T301" s="15"/>
    </row>
    <row r="302" spans="1:20" s="16" customFormat="1">
      <c r="A302" s="15"/>
      <c r="B302" s="15"/>
      <c r="C302" s="48"/>
      <c r="D302" s="48"/>
      <c r="E302" s="99"/>
      <c r="F302" s="15"/>
      <c r="G302" s="15"/>
      <c r="H302" s="15"/>
      <c r="I302" s="15"/>
      <c r="J302" s="17"/>
      <c r="K302" s="17"/>
      <c r="L302" s="17"/>
      <c r="M302" s="15"/>
      <c r="N302" s="86"/>
      <c r="O302" s="15"/>
      <c r="P302" s="99"/>
      <c r="Q302" s="99"/>
      <c r="R302" s="15"/>
      <c r="S302" s="15"/>
      <c r="T302" s="15"/>
    </row>
    <row r="303" spans="1:20" s="16" customFormat="1">
      <c r="A303" s="15"/>
      <c r="B303" s="15"/>
      <c r="C303" s="48"/>
      <c r="D303" s="48"/>
      <c r="E303" s="99"/>
      <c r="F303" s="15"/>
      <c r="G303" s="15"/>
      <c r="H303" s="15"/>
      <c r="I303" s="15"/>
      <c r="J303" s="17"/>
      <c r="K303" s="17"/>
      <c r="L303" s="17"/>
      <c r="M303" s="15"/>
      <c r="N303" s="86"/>
      <c r="O303" s="15"/>
      <c r="P303" s="99"/>
      <c r="Q303" s="99"/>
      <c r="R303" s="15"/>
      <c r="S303" s="15"/>
      <c r="T303" s="15"/>
    </row>
    <row r="304" spans="1:20" s="16" customFormat="1">
      <c r="A304" s="15"/>
      <c r="B304" s="15"/>
      <c r="C304" s="48"/>
      <c r="D304" s="48"/>
      <c r="E304" s="99"/>
      <c r="F304" s="15"/>
      <c r="G304" s="15"/>
      <c r="H304" s="15"/>
      <c r="I304" s="15"/>
      <c r="J304" s="17"/>
      <c r="K304" s="17"/>
      <c r="L304" s="17"/>
      <c r="M304" s="15"/>
      <c r="N304" s="86"/>
      <c r="O304" s="15"/>
      <c r="P304" s="99"/>
      <c r="Q304" s="99"/>
      <c r="R304" s="15"/>
      <c r="S304" s="15"/>
      <c r="T304" s="15"/>
    </row>
    <row r="305" spans="1:20" s="16" customFormat="1">
      <c r="A305" s="15"/>
      <c r="B305" s="15"/>
      <c r="C305" s="48"/>
      <c r="D305" s="48"/>
      <c r="E305" s="99"/>
      <c r="F305" s="15"/>
      <c r="G305" s="15"/>
      <c r="H305" s="15"/>
      <c r="I305" s="15"/>
      <c r="J305" s="17"/>
      <c r="K305" s="17"/>
      <c r="L305" s="17"/>
      <c r="M305" s="15"/>
      <c r="N305" s="86"/>
      <c r="O305" s="15"/>
      <c r="P305" s="99"/>
      <c r="Q305" s="99"/>
      <c r="R305" s="15"/>
      <c r="S305" s="15"/>
      <c r="T305" s="15"/>
    </row>
    <row r="306" spans="1:20" s="16" customFormat="1">
      <c r="A306" s="15"/>
      <c r="B306" s="15"/>
      <c r="C306" s="48"/>
      <c r="D306" s="48"/>
      <c r="E306" s="99"/>
      <c r="F306" s="15"/>
      <c r="G306" s="15"/>
      <c r="H306" s="15"/>
      <c r="I306" s="15"/>
      <c r="J306" s="17"/>
      <c r="K306" s="17"/>
      <c r="L306" s="17"/>
      <c r="M306" s="15"/>
      <c r="N306" s="86"/>
      <c r="O306" s="15"/>
      <c r="P306" s="99"/>
      <c r="Q306" s="99"/>
      <c r="R306" s="15"/>
      <c r="S306" s="15"/>
      <c r="T306" s="15"/>
    </row>
    <row r="307" spans="1:20" s="16" customFormat="1">
      <c r="A307" s="15"/>
      <c r="B307" s="15"/>
      <c r="C307" s="48"/>
      <c r="D307" s="48"/>
      <c r="E307" s="99"/>
      <c r="F307" s="15"/>
      <c r="G307" s="15"/>
      <c r="H307" s="15"/>
      <c r="I307" s="15"/>
      <c r="J307" s="17"/>
      <c r="K307" s="17"/>
      <c r="L307" s="17"/>
      <c r="M307" s="15"/>
      <c r="N307" s="86"/>
      <c r="O307" s="15"/>
      <c r="P307" s="99"/>
      <c r="Q307" s="99"/>
      <c r="R307" s="15"/>
      <c r="S307" s="15"/>
      <c r="T307" s="15"/>
    </row>
    <row r="308" spans="1:20" s="16" customFormat="1">
      <c r="A308" s="15"/>
      <c r="B308" s="15"/>
      <c r="C308" s="48"/>
      <c r="D308" s="48"/>
      <c r="E308" s="99"/>
      <c r="F308" s="15"/>
      <c r="G308" s="15"/>
      <c r="H308" s="15"/>
      <c r="I308" s="15"/>
      <c r="J308" s="17"/>
      <c r="K308" s="17"/>
      <c r="L308" s="17"/>
      <c r="M308" s="15"/>
      <c r="N308" s="86"/>
      <c r="O308" s="15"/>
      <c r="P308" s="99"/>
      <c r="Q308" s="99"/>
      <c r="R308" s="15"/>
      <c r="S308" s="15"/>
      <c r="T308" s="15"/>
    </row>
    <row r="309" spans="1:20" s="16" customFormat="1">
      <c r="A309" s="15"/>
      <c r="B309" s="15"/>
      <c r="C309" s="48"/>
      <c r="D309" s="48"/>
      <c r="E309" s="99"/>
      <c r="F309" s="15"/>
      <c r="G309" s="15"/>
      <c r="H309" s="15"/>
      <c r="I309" s="15"/>
      <c r="J309" s="17"/>
      <c r="K309" s="17"/>
      <c r="L309" s="17"/>
      <c r="M309" s="15"/>
      <c r="N309" s="86"/>
      <c r="O309" s="15"/>
      <c r="P309" s="99"/>
      <c r="Q309" s="99"/>
      <c r="R309" s="15"/>
      <c r="S309" s="15"/>
      <c r="T309" s="15"/>
    </row>
    <row r="310" spans="1:20" s="16" customFormat="1">
      <c r="A310" s="15"/>
      <c r="B310" s="15"/>
      <c r="C310" s="48"/>
      <c r="D310" s="48"/>
      <c r="E310" s="99"/>
      <c r="F310" s="15"/>
      <c r="G310" s="15"/>
      <c r="H310" s="15"/>
      <c r="I310" s="15"/>
      <c r="J310" s="17"/>
      <c r="K310" s="17"/>
      <c r="L310" s="17"/>
      <c r="M310" s="15"/>
      <c r="N310" s="86"/>
      <c r="O310" s="15"/>
      <c r="P310" s="99"/>
      <c r="Q310" s="99"/>
      <c r="R310" s="15"/>
      <c r="S310" s="15"/>
      <c r="T310" s="15"/>
    </row>
    <row r="311" spans="1:20" s="16" customFormat="1">
      <c r="A311" s="15"/>
      <c r="B311" s="15"/>
      <c r="C311" s="48"/>
      <c r="D311" s="48"/>
      <c r="E311" s="99"/>
      <c r="F311" s="15"/>
      <c r="G311" s="15"/>
      <c r="H311" s="15"/>
      <c r="I311" s="15"/>
      <c r="J311" s="17"/>
      <c r="K311" s="17"/>
      <c r="L311" s="17"/>
      <c r="M311" s="15"/>
      <c r="N311" s="86"/>
      <c r="O311" s="15"/>
      <c r="P311" s="99"/>
      <c r="Q311" s="99"/>
      <c r="R311" s="15"/>
      <c r="S311" s="15"/>
      <c r="T311" s="15"/>
    </row>
    <row r="312" spans="1:20" s="16" customFormat="1">
      <c r="A312" s="15"/>
      <c r="B312" s="15"/>
      <c r="C312" s="48"/>
      <c r="D312" s="48"/>
      <c r="E312" s="99"/>
      <c r="F312" s="15"/>
      <c r="G312" s="15"/>
      <c r="H312" s="15"/>
      <c r="I312" s="15"/>
      <c r="J312" s="17"/>
      <c r="K312" s="17"/>
      <c r="L312" s="17"/>
      <c r="M312" s="15"/>
      <c r="N312" s="86"/>
      <c r="O312" s="15"/>
      <c r="P312" s="99"/>
      <c r="Q312" s="99"/>
      <c r="R312" s="15"/>
      <c r="S312" s="15"/>
      <c r="T312" s="15"/>
    </row>
    <row r="313" spans="1:20" s="16" customFormat="1">
      <c r="A313" s="15"/>
      <c r="B313" s="15"/>
      <c r="C313" s="48"/>
      <c r="D313" s="48"/>
      <c r="E313" s="99"/>
      <c r="F313" s="15"/>
      <c r="G313" s="15"/>
      <c r="H313" s="15"/>
      <c r="I313" s="15"/>
      <c r="J313" s="17"/>
      <c r="K313" s="17"/>
      <c r="L313" s="17"/>
      <c r="M313" s="15"/>
      <c r="N313" s="86"/>
      <c r="O313" s="15"/>
      <c r="P313" s="99"/>
      <c r="Q313" s="99"/>
      <c r="R313" s="15"/>
      <c r="S313" s="15"/>
      <c r="T313" s="15"/>
    </row>
    <row r="314" spans="1:20" s="16" customFormat="1">
      <c r="A314" s="15"/>
      <c r="B314" s="15"/>
      <c r="C314" s="48"/>
      <c r="D314" s="48"/>
      <c r="E314" s="99"/>
      <c r="F314" s="15"/>
      <c r="G314" s="15"/>
      <c r="H314" s="15"/>
      <c r="I314" s="15"/>
      <c r="J314" s="17"/>
      <c r="K314" s="17"/>
      <c r="L314" s="17"/>
      <c r="M314" s="15"/>
      <c r="N314" s="86"/>
      <c r="O314" s="15"/>
      <c r="P314" s="99"/>
      <c r="Q314" s="99"/>
      <c r="R314" s="15"/>
      <c r="S314" s="15"/>
      <c r="T314" s="15"/>
    </row>
    <row r="315" spans="1:20" s="16" customFormat="1">
      <c r="A315" s="15"/>
      <c r="B315" s="15"/>
      <c r="C315" s="48"/>
      <c r="D315" s="48"/>
      <c r="E315" s="99"/>
      <c r="F315" s="15"/>
      <c r="G315" s="15"/>
      <c r="H315" s="15"/>
      <c r="I315" s="15"/>
      <c r="J315" s="17"/>
      <c r="K315" s="17"/>
      <c r="L315" s="17"/>
      <c r="M315" s="15"/>
      <c r="N315" s="86"/>
      <c r="O315" s="15"/>
      <c r="P315" s="99"/>
      <c r="Q315" s="99"/>
      <c r="R315" s="15"/>
      <c r="S315" s="15"/>
      <c r="T315" s="15"/>
    </row>
    <row r="316" spans="1:20" s="16" customFormat="1">
      <c r="A316" s="15"/>
      <c r="B316" s="15"/>
      <c r="C316" s="48"/>
      <c r="D316" s="48"/>
      <c r="E316" s="99"/>
      <c r="F316" s="15"/>
      <c r="G316" s="15"/>
      <c r="H316" s="15"/>
      <c r="I316" s="15"/>
      <c r="J316" s="17"/>
      <c r="K316" s="17"/>
      <c r="L316" s="17"/>
      <c r="M316" s="15"/>
      <c r="N316" s="86"/>
      <c r="O316" s="15"/>
      <c r="P316" s="99"/>
      <c r="Q316" s="99"/>
      <c r="R316" s="15"/>
      <c r="S316" s="15"/>
      <c r="T316" s="15"/>
    </row>
    <row r="317" spans="1:20" s="16" customFormat="1">
      <c r="A317" s="15"/>
      <c r="B317" s="15"/>
      <c r="C317" s="48"/>
      <c r="D317" s="48"/>
      <c r="E317" s="99"/>
      <c r="F317" s="15"/>
      <c r="G317" s="15"/>
      <c r="H317" s="15"/>
      <c r="I317" s="15"/>
      <c r="J317" s="17"/>
      <c r="K317" s="17"/>
      <c r="L317" s="17"/>
      <c r="M317" s="15"/>
      <c r="N317" s="86"/>
      <c r="O317" s="15"/>
      <c r="P317" s="99"/>
      <c r="Q317" s="99"/>
      <c r="R317" s="15"/>
      <c r="S317" s="15"/>
      <c r="T317" s="15"/>
    </row>
    <row r="318" spans="1:20" s="16" customFormat="1">
      <c r="A318" s="15"/>
      <c r="B318" s="15"/>
      <c r="C318" s="48"/>
      <c r="D318" s="48"/>
      <c r="E318" s="99"/>
      <c r="F318" s="15"/>
      <c r="G318" s="15"/>
      <c r="H318" s="15"/>
      <c r="I318" s="15"/>
      <c r="J318" s="17"/>
      <c r="K318" s="17"/>
      <c r="L318" s="17"/>
      <c r="M318" s="15"/>
      <c r="N318" s="86"/>
      <c r="O318" s="15"/>
      <c r="P318" s="99"/>
      <c r="Q318" s="99"/>
      <c r="R318" s="15"/>
      <c r="S318" s="15"/>
      <c r="T318" s="15"/>
    </row>
    <row r="319" spans="1:20" s="16" customFormat="1">
      <c r="A319" s="15"/>
      <c r="B319" s="15"/>
      <c r="C319" s="48"/>
      <c r="D319" s="48"/>
      <c r="E319" s="99"/>
      <c r="F319" s="15"/>
      <c r="G319" s="15"/>
      <c r="H319" s="15"/>
      <c r="I319" s="15"/>
      <c r="J319" s="17"/>
      <c r="K319" s="17"/>
      <c r="L319" s="17"/>
      <c r="M319" s="15"/>
      <c r="N319" s="86"/>
      <c r="O319" s="15"/>
      <c r="P319" s="99"/>
      <c r="Q319" s="99"/>
      <c r="R319" s="15"/>
      <c r="S319" s="15"/>
      <c r="T319" s="15"/>
    </row>
    <row r="320" spans="1:20" s="16" customFormat="1">
      <c r="A320" s="15"/>
      <c r="B320" s="15"/>
      <c r="C320" s="48"/>
      <c r="D320" s="48"/>
      <c r="E320" s="99"/>
      <c r="F320" s="15"/>
      <c r="G320" s="15"/>
      <c r="H320" s="15"/>
      <c r="I320" s="15"/>
      <c r="J320" s="17"/>
      <c r="K320" s="17"/>
      <c r="L320" s="17"/>
      <c r="M320" s="15"/>
      <c r="N320" s="86"/>
      <c r="O320" s="15"/>
      <c r="P320" s="99"/>
      <c r="Q320" s="99"/>
      <c r="R320" s="15"/>
      <c r="S320" s="15"/>
      <c r="T320" s="15"/>
    </row>
    <row r="321" spans="1:20" s="16" customFormat="1">
      <c r="A321" s="15"/>
      <c r="B321" s="15"/>
      <c r="C321" s="48"/>
      <c r="D321" s="48"/>
      <c r="E321" s="99"/>
      <c r="F321" s="15"/>
      <c r="G321" s="15"/>
      <c r="H321" s="15"/>
      <c r="I321" s="15"/>
      <c r="J321" s="17"/>
      <c r="K321" s="17"/>
      <c r="L321" s="17"/>
      <c r="M321" s="15"/>
      <c r="N321" s="86"/>
      <c r="O321" s="15"/>
      <c r="P321" s="99"/>
      <c r="Q321" s="99"/>
      <c r="R321" s="15"/>
      <c r="S321" s="15"/>
      <c r="T321" s="15"/>
    </row>
    <row r="322" spans="1:20" s="16" customFormat="1">
      <c r="A322" s="15"/>
      <c r="B322" s="15"/>
      <c r="C322" s="48"/>
      <c r="D322" s="48"/>
      <c r="E322" s="99"/>
      <c r="F322" s="15"/>
      <c r="G322" s="15"/>
      <c r="H322" s="15"/>
      <c r="I322" s="15"/>
      <c r="J322" s="17"/>
      <c r="K322" s="17"/>
      <c r="L322" s="17"/>
      <c r="M322" s="15"/>
      <c r="N322" s="86"/>
      <c r="O322" s="15"/>
      <c r="P322" s="99"/>
      <c r="Q322" s="99"/>
      <c r="R322" s="15"/>
      <c r="S322" s="15"/>
      <c r="T322" s="15"/>
    </row>
    <row r="323" spans="1:20" s="16" customFormat="1">
      <c r="A323" s="15"/>
      <c r="B323" s="15"/>
      <c r="C323" s="48"/>
      <c r="D323" s="48"/>
      <c r="E323" s="99"/>
      <c r="F323" s="15"/>
      <c r="G323" s="15"/>
      <c r="H323" s="15"/>
      <c r="I323" s="15"/>
      <c r="J323" s="17"/>
      <c r="K323" s="17"/>
      <c r="L323" s="17"/>
      <c r="M323" s="15"/>
      <c r="N323" s="86"/>
      <c r="O323" s="15"/>
      <c r="P323" s="99"/>
      <c r="Q323" s="99"/>
      <c r="R323" s="15"/>
      <c r="S323" s="15"/>
      <c r="T323" s="15"/>
    </row>
    <row r="324" spans="1:20" s="16" customFormat="1">
      <c r="A324" s="15"/>
      <c r="B324" s="15"/>
      <c r="C324" s="48"/>
      <c r="D324" s="48"/>
      <c r="E324" s="99"/>
      <c r="F324" s="15"/>
      <c r="G324" s="15"/>
      <c r="H324" s="15"/>
      <c r="I324" s="15"/>
      <c r="J324" s="17"/>
      <c r="K324" s="17"/>
      <c r="L324" s="17"/>
      <c r="M324" s="15"/>
      <c r="N324" s="86"/>
      <c r="O324" s="15"/>
      <c r="P324" s="99"/>
      <c r="Q324" s="99"/>
      <c r="R324" s="15"/>
      <c r="S324" s="15"/>
      <c r="T324" s="15"/>
    </row>
    <row r="325" spans="1:20" s="16" customFormat="1">
      <c r="A325" s="15"/>
      <c r="B325" s="15"/>
      <c r="C325" s="48"/>
      <c r="D325" s="48"/>
      <c r="E325" s="99"/>
      <c r="F325" s="15"/>
      <c r="G325" s="15"/>
      <c r="H325" s="15"/>
      <c r="I325" s="15"/>
      <c r="J325" s="17"/>
      <c r="K325" s="17"/>
      <c r="L325" s="17"/>
      <c r="M325" s="15"/>
      <c r="N325" s="86"/>
      <c r="O325" s="15"/>
      <c r="P325" s="99"/>
      <c r="Q325" s="99"/>
      <c r="R325" s="15"/>
      <c r="S325" s="15"/>
      <c r="T325" s="15"/>
    </row>
    <row r="326" spans="1:20" s="16" customFormat="1">
      <c r="A326" s="15"/>
      <c r="B326" s="15"/>
      <c r="C326" s="48"/>
      <c r="D326" s="48"/>
      <c r="E326" s="99"/>
      <c r="F326" s="15"/>
      <c r="G326" s="15"/>
      <c r="H326" s="15"/>
      <c r="I326" s="15"/>
      <c r="J326" s="17"/>
      <c r="K326" s="17"/>
      <c r="L326" s="17"/>
      <c r="M326" s="15"/>
      <c r="N326" s="86"/>
      <c r="O326" s="15"/>
      <c r="P326" s="99"/>
      <c r="Q326" s="99"/>
      <c r="R326" s="15"/>
      <c r="S326" s="15"/>
      <c r="T326" s="15"/>
    </row>
    <row r="327" spans="1:20" s="16" customFormat="1">
      <c r="A327" s="15"/>
      <c r="B327" s="15"/>
      <c r="C327" s="48"/>
      <c r="D327" s="48"/>
      <c r="E327" s="99"/>
      <c r="F327" s="15"/>
      <c r="G327" s="15"/>
      <c r="H327" s="15"/>
      <c r="I327" s="15"/>
      <c r="J327" s="17"/>
      <c r="K327" s="17"/>
      <c r="L327" s="17"/>
      <c r="M327" s="15"/>
      <c r="N327" s="86"/>
      <c r="O327" s="15"/>
      <c r="P327" s="99"/>
      <c r="Q327" s="99"/>
      <c r="R327" s="15"/>
      <c r="S327" s="15"/>
      <c r="T327" s="15"/>
    </row>
    <row r="328" spans="1:20" s="16" customFormat="1">
      <c r="A328" s="15"/>
      <c r="B328" s="15"/>
      <c r="C328" s="48"/>
      <c r="D328" s="48"/>
      <c r="E328" s="99"/>
      <c r="F328" s="15"/>
      <c r="G328" s="15"/>
      <c r="H328" s="15"/>
      <c r="I328" s="15"/>
      <c r="J328" s="17"/>
      <c r="K328" s="17"/>
      <c r="L328" s="17"/>
      <c r="M328" s="15"/>
      <c r="N328" s="86"/>
      <c r="O328" s="15"/>
      <c r="P328" s="99"/>
      <c r="Q328" s="99"/>
      <c r="R328" s="15"/>
      <c r="S328" s="15"/>
      <c r="T328" s="15"/>
    </row>
    <row r="329" spans="1:20" s="16" customFormat="1">
      <c r="A329" s="15"/>
      <c r="B329" s="15"/>
      <c r="C329" s="48"/>
      <c r="D329" s="48"/>
      <c r="E329" s="99"/>
      <c r="F329" s="15"/>
      <c r="G329" s="15"/>
      <c r="H329" s="15"/>
      <c r="I329" s="15"/>
      <c r="J329" s="17"/>
      <c r="K329" s="17"/>
      <c r="L329" s="17"/>
      <c r="M329" s="15"/>
      <c r="N329" s="86"/>
      <c r="O329" s="15"/>
      <c r="P329" s="99"/>
      <c r="Q329" s="99"/>
      <c r="R329" s="15"/>
      <c r="S329" s="15"/>
      <c r="T329" s="15"/>
    </row>
    <row r="330" spans="1:20" s="16" customFormat="1">
      <c r="A330" s="15"/>
      <c r="B330" s="15"/>
      <c r="C330" s="48"/>
      <c r="D330" s="48"/>
      <c r="E330" s="99"/>
      <c r="F330" s="15"/>
      <c r="G330" s="15"/>
      <c r="H330" s="15"/>
      <c r="I330" s="15"/>
      <c r="J330" s="17"/>
      <c r="K330" s="17"/>
      <c r="L330" s="17"/>
      <c r="M330" s="15"/>
      <c r="N330" s="86"/>
      <c r="O330" s="15"/>
      <c r="P330" s="99"/>
      <c r="Q330" s="99"/>
      <c r="R330" s="15"/>
      <c r="S330" s="15"/>
      <c r="T330" s="15"/>
    </row>
    <row r="331" spans="1:20" s="16" customFormat="1">
      <c r="A331" s="15"/>
      <c r="B331" s="15"/>
      <c r="C331" s="48"/>
      <c r="D331" s="48"/>
      <c r="E331" s="99"/>
      <c r="F331" s="15"/>
      <c r="G331" s="15"/>
      <c r="H331" s="15"/>
      <c r="I331" s="15"/>
      <c r="J331" s="17"/>
      <c r="K331" s="17"/>
      <c r="L331" s="17"/>
      <c r="M331" s="15"/>
      <c r="N331" s="86"/>
      <c r="O331" s="15"/>
      <c r="P331" s="99"/>
      <c r="Q331" s="99"/>
      <c r="R331" s="15"/>
      <c r="S331" s="15"/>
      <c r="T331" s="15"/>
    </row>
    <row r="332" spans="1:20" s="16" customFormat="1">
      <c r="A332" s="15"/>
      <c r="B332" s="15"/>
      <c r="C332" s="48"/>
      <c r="D332" s="48"/>
      <c r="E332" s="99"/>
      <c r="F332" s="15"/>
      <c r="G332" s="15"/>
      <c r="H332" s="15"/>
      <c r="I332" s="15"/>
      <c r="J332" s="17"/>
      <c r="K332" s="17"/>
      <c r="L332" s="17"/>
      <c r="M332" s="15"/>
      <c r="N332" s="86"/>
      <c r="O332" s="15"/>
      <c r="P332" s="99"/>
      <c r="Q332" s="99"/>
      <c r="R332" s="15"/>
      <c r="S332" s="15"/>
      <c r="T332" s="15"/>
    </row>
    <row r="333" spans="1:20" s="16" customFormat="1">
      <c r="A333" s="15"/>
      <c r="B333" s="15"/>
      <c r="C333" s="48"/>
      <c r="D333" s="48"/>
      <c r="E333" s="99"/>
      <c r="F333" s="15"/>
      <c r="G333" s="15"/>
      <c r="H333" s="15"/>
      <c r="I333" s="15"/>
      <c r="J333" s="17"/>
      <c r="K333" s="17"/>
      <c r="L333" s="17"/>
      <c r="M333" s="15"/>
      <c r="N333" s="86"/>
      <c r="O333" s="15"/>
      <c r="P333" s="99"/>
      <c r="Q333" s="99"/>
      <c r="R333" s="15"/>
      <c r="S333" s="15"/>
      <c r="T333" s="15"/>
    </row>
    <row r="334" spans="1:20" s="16" customFormat="1">
      <c r="A334" s="15"/>
      <c r="B334" s="15"/>
      <c r="C334" s="48"/>
      <c r="D334" s="48"/>
      <c r="E334" s="99"/>
      <c r="F334" s="15"/>
      <c r="G334" s="15"/>
      <c r="H334" s="15"/>
      <c r="I334" s="15"/>
      <c r="J334" s="17"/>
      <c r="K334" s="17"/>
      <c r="L334" s="17"/>
      <c r="M334" s="15"/>
      <c r="N334" s="86"/>
      <c r="O334" s="15"/>
      <c r="P334" s="99"/>
      <c r="Q334" s="99"/>
      <c r="R334" s="15"/>
      <c r="S334" s="15"/>
      <c r="T334" s="15"/>
    </row>
    <row r="335" spans="1:20" s="16" customFormat="1">
      <c r="A335" s="15"/>
      <c r="B335" s="15"/>
      <c r="C335" s="48"/>
      <c r="D335" s="48"/>
      <c r="E335" s="99"/>
      <c r="F335" s="15"/>
      <c r="G335" s="15"/>
      <c r="H335" s="15"/>
      <c r="I335" s="15"/>
      <c r="J335" s="17"/>
      <c r="K335" s="17"/>
      <c r="L335" s="17"/>
      <c r="M335" s="15"/>
      <c r="N335" s="86"/>
      <c r="O335" s="15"/>
      <c r="P335" s="99"/>
      <c r="Q335" s="99"/>
      <c r="R335" s="15"/>
      <c r="S335" s="15"/>
      <c r="T335" s="15"/>
    </row>
    <row r="336" spans="1:20" s="16" customFormat="1">
      <c r="A336" s="15"/>
      <c r="B336" s="15"/>
      <c r="C336" s="48"/>
      <c r="D336" s="48"/>
      <c r="E336" s="99"/>
      <c r="F336" s="15"/>
      <c r="G336" s="15"/>
      <c r="H336" s="15"/>
      <c r="I336" s="15"/>
      <c r="J336" s="17"/>
      <c r="K336" s="17"/>
      <c r="L336" s="17"/>
      <c r="M336" s="15"/>
      <c r="N336" s="86"/>
      <c r="O336" s="15"/>
      <c r="P336" s="99"/>
      <c r="Q336" s="99"/>
      <c r="R336" s="15"/>
      <c r="S336" s="15"/>
      <c r="T336" s="15"/>
    </row>
    <row r="337" spans="1:20" s="16" customFormat="1">
      <c r="A337" s="15"/>
      <c r="B337" s="15"/>
      <c r="C337" s="48"/>
      <c r="D337" s="48"/>
      <c r="E337" s="99"/>
      <c r="F337" s="15"/>
      <c r="G337" s="15"/>
      <c r="H337" s="15"/>
      <c r="I337" s="15"/>
      <c r="J337" s="17"/>
      <c r="K337" s="17"/>
      <c r="L337" s="17"/>
      <c r="M337" s="15"/>
      <c r="N337" s="86"/>
      <c r="O337" s="15"/>
      <c r="P337" s="99"/>
      <c r="Q337" s="99"/>
      <c r="R337" s="15"/>
      <c r="S337" s="15"/>
      <c r="T337" s="15"/>
    </row>
    <row r="338" spans="1:20" s="16" customFormat="1">
      <c r="A338" s="15"/>
      <c r="B338" s="15"/>
      <c r="C338" s="48"/>
      <c r="D338" s="48"/>
      <c r="E338" s="99"/>
      <c r="F338" s="15"/>
      <c r="G338" s="15"/>
      <c r="H338" s="15"/>
      <c r="I338" s="15"/>
      <c r="J338" s="17"/>
      <c r="K338" s="17"/>
      <c r="L338" s="17"/>
      <c r="M338" s="15"/>
      <c r="N338" s="86"/>
      <c r="O338" s="15"/>
      <c r="P338" s="99"/>
      <c r="Q338" s="99"/>
      <c r="R338" s="15"/>
      <c r="S338" s="15"/>
      <c r="T338" s="15"/>
    </row>
    <row r="339" spans="1:20" s="16" customFormat="1">
      <c r="A339" s="15"/>
      <c r="B339" s="15"/>
      <c r="C339" s="48"/>
      <c r="D339" s="48"/>
      <c r="E339" s="99"/>
      <c r="F339" s="15"/>
      <c r="G339" s="15"/>
      <c r="H339" s="15"/>
      <c r="I339" s="15"/>
      <c r="J339" s="17"/>
      <c r="K339" s="17"/>
      <c r="L339" s="17"/>
      <c r="M339" s="15"/>
      <c r="N339" s="86"/>
      <c r="O339" s="15"/>
      <c r="P339" s="99"/>
      <c r="Q339" s="99"/>
      <c r="R339" s="15"/>
      <c r="S339" s="15"/>
      <c r="T339" s="15"/>
    </row>
    <row r="340" spans="1:20" s="16" customFormat="1">
      <c r="A340" s="15"/>
      <c r="B340" s="15"/>
      <c r="C340" s="48"/>
      <c r="D340" s="48"/>
      <c r="E340" s="99"/>
      <c r="F340" s="15"/>
      <c r="G340" s="15"/>
      <c r="H340" s="15"/>
      <c r="I340" s="15"/>
      <c r="J340" s="17"/>
      <c r="K340" s="17"/>
      <c r="L340" s="17"/>
      <c r="M340" s="15"/>
      <c r="N340" s="86"/>
      <c r="O340" s="15"/>
      <c r="P340" s="99"/>
      <c r="Q340" s="99"/>
      <c r="R340" s="15"/>
      <c r="S340" s="15"/>
      <c r="T340" s="15"/>
    </row>
    <row r="341" spans="1:20" s="16" customFormat="1">
      <c r="A341" s="15"/>
      <c r="B341" s="15"/>
      <c r="C341" s="48"/>
      <c r="D341" s="48"/>
      <c r="E341" s="99"/>
      <c r="F341" s="15"/>
      <c r="G341" s="15"/>
      <c r="H341" s="15"/>
      <c r="I341" s="15"/>
      <c r="J341" s="17"/>
      <c r="K341" s="17"/>
      <c r="L341" s="17"/>
      <c r="M341" s="15"/>
      <c r="N341" s="86"/>
      <c r="O341" s="15"/>
      <c r="P341" s="99"/>
      <c r="Q341" s="99"/>
      <c r="R341" s="15"/>
      <c r="S341" s="15"/>
      <c r="T341" s="15"/>
    </row>
    <row r="342" spans="1:20" s="16" customFormat="1">
      <c r="A342" s="15"/>
      <c r="B342" s="15"/>
      <c r="C342" s="48"/>
      <c r="D342" s="48"/>
      <c r="E342" s="99"/>
      <c r="F342" s="15"/>
      <c r="G342" s="15"/>
      <c r="H342" s="15"/>
      <c r="I342" s="15"/>
      <c r="J342" s="17"/>
      <c r="K342" s="17"/>
      <c r="L342" s="17"/>
      <c r="M342" s="15"/>
      <c r="N342" s="86"/>
      <c r="O342" s="15"/>
      <c r="P342" s="99"/>
      <c r="Q342" s="99"/>
      <c r="R342" s="15"/>
      <c r="S342" s="15"/>
      <c r="T342" s="15"/>
    </row>
    <row r="343" spans="1:20" s="16" customFormat="1">
      <c r="A343" s="15"/>
      <c r="B343" s="15"/>
      <c r="C343" s="48"/>
      <c r="D343" s="48"/>
      <c r="E343" s="99"/>
      <c r="F343" s="15"/>
      <c r="G343" s="15"/>
      <c r="H343" s="15"/>
      <c r="I343" s="15"/>
      <c r="J343" s="17"/>
      <c r="K343" s="17"/>
      <c r="L343" s="17"/>
      <c r="M343" s="15"/>
      <c r="N343" s="86"/>
      <c r="O343" s="15"/>
      <c r="P343" s="99"/>
      <c r="Q343" s="99"/>
      <c r="R343" s="15"/>
      <c r="S343" s="15"/>
      <c r="T343" s="15"/>
    </row>
    <row r="344" spans="1:20" s="16" customFormat="1">
      <c r="A344" s="15"/>
      <c r="B344" s="15"/>
      <c r="C344" s="48"/>
      <c r="D344" s="48"/>
      <c r="E344" s="99"/>
      <c r="F344" s="15"/>
      <c r="G344" s="15"/>
      <c r="H344" s="15"/>
      <c r="I344" s="15"/>
      <c r="J344" s="17"/>
      <c r="K344" s="17"/>
      <c r="L344" s="17"/>
      <c r="M344" s="15"/>
      <c r="N344" s="86"/>
      <c r="O344" s="15"/>
      <c r="P344" s="99"/>
      <c r="Q344" s="99"/>
      <c r="R344" s="15"/>
      <c r="S344" s="15"/>
      <c r="T344" s="15"/>
    </row>
    <row r="345" spans="1:20" s="16" customFormat="1">
      <c r="A345" s="15"/>
      <c r="B345" s="15"/>
      <c r="C345" s="48"/>
      <c r="D345" s="48"/>
      <c r="E345" s="99"/>
      <c r="F345" s="15"/>
      <c r="G345" s="15"/>
      <c r="H345" s="15"/>
      <c r="I345" s="15"/>
      <c r="J345" s="17"/>
      <c r="K345" s="17"/>
      <c r="L345" s="17"/>
      <c r="M345" s="15"/>
      <c r="N345" s="86"/>
      <c r="O345" s="15"/>
      <c r="P345" s="99"/>
      <c r="Q345" s="99"/>
      <c r="R345" s="15"/>
      <c r="S345" s="15"/>
      <c r="T345" s="15"/>
    </row>
    <row r="346" spans="1:20" s="16" customFormat="1">
      <c r="A346" s="15"/>
      <c r="B346" s="15"/>
      <c r="C346" s="48"/>
      <c r="D346" s="48"/>
      <c r="E346" s="99"/>
      <c r="F346" s="15"/>
      <c r="G346" s="15"/>
      <c r="H346" s="15"/>
      <c r="I346" s="15"/>
      <c r="J346" s="17"/>
      <c r="K346" s="17"/>
      <c r="L346" s="17"/>
      <c r="M346" s="15"/>
      <c r="N346" s="86"/>
      <c r="O346" s="15"/>
      <c r="P346" s="99"/>
      <c r="Q346" s="99"/>
      <c r="R346" s="15"/>
      <c r="S346" s="15"/>
      <c r="T346" s="15"/>
    </row>
    <row r="347" spans="1:20" s="16" customFormat="1">
      <c r="A347" s="15"/>
      <c r="B347" s="15"/>
      <c r="C347" s="48"/>
      <c r="D347" s="48"/>
      <c r="E347" s="99"/>
      <c r="F347" s="15"/>
      <c r="G347" s="15"/>
      <c r="H347" s="15"/>
      <c r="I347" s="15"/>
      <c r="J347" s="17"/>
      <c r="K347" s="17"/>
      <c r="L347" s="17"/>
      <c r="M347" s="15"/>
      <c r="N347" s="86"/>
      <c r="O347" s="15"/>
      <c r="P347" s="99"/>
      <c r="Q347" s="99"/>
      <c r="R347" s="15"/>
      <c r="S347" s="15"/>
      <c r="T347" s="15"/>
    </row>
    <row r="348" spans="1:20" s="16" customFormat="1">
      <c r="A348" s="15"/>
      <c r="B348" s="15"/>
      <c r="C348" s="48"/>
      <c r="D348" s="48"/>
      <c r="E348" s="99"/>
      <c r="F348" s="15"/>
      <c r="G348" s="15"/>
      <c r="H348" s="15"/>
      <c r="I348" s="15"/>
      <c r="J348" s="17"/>
      <c r="K348" s="17"/>
      <c r="L348" s="17"/>
      <c r="M348" s="15"/>
      <c r="N348" s="86"/>
      <c r="O348" s="15"/>
      <c r="P348" s="99"/>
      <c r="Q348" s="99"/>
      <c r="R348" s="15"/>
      <c r="S348" s="15"/>
      <c r="T348" s="15"/>
    </row>
    <row r="349" spans="1:20" s="16" customFormat="1">
      <c r="A349" s="15"/>
      <c r="B349" s="15"/>
      <c r="C349" s="48"/>
      <c r="D349" s="48"/>
      <c r="E349" s="99"/>
      <c r="F349" s="15"/>
      <c r="G349" s="15"/>
      <c r="H349" s="15"/>
      <c r="I349" s="15"/>
      <c r="J349" s="17"/>
      <c r="K349" s="17"/>
      <c r="L349" s="17"/>
      <c r="M349" s="15"/>
      <c r="N349" s="86"/>
      <c r="O349" s="15"/>
      <c r="P349" s="99"/>
      <c r="Q349" s="99"/>
      <c r="R349" s="15"/>
      <c r="S349" s="15"/>
      <c r="T349" s="15"/>
    </row>
    <row r="350" spans="1:20" s="16" customFormat="1">
      <c r="A350" s="15"/>
      <c r="B350" s="15"/>
      <c r="C350" s="48"/>
      <c r="D350" s="48"/>
      <c r="E350" s="99"/>
      <c r="F350" s="15"/>
      <c r="G350" s="15"/>
      <c r="H350" s="15"/>
      <c r="I350" s="15"/>
      <c r="J350" s="17"/>
      <c r="K350" s="17"/>
      <c r="L350" s="17"/>
      <c r="M350" s="15"/>
      <c r="N350" s="86"/>
      <c r="O350" s="15"/>
      <c r="P350" s="99"/>
      <c r="Q350" s="99"/>
      <c r="R350" s="15"/>
      <c r="S350" s="15"/>
      <c r="T350" s="15"/>
    </row>
    <row r="351" spans="1:20" s="16" customFormat="1">
      <c r="A351" s="15"/>
      <c r="B351" s="15"/>
      <c r="C351" s="48"/>
      <c r="D351" s="48"/>
      <c r="E351" s="99"/>
      <c r="F351" s="15"/>
      <c r="G351" s="15"/>
      <c r="H351" s="15"/>
      <c r="I351" s="15"/>
      <c r="J351" s="17"/>
      <c r="K351" s="17"/>
      <c r="L351" s="17"/>
      <c r="M351" s="15"/>
      <c r="N351" s="86"/>
      <c r="O351" s="15"/>
      <c r="P351" s="99"/>
      <c r="Q351" s="99"/>
      <c r="R351" s="15"/>
      <c r="S351" s="15"/>
      <c r="T351" s="15"/>
    </row>
    <row r="352" spans="1:20" s="16" customFormat="1">
      <c r="A352" s="15"/>
      <c r="B352" s="15"/>
      <c r="C352" s="48"/>
      <c r="D352" s="48"/>
      <c r="E352" s="99"/>
      <c r="F352" s="15"/>
      <c r="G352" s="15"/>
      <c r="H352" s="15"/>
      <c r="I352" s="15"/>
      <c r="J352" s="17"/>
      <c r="K352" s="17"/>
      <c r="L352" s="17"/>
      <c r="M352" s="15"/>
      <c r="N352" s="86"/>
      <c r="O352" s="15"/>
      <c r="P352" s="99"/>
      <c r="Q352" s="99"/>
      <c r="R352" s="15"/>
      <c r="S352" s="15"/>
      <c r="T352" s="15"/>
    </row>
    <row r="353" spans="1:20" s="16" customFormat="1">
      <c r="A353" s="15"/>
      <c r="B353" s="15"/>
      <c r="C353" s="48"/>
      <c r="D353" s="48"/>
      <c r="E353" s="99"/>
      <c r="F353" s="15"/>
      <c r="G353" s="15"/>
      <c r="H353" s="15"/>
      <c r="I353" s="15"/>
      <c r="J353" s="17"/>
      <c r="K353" s="17"/>
      <c r="L353" s="17"/>
      <c r="M353" s="15"/>
      <c r="N353" s="86"/>
      <c r="O353" s="15"/>
      <c r="P353" s="99"/>
      <c r="Q353" s="99"/>
      <c r="R353" s="15"/>
      <c r="S353" s="15"/>
      <c r="T353" s="15"/>
    </row>
    <row r="354" spans="1:20" s="16" customFormat="1">
      <c r="A354" s="15"/>
      <c r="B354" s="15"/>
      <c r="C354" s="48"/>
      <c r="D354" s="48"/>
      <c r="E354" s="99"/>
      <c r="F354" s="15"/>
      <c r="G354" s="15"/>
      <c r="H354" s="15"/>
      <c r="I354" s="15"/>
      <c r="J354" s="17"/>
      <c r="K354" s="17"/>
      <c r="L354" s="17"/>
      <c r="M354" s="15"/>
      <c r="N354" s="86"/>
      <c r="O354" s="15"/>
      <c r="P354" s="99"/>
      <c r="Q354" s="99"/>
      <c r="R354" s="15"/>
      <c r="S354" s="15"/>
      <c r="T354" s="15"/>
    </row>
    <row r="355" spans="1:20" s="16" customFormat="1">
      <c r="A355" s="15"/>
      <c r="B355" s="15"/>
      <c r="C355" s="48"/>
      <c r="D355" s="48"/>
      <c r="E355" s="99"/>
      <c r="F355" s="15"/>
      <c r="G355" s="15"/>
      <c r="H355" s="15"/>
      <c r="I355" s="15"/>
      <c r="J355" s="17"/>
      <c r="K355" s="17"/>
      <c r="L355" s="17"/>
      <c r="M355" s="15"/>
      <c r="N355" s="86"/>
      <c r="O355" s="15"/>
      <c r="P355" s="99"/>
      <c r="Q355" s="99"/>
      <c r="R355" s="15"/>
      <c r="S355" s="15"/>
      <c r="T355" s="15"/>
    </row>
    <row r="356" spans="1:20" s="16" customFormat="1">
      <c r="A356" s="15"/>
      <c r="B356" s="15"/>
      <c r="C356" s="48"/>
      <c r="D356" s="48"/>
      <c r="E356" s="99"/>
      <c r="F356" s="15"/>
      <c r="G356" s="15"/>
      <c r="H356" s="15"/>
      <c r="I356" s="15"/>
      <c r="J356" s="17"/>
      <c r="K356" s="17"/>
      <c r="L356" s="17"/>
      <c r="M356" s="15"/>
      <c r="N356" s="86"/>
      <c r="O356" s="15"/>
      <c r="P356" s="99"/>
      <c r="Q356" s="99"/>
      <c r="R356" s="15"/>
      <c r="S356" s="15"/>
      <c r="T356" s="15"/>
    </row>
    <row r="357" spans="1:20" s="16" customFormat="1">
      <c r="A357" s="15"/>
      <c r="B357" s="15"/>
      <c r="C357" s="48"/>
      <c r="D357" s="48"/>
      <c r="E357" s="99"/>
      <c r="F357" s="15"/>
      <c r="G357" s="15"/>
      <c r="H357" s="15"/>
      <c r="I357" s="15"/>
      <c r="J357" s="17"/>
      <c r="K357" s="17"/>
      <c r="L357" s="17"/>
      <c r="M357" s="15"/>
      <c r="N357" s="86"/>
      <c r="O357" s="15"/>
      <c r="P357" s="99"/>
      <c r="Q357" s="99"/>
      <c r="R357" s="15"/>
      <c r="S357" s="15"/>
      <c r="T357" s="15"/>
    </row>
    <row r="358" spans="1:20" s="16" customFormat="1">
      <c r="A358" s="15"/>
      <c r="B358" s="15"/>
      <c r="C358" s="48"/>
      <c r="D358" s="48"/>
      <c r="E358" s="99"/>
      <c r="F358" s="15"/>
      <c r="G358" s="15"/>
      <c r="H358" s="15"/>
      <c r="I358" s="15"/>
      <c r="J358" s="17"/>
      <c r="K358" s="17"/>
      <c r="L358" s="17"/>
      <c r="M358" s="15"/>
      <c r="N358" s="86"/>
      <c r="O358" s="15"/>
      <c r="P358" s="99"/>
      <c r="Q358" s="99"/>
      <c r="R358" s="15"/>
      <c r="S358" s="15"/>
      <c r="T358" s="15"/>
    </row>
    <row r="359" spans="1:20" s="16" customFormat="1">
      <c r="A359" s="15"/>
      <c r="B359" s="15"/>
      <c r="C359" s="48"/>
      <c r="D359" s="48"/>
      <c r="E359" s="99"/>
      <c r="F359" s="15"/>
      <c r="G359" s="15"/>
      <c r="H359" s="15"/>
      <c r="I359" s="15"/>
      <c r="J359" s="17"/>
      <c r="K359" s="17"/>
      <c r="L359" s="17"/>
      <c r="M359" s="15"/>
      <c r="N359" s="86"/>
      <c r="O359" s="15"/>
      <c r="P359" s="99"/>
      <c r="Q359" s="99"/>
      <c r="R359" s="15"/>
      <c r="S359" s="15"/>
      <c r="T359" s="15"/>
    </row>
    <row r="360" spans="1:20" s="16" customFormat="1">
      <c r="A360" s="15"/>
      <c r="B360" s="15"/>
      <c r="C360" s="48"/>
      <c r="D360" s="48"/>
      <c r="E360" s="99"/>
      <c r="F360" s="15"/>
      <c r="G360" s="15"/>
      <c r="H360" s="15"/>
      <c r="I360" s="15"/>
      <c r="J360" s="17"/>
      <c r="K360" s="17"/>
      <c r="L360" s="17"/>
      <c r="M360" s="15"/>
      <c r="N360" s="86"/>
      <c r="O360" s="15"/>
      <c r="P360" s="99"/>
      <c r="Q360" s="99"/>
      <c r="R360" s="15"/>
      <c r="S360" s="15"/>
      <c r="T360" s="15"/>
    </row>
    <row r="361" spans="1:20" s="16" customFormat="1">
      <c r="A361" s="15"/>
      <c r="B361" s="15"/>
      <c r="C361" s="48"/>
      <c r="D361" s="48"/>
      <c r="E361" s="99"/>
      <c r="F361" s="15"/>
      <c r="G361" s="15"/>
      <c r="H361" s="15"/>
      <c r="I361" s="15"/>
      <c r="J361" s="17"/>
      <c r="K361" s="17"/>
      <c r="L361" s="17"/>
      <c r="M361" s="15"/>
      <c r="N361" s="86"/>
      <c r="O361" s="15"/>
      <c r="P361" s="99"/>
      <c r="Q361" s="99"/>
      <c r="R361" s="15"/>
      <c r="S361" s="15"/>
      <c r="T361" s="15"/>
    </row>
    <row r="362" spans="1:20" s="16" customFormat="1">
      <c r="A362" s="15"/>
      <c r="B362" s="15"/>
      <c r="C362" s="48"/>
      <c r="D362" s="48"/>
      <c r="E362" s="99"/>
      <c r="F362" s="15"/>
      <c r="G362" s="15"/>
      <c r="H362" s="15"/>
      <c r="I362" s="15"/>
      <c r="J362" s="17"/>
      <c r="K362" s="17"/>
      <c r="L362" s="17"/>
      <c r="M362" s="15"/>
      <c r="N362" s="86"/>
      <c r="O362" s="15"/>
      <c r="P362" s="99"/>
      <c r="Q362" s="99"/>
      <c r="R362" s="15"/>
      <c r="S362" s="15"/>
      <c r="T362" s="15"/>
    </row>
    <row r="363" spans="1:20" s="16" customFormat="1">
      <c r="A363" s="15"/>
      <c r="B363" s="15"/>
      <c r="C363" s="48"/>
      <c r="D363" s="48"/>
      <c r="E363" s="99"/>
      <c r="F363" s="15"/>
      <c r="G363" s="15"/>
      <c r="H363" s="15"/>
      <c r="I363" s="15"/>
      <c r="J363" s="17"/>
      <c r="K363" s="17"/>
      <c r="L363" s="17"/>
      <c r="M363" s="15"/>
      <c r="N363" s="86"/>
      <c r="O363" s="15"/>
      <c r="P363" s="99"/>
      <c r="Q363" s="99"/>
      <c r="R363" s="15"/>
      <c r="S363" s="15"/>
      <c r="T363" s="15"/>
    </row>
    <row r="364" spans="1:20" s="16" customFormat="1">
      <c r="A364" s="15"/>
      <c r="B364" s="15"/>
      <c r="C364" s="48"/>
      <c r="D364" s="48"/>
      <c r="E364" s="99"/>
      <c r="F364" s="15"/>
      <c r="G364" s="15"/>
      <c r="H364" s="15"/>
      <c r="I364" s="15"/>
      <c r="J364" s="17"/>
      <c r="K364" s="17"/>
      <c r="L364" s="17"/>
      <c r="M364" s="15"/>
      <c r="N364" s="86"/>
      <c r="O364" s="15"/>
      <c r="P364" s="99"/>
      <c r="Q364" s="99"/>
      <c r="R364" s="15"/>
      <c r="S364" s="15"/>
      <c r="T364" s="15"/>
    </row>
    <row r="365" spans="1:20" s="16" customFormat="1">
      <c r="A365" s="15"/>
      <c r="B365" s="15"/>
      <c r="C365" s="48"/>
      <c r="D365" s="48"/>
      <c r="E365" s="99"/>
      <c r="F365" s="15"/>
      <c r="G365" s="15"/>
      <c r="H365" s="15"/>
      <c r="I365" s="15"/>
      <c r="J365" s="17"/>
      <c r="K365" s="17"/>
      <c r="L365" s="17"/>
      <c r="M365" s="15"/>
      <c r="N365" s="86"/>
      <c r="O365" s="15"/>
      <c r="P365" s="99"/>
      <c r="Q365" s="99"/>
      <c r="R365" s="15"/>
      <c r="S365" s="15"/>
      <c r="T365" s="15"/>
    </row>
    <row r="366" spans="1:20" s="16" customFormat="1">
      <c r="A366" s="15"/>
      <c r="B366" s="15"/>
      <c r="C366" s="48"/>
      <c r="D366" s="48"/>
      <c r="E366" s="99"/>
      <c r="F366" s="15"/>
      <c r="G366" s="15"/>
      <c r="H366" s="15"/>
      <c r="I366" s="15"/>
      <c r="J366" s="17"/>
      <c r="K366" s="17"/>
      <c r="L366" s="17"/>
      <c r="M366" s="15"/>
      <c r="N366" s="86"/>
      <c r="O366" s="15"/>
      <c r="P366" s="99"/>
      <c r="Q366" s="99"/>
      <c r="R366" s="15"/>
      <c r="S366" s="15"/>
      <c r="T366" s="15"/>
    </row>
    <row r="367" spans="1:20" s="16" customFormat="1">
      <c r="A367" s="15"/>
      <c r="B367" s="15"/>
      <c r="C367" s="48"/>
      <c r="D367" s="48"/>
      <c r="E367" s="99"/>
      <c r="F367" s="15"/>
      <c r="G367" s="15"/>
      <c r="H367" s="15"/>
      <c r="I367" s="15"/>
      <c r="J367" s="17"/>
      <c r="K367" s="17"/>
      <c r="L367" s="17"/>
      <c r="M367" s="15"/>
      <c r="N367" s="86"/>
      <c r="O367" s="15"/>
      <c r="P367" s="99"/>
      <c r="Q367" s="99"/>
      <c r="R367" s="15"/>
      <c r="S367" s="15"/>
      <c r="T367" s="15"/>
    </row>
    <row r="368" spans="1:20" s="16" customFormat="1">
      <c r="A368" s="15"/>
      <c r="B368" s="15"/>
      <c r="C368" s="48"/>
      <c r="D368" s="48"/>
      <c r="E368" s="99"/>
      <c r="F368" s="15"/>
      <c r="G368" s="15"/>
      <c r="H368" s="15"/>
      <c r="I368" s="15"/>
      <c r="J368" s="17"/>
      <c r="K368" s="17"/>
      <c r="L368" s="17"/>
      <c r="M368" s="15"/>
      <c r="N368" s="86"/>
      <c r="O368" s="15"/>
      <c r="P368" s="99"/>
      <c r="Q368" s="99"/>
      <c r="R368" s="15"/>
      <c r="S368" s="15"/>
      <c r="T368" s="15"/>
    </row>
    <row r="369" spans="1:20" s="16" customFormat="1">
      <c r="A369" s="15"/>
      <c r="B369" s="15"/>
      <c r="C369" s="48"/>
      <c r="D369" s="48"/>
      <c r="E369" s="99"/>
      <c r="F369" s="15"/>
      <c r="G369" s="15"/>
      <c r="H369" s="15"/>
      <c r="I369" s="15"/>
      <c r="J369" s="17"/>
      <c r="K369" s="17"/>
      <c r="L369" s="17"/>
      <c r="M369" s="15"/>
      <c r="N369" s="86"/>
      <c r="O369" s="15"/>
      <c r="P369" s="99"/>
      <c r="Q369" s="99"/>
      <c r="R369" s="15"/>
      <c r="S369" s="15"/>
      <c r="T369" s="15"/>
    </row>
    <row r="370" spans="1:20" s="16" customFormat="1">
      <c r="A370" s="15"/>
      <c r="B370" s="15"/>
      <c r="C370" s="48"/>
      <c r="D370" s="48"/>
      <c r="E370" s="99"/>
      <c r="F370" s="15"/>
      <c r="G370" s="15"/>
      <c r="H370" s="15"/>
      <c r="I370" s="15"/>
      <c r="J370" s="17"/>
      <c r="K370" s="17"/>
      <c r="L370" s="17"/>
      <c r="M370" s="15"/>
      <c r="N370" s="86"/>
      <c r="O370" s="15"/>
      <c r="P370" s="99"/>
      <c r="Q370" s="99"/>
      <c r="R370" s="15"/>
      <c r="S370" s="15"/>
      <c r="T370" s="15"/>
    </row>
    <row r="371" spans="1:20" s="16" customFormat="1">
      <c r="A371" s="15"/>
      <c r="B371" s="15"/>
      <c r="C371" s="48"/>
      <c r="D371" s="48"/>
      <c r="E371" s="99"/>
      <c r="F371" s="15"/>
      <c r="G371" s="15"/>
      <c r="H371" s="15"/>
      <c r="I371" s="15"/>
      <c r="J371" s="17"/>
      <c r="K371" s="17"/>
      <c r="L371" s="17"/>
      <c r="M371" s="15"/>
      <c r="N371" s="86"/>
      <c r="O371" s="15"/>
      <c r="P371" s="99"/>
      <c r="Q371" s="99"/>
      <c r="R371" s="15"/>
      <c r="S371" s="15"/>
      <c r="T371" s="15"/>
    </row>
    <row r="372" spans="1:20" s="16" customFormat="1">
      <c r="A372" s="15"/>
      <c r="B372" s="15"/>
      <c r="C372" s="48"/>
      <c r="D372" s="48"/>
      <c r="E372" s="99"/>
      <c r="F372" s="15"/>
      <c r="G372" s="15"/>
      <c r="H372" s="15"/>
      <c r="I372" s="15"/>
      <c r="J372" s="17"/>
      <c r="K372" s="17"/>
      <c r="L372" s="17"/>
      <c r="M372" s="15"/>
      <c r="N372" s="86"/>
      <c r="O372" s="15"/>
      <c r="P372" s="99"/>
      <c r="Q372" s="99"/>
      <c r="R372" s="15"/>
      <c r="S372" s="15"/>
      <c r="T372" s="15"/>
    </row>
    <row r="373" spans="1:20" s="16" customFormat="1">
      <c r="A373" s="15"/>
      <c r="B373" s="15"/>
      <c r="C373" s="48"/>
      <c r="D373" s="48"/>
      <c r="E373" s="99"/>
      <c r="F373" s="15"/>
      <c r="G373" s="15"/>
      <c r="H373" s="15"/>
      <c r="I373" s="15"/>
      <c r="J373" s="17"/>
      <c r="K373" s="17"/>
      <c r="L373" s="17"/>
      <c r="M373" s="15"/>
      <c r="N373" s="86"/>
      <c r="O373" s="15"/>
      <c r="P373" s="99"/>
      <c r="Q373" s="99"/>
      <c r="R373" s="15"/>
      <c r="S373" s="15"/>
      <c r="T373" s="15"/>
    </row>
    <row r="374" spans="1:20" s="16" customFormat="1">
      <c r="A374" s="15"/>
      <c r="B374" s="15"/>
      <c r="C374" s="48"/>
      <c r="D374" s="48"/>
      <c r="E374" s="99"/>
      <c r="F374" s="15"/>
      <c r="G374" s="15"/>
      <c r="H374" s="15"/>
      <c r="I374" s="15"/>
      <c r="J374" s="17"/>
      <c r="K374" s="17"/>
      <c r="L374" s="17"/>
      <c r="M374" s="15"/>
      <c r="N374" s="86"/>
      <c r="O374" s="15"/>
      <c r="P374" s="99"/>
      <c r="Q374" s="99"/>
      <c r="R374" s="15"/>
      <c r="S374" s="15"/>
      <c r="T374" s="15"/>
    </row>
    <row r="375" spans="1:20" s="16" customFormat="1">
      <c r="A375" s="15"/>
      <c r="B375" s="15"/>
      <c r="C375" s="48"/>
      <c r="D375" s="48"/>
      <c r="E375" s="99"/>
      <c r="F375" s="15"/>
      <c r="G375" s="15"/>
      <c r="H375" s="15"/>
      <c r="I375" s="15"/>
      <c r="J375" s="17"/>
      <c r="K375" s="17"/>
      <c r="L375" s="17"/>
      <c r="M375" s="15"/>
      <c r="N375" s="86"/>
      <c r="O375" s="15"/>
      <c r="P375" s="99"/>
      <c r="Q375" s="99"/>
      <c r="R375" s="15"/>
      <c r="S375" s="15"/>
      <c r="T375" s="15"/>
    </row>
    <row r="376" spans="1:20" s="16" customFormat="1">
      <c r="A376" s="15"/>
      <c r="B376" s="15"/>
      <c r="C376" s="48"/>
      <c r="D376" s="48"/>
      <c r="E376" s="99"/>
      <c r="F376" s="15"/>
      <c r="G376" s="15"/>
      <c r="H376" s="15"/>
      <c r="I376" s="15"/>
      <c r="J376" s="17"/>
      <c r="K376" s="17"/>
      <c r="L376" s="17"/>
      <c r="M376" s="15"/>
      <c r="N376" s="86"/>
      <c r="O376" s="15"/>
      <c r="P376" s="99"/>
      <c r="Q376" s="99"/>
      <c r="R376" s="15"/>
      <c r="S376" s="15"/>
      <c r="T376" s="15"/>
    </row>
    <row r="377" spans="1:20" s="16" customFormat="1">
      <c r="A377" s="15"/>
      <c r="B377" s="15"/>
      <c r="C377" s="48"/>
      <c r="D377" s="48"/>
      <c r="E377" s="99"/>
      <c r="F377" s="15"/>
      <c r="G377" s="15"/>
      <c r="H377" s="15"/>
      <c r="I377" s="15"/>
      <c r="J377" s="17"/>
      <c r="K377" s="17"/>
      <c r="L377" s="17"/>
      <c r="M377" s="15"/>
      <c r="N377" s="86"/>
      <c r="O377" s="15"/>
      <c r="P377" s="99"/>
      <c r="Q377" s="99"/>
      <c r="R377" s="15"/>
      <c r="S377" s="15"/>
      <c r="T377" s="15"/>
    </row>
    <row r="378" spans="1:20" s="16" customFormat="1">
      <c r="A378" s="15"/>
      <c r="B378" s="15"/>
      <c r="C378" s="48"/>
      <c r="D378" s="48"/>
      <c r="E378" s="99"/>
      <c r="F378" s="15"/>
      <c r="G378" s="15"/>
      <c r="H378" s="15"/>
      <c r="I378" s="15"/>
      <c r="J378" s="17"/>
      <c r="K378" s="17"/>
      <c r="L378" s="17"/>
      <c r="M378" s="15"/>
      <c r="N378" s="86"/>
      <c r="O378" s="15"/>
      <c r="P378" s="99"/>
      <c r="Q378" s="99"/>
      <c r="R378" s="15"/>
      <c r="S378" s="15"/>
      <c r="T378" s="15"/>
    </row>
    <row r="379" spans="1:20" s="16" customFormat="1">
      <c r="A379" s="15"/>
      <c r="B379" s="15"/>
      <c r="C379" s="48"/>
      <c r="D379" s="48"/>
      <c r="E379" s="99"/>
      <c r="F379" s="15"/>
      <c r="G379" s="15"/>
      <c r="H379" s="15"/>
      <c r="I379" s="15"/>
      <c r="J379" s="17"/>
      <c r="K379" s="17"/>
      <c r="L379" s="17"/>
      <c r="M379" s="15"/>
      <c r="N379" s="86"/>
      <c r="O379" s="15"/>
      <c r="P379" s="99"/>
      <c r="Q379" s="99"/>
      <c r="R379" s="15"/>
      <c r="S379" s="15"/>
      <c r="T379" s="15"/>
    </row>
    <row r="380" spans="1:20" s="16" customFormat="1">
      <c r="A380" s="15"/>
      <c r="B380" s="15"/>
      <c r="C380" s="48"/>
      <c r="D380" s="48"/>
      <c r="E380" s="99"/>
      <c r="F380" s="15"/>
      <c r="G380" s="15"/>
      <c r="H380" s="15"/>
      <c r="I380" s="15"/>
      <c r="J380" s="17"/>
      <c r="K380" s="17"/>
      <c r="L380" s="17"/>
      <c r="M380" s="15"/>
      <c r="N380" s="86"/>
      <c r="O380" s="15"/>
      <c r="P380" s="99"/>
      <c r="Q380" s="99"/>
      <c r="R380" s="15"/>
      <c r="S380" s="15"/>
      <c r="T380" s="15"/>
    </row>
    <row r="381" spans="1:20" s="16" customFormat="1">
      <c r="A381" s="15"/>
      <c r="B381" s="15"/>
      <c r="C381" s="48"/>
      <c r="D381" s="48"/>
      <c r="E381" s="99"/>
      <c r="F381" s="15"/>
      <c r="G381" s="15"/>
      <c r="H381" s="15"/>
      <c r="I381" s="15"/>
      <c r="J381" s="17"/>
      <c r="K381" s="17"/>
      <c r="L381" s="17"/>
      <c r="M381" s="15"/>
      <c r="N381" s="86"/>
      <c r="O381" s="15"/>
      <c r="P381" s="99"/>
      <c r="Q381" s="99"/>
      <c r="R381" s="15"/>
      <c r="S381" s="15"/>
      <c r="T381" s="15"/>
    </row>
    <row r="382" spans="1:20" s="16" customFormat="1">
      <c r="A382" s="15"/>
      <c r="B382" s="15"/>
      <c r="C382" s="48"/>
      <c r="D382" s="48"/>
      <c r="E382" s="99"/>
      <c r="F382" s="15"/>
      <c r="G382" s="15"/>
      <c r="H382" s="15"/>
      <c r="I382" s="15"/>
      <c r="J382" s="17"/>
      <c r="K382" s="17"/>
      <c r="L382" s="17"/>
      <c r="M382" s="15"/>
      <c r="N382" s="86"/>
      <c r="O382" s="15"/>
      <c r="P382" s="99"/>
      <c r="Q382" s="99"/>
      <c r="R382" s="15"/>
      <c r="S382" s="15"/>
      <c r="T382" s="15"/>
    </row>
    <row r="383" spans="1:20" s="16" customFormat="1">
      <c r="A383" s="15"/>
      <c r="B383" s="15"/>
      <c r="C383" s="48"/>
      <c r="D383" s="48"/>
      <c r="E383" s="99"/>
      <c r="F383" s="15"/>
      <c r="G383" s="15"/>
      <c r="H383" s="15"/>
      <c r="I383" s="15"/>
      <c r="J383" s="17"/>
      <c r="K383" s="17"/>
      <c r="L383" s="17"/>
      <c r="M383" s="15"/>
      <c r="N383" s="86"/>
      <c r="O383" s="15"/>
      <c r="P383" s="99"/>
      <c r="Q383" s="99"/>
      <c r="R383" s="15"/>
      <c r="S383" s="15"/>
      <c r="T383" s="15"/>
    </row>
    <row r="384" spans="1:20" s="16" customFormat="1">
      <c r="A384" s="15"/>
      <c r="B384" s="15"/>
      <c r="C384" s="48"/>
      <c r="D384" s="48"/>
      <c r="E384" s="99"/>
      <c r="F384" s="15"/>
      <c r="G384" s="15"/>
      <c r="H384" s="15"/>
      <c r="I384" s="15"/>
      <c r="J384" s="17"/>
      <c r="K384" s="17"/>
      <c r="L384" s="17"/>
      <c r="M384" s="15"/>
      <c r="N384" s="86"/>
      <c r="O384" s="15"/>
      <c r="P384" s="99"/>
      <c r="Q384" s="99"/>
      <c r="R384" s="15"/>
      <c r="S384" s="15"/>
      <c r="T384" s="15"/>
    </row>
    <row r="385" spans="1:20" s="16" customFormat="1">
      <c r="A385" s="15"/>
      <c r="B385" s="15"/>
      <c r="C385" s="48"/>
      <c r="D385" s="48"/>
      <c r="E385" s="99"/>
      <c r="F385" s="15"/>
      <c r="G385" s="15"/>
      <c r="H385" s="15"/>
      <c r="I385" s="15"/>
      <c r="J385" s="17"/>
      <c r="K385" s="17"/>
      <c r="L385" s="17"/>
      <c r="M385" s="15"/>
      <c r="N385" s="86"/>
      <c r="O385" s="15"/>
      <c r="P385" s="99"/>
      <c r="Q385" s="99"/>
      <c r="R385" s="15"/>
      <c r="S385" s="15"/>
      <c r="T385" s="15"/>
    </row>
    <row r="386" spans="1:20" s="16" customFormat="1">
      <c r="A386" s="15"/>
      <c r="B386" s="15"/>
      <c r="C386" s="48"/>
      <c r="D386" s="48"/>
      <c r="E386" s="99"/>
      <c r="F386" s="15"/>
      <c r="G386" s="15"/>
      <c r="H386" s="15"/>
      <c r="I386" s="15"/>
      <c r="J386" s="17"/>
      <c r="K386" s="17"/>
      <c r="L386" s="17"/>
      <c r="M386" s="15"/>
      <c r="N386" s="86"/>
      <c r="O386" s="15"/>
      <c r="P386" s="99"/>
      <c r="Q386" s="99"/>
      <c r="R386" s="15"/>
      <c r="S386" s="15"/>
      <c r="T386" s="15"/>
    </row>
    <row r="387" spans="1:20" s="16" customFormat="1">
      <c r="A387" s="15"/>
      <c r="B387" s="15"/>
      <c r="C387" s="48"/>
      <c r="D387" s="48"/>
      <c r="E387" s="99"/>
      <c r="F387" s="15"/>
      <c r="G387" s="15"/>
      <c r="H387" s="15"/>
      <c r="I387" s="15"/>
      <c r="J387" s="17"/>
      <c r="K387" s="17"/>
      <c r="L387" s="17"/>
      <c r="M387" s="15"/>
      <c r="N387" s="86"/>
      <c r="O387" s="15"/>
      <c r="P387" s="99"/>
      <c r="Q387" s="99"/>
      <c r="R387" s="15"/>
      <c r="S387" s="15"/>
      <c r="T387" s="15"/>
    </row>
    <row r="388" spans="1:20" s="16" customFormat="1">
      <c r="A388" s="15"/>
      <c r="B388" s="15"/>
      <c r="C388" s="48"/>
      <c r="D388" s="48"/>
      <c r="E388" s="99"/>
      <c r="F388" s="15"/>
      <c r="G388" s="15"/>
      <c r="H388" s="15"/>
      <c r="I388" s="15"/>
      <c r="J388" s="17"/>
      <c r="K388" s="17"/>
      <c r="L388" s="17"/>
      <c r="M388" s="15"/>
      <c r="N388" s="86"/>
      <c r="O388" s="15"/>
      <c r="P388" s="99"/>
      <c r="Q388" s="99"/>
      <c r="R388" s="15"/>
      <c r="S388" s="15"/>
      <c r="T388" s="15"/>
    </row>
    <row r="389" spans="1:20" s="16" customFormat="1">
      <c r="A389" s="15"/>
      <c r="B389" s="15"/>
      <c r="C389" s="48"/>
      <c r="D389" s="48"/>
      <c r="E389" s="99"/>
      <c r="F389" s="15"/>
      <c r="G389" s="15"/>
      <c r="H389" s="15"/>
      <c r="I389" s="15"/>
      <c r="J389" s="17"/>
      <c r="K389" s="17"/>
      <c r="L389" s="17"/>
      <c r="M389" s="15"/>
      <c r="N389" s="86"/>
      <c r="O389" s="15"/>
      <c r="P389" s="99"/>
      <c r="Q389" s="99"/>
      <c r="R389" s="15"/>
      <c r="S389" s="15"/>
      <c r="T389" s="15"/>
    </row>
    <row r="390" spans="1:20" s="16" customFormat="1">
      <c r="A390" s="15"/>
      <c r="B390" s="15"/>
      <c r="C390" s="48"/>
      <c r="D390" s="48"/>
      <c r="E390" s="99"/>
      <c r="F390" s="15"/>
      <c r="G390" s="15"/>
      <c r="H390" s="15"/>
      <c r="I390" s="15"/>
      <c r="J390" s="17"/>
      <c r="K390" s="17"/>
      <c r="L390" s="17"/>
      <c r="M390" s="15"/>
      <c r="N390" s="86"/>
      <c r="O390" s="15"/>
      <c r="P390" s="99"/>
      <c r="Q390" s="99"/>
      <c r="R390" s="15"/>
      <c r="S390" s="15"/>
      <c r="T390" s="15"/>
    </row>
    <row r="391" spans="1:20" s="16" customFormat="1">
      <c r="A391" s="15"/>
      <c r="B391" s="15"/>
      <c r="C391" s="48"/>
      <c r="D391" s="48"/>
      <c r="E391" s="99"/>
      <c r="F391" s="15"/>
      <c r="G391" s="15"/>
      <c r="H391" s="15"/>
      <c r="I391" s="15"/>
      <c r="J391" s="17"/>
      <c r="K391" s="17"/>
      <c r="L391" s="17"/>
      <c r="M391" s="15"/>
      <c r="N391" s="86"/>
      <c r="O391" s="15"/>
      <c r="P391" s="99"/>
      <c r="Q391" s="99"/>
      <c r="R391" s="15"/>
      <c r="S391" s="15"/>
      <c r="T391" s="15"/>
    </row>
    <row r="392" spans="1:20" s="16" customFormat="1">
      <c r="A392" s="15"/>
      <c r="B392" s="15"/>
      <c r="C392" s="48"/>
      <c r="D392" s="48"/>
      <c r="E392" s="99"/>
      <c r="F392" s="15"/>
      <c r="G392" s="15"/>
      <c r="H392" s="15"/>
      <c r="I392" s="15"/>
      <c r="J392" s="17"/>
      <c r="K392" s="17"/>
      <c r="L392" s="17"/>
      <c r="M392" s="15"/>
      <c r="N392" s="86"/>
      <c r="O392" s="15"/>
      <c r="P392" s="99"/>
      <c r="Q392" s="99"/>
      <c r="R392" s="15"/>
      <c r="S392" s="15"/>
      <c r="T392" s="15"/>
    </row>
    <row r="393" spans="1:20" s="16" customFormat="1">
      <c r="A393" s="15"/>
      <c r="B393" s="15"/>
      <c r="C393" s="48"/>
      <c r="D393" s="48"/>
      <c r="E393" s="99"/>
      <c r="F393" s="15"/>
      <c r="G393" s="15"/>
      <c r="H393" s="15"/>
      <c r="I393" s="15"/>
      <c r="J393" s="17"/>
      <c r="K393" s="17"/>
      <c r="L393" s="17"/>
      <c r="M393" s="15"/>
      <c r="N393" s="86"/>
      <c r="O393" s="15"/>
      <c r="P393" s="99"/>
      <c r="Q393" s="99"/>
      <c r="R393" s="15"/>
      <c r="S393" s="15"/>
      <c r="T393" s="15"/>
    </row>
    <row r="394" spans="1:20" s="16" customFormat="1">
      <c r="A394" s="15"/>
      <c r="B394" s="15"/>
      <c r="C394" s="48"/>
      <c r="D394" s="48"/>
      <c r="E394" s="99"/>
      <c r="F394" s="15"/>
      <c r="G394" s="15"/>
      <c r="H394" s="15"/>
      <c r="I394" s="15"/>
      <c r="J394" s="17"/>
      <c r="K394" s="17"/>
      <c r="L394" s="17"/>
      <c r="M394" s="15"/>
      <c r="N394" s="86"/>
      <c r="O394" s="15"/>
      <c r="P394" s="99"/>
      <c r="Q394" s="99"/>
      <c r="R394" s="15"/>
      <c r="S394" s="15"/>
      <c r="T394" s="15"/>
    </row>
    <row r="395" spans="1:20" s="16" customFormat="1">
      <c r="A395" s="15"/>
      <c r="B395" s="15"/>
      <c r="C395" s="48"/>
      <c r="D395" s="48"/>
      <c r="E395" s="99"/>
      <c r="F395" s="15"/>
      <c r="G395" s="15"/>
      <c r="H395" s="15"/>
      <c r="I395" s="15"/>
      <c r="J395" s="17"/>
      <c r="K395" s="17"/>
      <c r="L395" s="17"/>
      <c r="M395" s="15"/>
      <c r="N395" s="86"/>
      <c r="O395" s="15"/>
      <c r="P395" s="99"/>
      <c r="Q395" s="99"/>
      <c r="R395" s="15"/>
      <c r="S395" s="15"/>
      <c r="T395" s="15"/>
    </row>
    <row r="396" spans="1:20" s="16" customFormat="1">
      <c r="A396" s="15"/>
      <c r="B396" s="15"/>
      <c r="C396" s="48"/>
      <c r="D396" s="48"/>
      <c r="E396" s="99"/>
      <c r="F396" s="15"/>
      <c r="G396" s="15"/>
      <c r="H396" s="15"/>
      <c r="I396" s="15"/>
      <c r="J396" s="17"/>
      <c r="K396" s="17"/>
      <c r="L396" s="17"/>
      <c r="M396" s="15"/>
      <c r="N396" s="86"/>
      <c r="O396" s="15"/>
      <c r="P396" s="99"/>
      <c r="Q396" s="99"/>
      <c r="R396" s="15"/>
      <c r="S396" s="15"/>
      <c r="T396" s="15"/>
    </row>
    <row r="397" spans="1:20" s="16" customFormat="1">
      <c r="A397" s="15"/>
      <c r="B397" s="15"/>
      <c r="C397" s="48"/>
      <c r="D397" s="48"/>
      <c r="E397" s="99"/>
      <c r="F397" s="15"/>
      <c r="G397" s="15"/>
      <c r="H397" s="15"/>
      <c r="I397" s="15"/>
      <c r="J397" s="17"/>
      <c r="K397" s="17"/>
      <c r="L397" s="17"/>
      <c r="M397" s="15"/>
      <c r="N397" s="86"/>
      <c r="O397" s="15"/>
      <c r="P397" s="99"/>
      <c r="Q397" s="99"/>
      <c r="R397" s="15"/>
      <c r="S397" s="15"/>
      <c r="T397" s="15"/>
    </row>
    <row r="398" spans="1:20" s="16" customFormat="1">
      <c r="A398" s="15"/>
      <c r="B398" s="15"/>
      <c r="C398" s="48"/>
      <c r="D398" s="48"/>
      <c r="E398" s="99"/>
      <c r="F398" s="15"/>
      <c r="G398" s="15"/>
      <c r="H398" s="15"/>
      <c r="I398" s="15"/>
      <c r="J398" s="17"/>
      <c r="K398" s="17"/>
      <c r="L398" s="17"/>
      <c r="M398" s="15"/>
      <c r="N398" s="86"/>
      <c r="O398" s="15"/>
      <c r="P398" s="99"/>
      <c r="Q398" s="99"/>
      <c r="R398" s="15"/>
      <c r="S398" s="15"/>
      <c r="T398" s="15"/>
    </row>
    <row r="399" spans="1:20" s="16" customFormat="1">
      <c r="A399" s="15"/>
      <c r="B399" s="15"/>
      <c r="C399" s="48"/>
      <c r="D399" s="48"/>
      <c r="E399" s="99"/>
      <c r="F399" s="15"/>
      <c r="G399" s="15"/>
      <c r="H399" s="15"/>
      <c r="I399" s="15"/>
      <c r="J399" s="17"/>
      <c r="K399" s="17"/>
      <c r="L399" s="17"/>
      <c r="M399" s="15"/>
      <c r="N399" s="86"/>
      <c r="O399" s="15"/>
      <c r="P399" s="99"/>
      <c r="Q399" s="99"/>
      <c r="R399" s="15"/>
      <c r="S399" s="15"/>
      <c r="T399" s="15"/>
    </row>
    <row r="400" spans="1:20" s="16" customFormat="1">
      <c r="A400" s="15"/>
      <c r="B400" s="15"/>
      <c r="C400" s="48"/>
      <c r="D400" s="48"/>
      <c r="E400" s="99"/>
      <c r="F400" s="15"/>
      <c r="G400" s="15"/>
      <c r="H400" s="15"/>
      <c r="I400" s="15"/>
      <c r="J400" s="17"/>
      <c r="K400" s="17"/>
      <c r="L400" s="17"/>
      <c r="M400" s="15"/>
      <c r="N400" s="86"/>
      <c r="O400" s="15"/>
      <c r="P400" s="99"/>
      <c r="Q400" s="99"/>
      <c r="R400" s="15"/>
      <c r="S400" s="15"/>
      <c r="T400" s="15"/>
    </row>
    <row r="401" spans="1:20" s="16" customFormat="1">
      <c r="A401" s="15"/>
      <c r="B401" s="15"/>
      <c r="C401" s="48"/>
      <c r="D401" s="48"/>
      <c r="E401" s="99"/>
      <c r="F401" s="15"/>
      <c r="G401" s="15"/>
      <c r="H401" s="15"/>
      <c r="I401" s="15"/>
      <c r="J401" s="17"/>
      <c r="K401" s="17"/>
      <c r="L401" s="17"/>
      <c r="M401" s="15"/>
      <c r="N401" s="86"/>
      <c r="O401" s="15"/>
      <c r="P401" s="99"/>
      <c r="Q401" s="99"/>
      <c r="R401" s="15"/>
      <c r="S401" s="15"/>
      <c r="T401" s="15"/>
    </row>
    <row r="402" spans="1:20" s="16" customFormat="1">
      <c r="A402" s="15"/>
      <c r="B402" s="15"/>
      <c r="C402" s="48"/>
      <c r="D402" s="48"/>
      <c r="E402" s="99"/>
      <c r="F402" s="15"/>
      <c r="G402" s="15"/>
      <c r="H402" s="15"/>
      <c r="I402" s="15"/>
      <c r="J402" s="17"/>
      <c r="K402" s="17"/>
      <c r="L402" s="17"/>
      <c r="M402" s="15"/>
      <c r="N402" s="86"/>
      <c r="O402" s="15"/>
      <c r="P402" s="99"/>
      <c r="Q402" s="99"/>
      <c r="R402" s="15"/>
      <c r="S402" s="15"/>
      <c r="T402" s="15"/>
    </row>
    <row r="403" spans="1:20" s="16" customFormat="1">
      <c r="A403" s="15"/>
      <c r="B403" s="15"/>
      <c r="C403" s="48"/>
      <c r="D403" s="48"/>
      <c r="E403" s="99"/>
      <c r="F403" s="15"/>
      <c r="G403" s="15"/>
      <c r="H403" s="15"/>
      <c r="I403" s="15"/>
      <c r="J403" s="17"/>
      <c r="K403" s="17"/>
      <c r="L403" s="17"/>
      <c r="M403" s="15"/>
      <c r="N403" s="86"/>
      <c r="O403" s="15"/>
      <c r="P403" s="99"/>
      <c r="Q403" s="99"/>
      <c r="R403" s="15"/>
      <c r="S403" s="15"/>
      <c r="T403" s="15"/>
    </row>
    <row r="404" spans="1:20" s="16" customFormat="1">
      <c r="A404" s="15"/>
      <c r="B404" s="15"/>
      <c r="C404" s="48"/>
      <c r="D404" s="48"/>
      <c r="E404" s="99"/>
      <c r="F404" s="15"/>
      <c r="G404" s="15"/>
      <c r="H404" s="15"/>
      <c r="I404" s="15"/>
      <c r="J404" s="17"/>
      <c r="K404" s="17"/>
      <c r="L404" s="17"/>
      <c r="M404" s="15"/>
      <c r="N404" s="86"/>
      <c r="O404" s="15"/>
      <c r="P404" s="99"/>
      <c r="Q404" s="99"/>
      <c r="R404" s="15"/>
      <c r="S404" s="15"/>
      <c r="T404" s="15"/>
    </row>
    <row r="405" spans="1:20" s="16" customFormat="1">
      <c r="A405" s="15"/>
      <c r="B405" s="15"/>
      <c r="C405" s="48"/>
      <c r="D405" s="48"/>
      <c r="E405" s="99"/>
      <c r="F405" s="15"/>
      <c r="G405" s="15"/>
      <c r="H405" s="15"/>
      <c r="I405" s="15"/>
      <c r="J405" s="17"/>
      <c r="K405" s="17"/>
      <c r="L405" s="17"/>
      <c r="M405" s="15"/>
      <c r="N405" s="86"/>
      <c r="O405" s="15"/>
      <c r="P405" s="99"/>
      <c r="Q405" s="99"/>
      <c r="R405" s="15"/>
      <c r="S405" s="15"/>
      <c r="T405" s="15"/>
    </row>
    <row r="406" spans="1:20" s="16" customFormat="1">
      <c r="A406" s="15"/>
      <c r="B406" s="15"/>
      <c r="C406" s="48"/>
      <c r="D406" s="48"/>
      <c r="E406" s="99"/>
      <c r="F406" s="15"/>
      <c r="G406" s="15"/>
      <c r="H406" s="15"/>
      <c r="I406" s="15"/>
      <c r="J406" s="17"/>
      <c r="K406" s="17"/>
      <c r="L406" s="17"/>
      <c r="M406" s="15"/>
      <c r="N406" s="86"/>
      <c r="O406" s="15"/>
      <c r="P406" s="99"/>
      <c r="Q406" s="99"/>
      <c r="R406" s="15"/>
      <c r="S406" s="15"/>
      <c r="T406" s="15"/>
    </row>
    <row r="407" spans="1:20" s="16" customFormat="1">
      <c r="A407" s="15"/>
      <c r="B407" s="15"/>
      <c r="C407" s="48"/>
      <c r="D407" s="48"/>
      <c r="E407" s="99"/>
      <c r="F407" s="15"/>
      <c r="G407" s="15"/>
      <c r="H407" s="15"/>
      <c r="I407" s="15"/>
      <c r="J407" s="17"/>
      <c r="K407" s="17"/>
      <c r="L407" s="17"/>
      <c r="M407" s="15"/>
      <c r="N407" s="86"/>
      <c r="O407" s="15"/>
      <c r="P407" s="99"/>
      <c r="Q407" s="99"/>
      <c r="R407" s="15"/>
      <c r="S407" s="15"/>
      <c r="T407" s="15"/>
    </row>
    <row r="408" spans="1:20" s="16" customFormat="1">
      <c r="A408" s="15"/>
      <c r="B408" s="15"/>
      <c r="C408" s="48"/>
      <c r="D408" s="48"/>
      <c r="E408" s="99"/>
      <c r="F408" s="15"/>
      <c r="G408" s="15"/>
      <c r="H408" s="15"/>
      <c r="I408" s="15"/>
      <c r="J408" s="17"/>
      <c r="K408" s="17"/>
      <c r="L408" s="17"/>
      <c r="M408" s="15"/>
      <c r="N408" s="86"/>
      <c r="O408" s="15"/>
      <c r="P408" s="99"/>
      <c r="Q408" s="99"/>
      <c r="R408" s="15"/>
      <c r="S408" s="15"/>
      <c r="T408" s="15"/>
    </row>
    <row r="409" spans="1:20" s="16" customFormat="1">
      <c r="A409" s="15"/>
      <c r="B409" s="15"/>
      <c r="C409" s="48"/>
      <c r="D409" s="48"/>
      <c r="E409" s="99"/>
      <c r="F409" s="15"/>
      <c r="G409" s="15"/>
      <c r="H409" s="15"/>
      <c r="I409" s="15"/>
      <c r="J409" s="17"/>
      <c r="K409" s="17"/>
      <c r="L409" s="17"/>
      <c r="M409" s="15"/>
      <c r="N409" s="86"/>
      <c r="O409" s="15"/>
      <c r="P409" s="99"/>
      <c r="Q409" s="99"/>
      <c r="R409" s="15"/>
      <c r="S409" s="15"/>
      <c r="T409" s="15"/>
    </row>
    <row r="410" spans="1:20" s="16" customFormat="1">
      <c r="A410" s="15"/>
      <c r="B410" s="15"/>
      <c r="C410" s="48"/>
      <c r="D410" s="48"/>
      <c r="E410" s="99"/>
      <c r="F410" s="15"/>
      <c r="G410" s="15"/>
      <c r="H410" s="15"/>
      <c r="I410" s="15"/>
      <c r="J410" s="17"/>
      <c r="K410" s="17"/>
      <c r="L410" s="17"/>
      <c r="M410" s="15"/>
      <c r="N410" s="86"/>
      <c r="O410" s="15"/>
      <c r="P410" s="99"/>
      <c r="Q410" s="99"/>
      <c r="R410" s="15"/>
      <c r="S410" s="15"/>
      <c r="T410" s="15"/>
    </row>
    <row r="411" spans="1:20" s="16" customFormat="1">
      <c r="A411" s="15"/>
      <c r="B411" s="15"/>
      <c r="C411" s="48"/>
      <c r="D411" s="48"/>
      <c r="E411" s="99"/>
      <c r="F411" s="15"/>
      <c r="G411" s="15"/>
      <c r="H411" s="15"/>
      <c r="I411" s="15"/>
      <c r="J411" s="17"/>
      <c r="K411" s="17"/>
      <c r="L411" s="17"/>
      <c r="M411" s="15"/>
      <c r="N411" s="86"/>
      <c r="O411" s="15"/>
      <c r="P411" s="99"/>
      <c r="Q411" s="99"/>
      <c r="R411" s="15"/>
      <c r="S411" s="15"/>
      <c r="T411" s="15"/>
    </row>
    <row r="412" spans="1:20" s="16" customFormat="1">
      <c r="A412" s="15"/>
      <c r="B412" s="15"/>
      <c r="C412" s="48"/>
      <c r="D412" s="48"/>
      <c r="E412" s="99"/>
      <c r="F412" s="15"/>
      <c r="G412" s="15"/>
      <c r="H412" s="15"/>
      <c r="I412" s="15"/>
      <c r="J412" s="17"/>
      <c r="K412" s="17"/>
      <c r="L412" s="17"/>
      <c r="M412" s="15"/>
      <c r="N412" s="86"/>
      <c r="O412" s="15"/>
      <c r="P412" s="99"/>
      <c r="Q412" s="99"/>
      <c r="R412" s="15"/>
      <c r="S412" s="15"/>
      <c r="T412" s="15"/>
    </row>
    <row r="413" spans="1:20" s="16" customFormat="1">
      <c r="A413" s="15"/>
      <c r="B413" s="15"/>
      <c r="C413" s="48"/>
      <c r="D413" s="48"/>
      <c r="E413" s="99"/>
      <c r="F413" s="15"/>
      <c r="G413" s="15"/>
      <c r="H413" s="15"/>
      <c r="I413" s="15"/>
      <c r="J413" s="17"/>
      <c r="K413" s="17"/>
      <c r="L413" s="17"/>
      <c r="M413" s="15"/>
      <c r="N413" s="86"/>
      <c r="O413" s="15"/>
      <c r="P413" s="99"/>
      <c r="Q413" s="99"/>
      <c r="R413" s="15"/>
      <c r="S413" s="15"/>
      <c r="T413" s="15"/>
    </row>
    <row r="414" spans="1:20" s="16" customFormat="1">
      <c r="A414" s="15"/>
      <c r="B414" s="15"/>
      <c r="C414" s="48"/>
      <c r="D414" s="48"/>
      <c r="E414" s="99"/>
      <c r="F414" s="15"/>
      <c r="G414" s="15"/>
      <c r="H414" s="15"/>
      <c r="I414" s="15"/>
      <c r="J414" s="17"/>
      <c r="K414" s="17"/>
      <c r="L414" s="17"/>
      <c r="M414" s="15"/>
      <c r="N414" s="86"/>
      <c r="O414" s="15"/>
      <c r="P414" s="99"/>
      <c r="Q414" s="99"/>
      <c r="R414" s="15"/>
      <c r="S414" s="15"/>
      <c r="T414" s="15"/>
    </row>
    <row r="415" spans="1:20" s="16" customFormat="1">
      <c r="A415" s="15"/>
      <c r="B415" s="15"/>
      <c r="C415" s="48"/>
      <c r="D415" s="48"/>
      <c r="E415" s="99"/>
      <c r="F415" s="15"/>
      <c r="G415" s="15"/>
      <c r="H415" s="15"/>
      <c r="I415" s="15"/>
      <c r="J415" s="17"/>
      <c r="K415" s="17"/>
      <c r="L415" s="17"/>
      <c r="M415" s="15"/>
      <c r="N415" s="86"/>
      <c r="O415" s="15"/>
      <c r="P415" s="99"/>
      <c r="Q415" s="99"/>
      <c r="R415" s="15"/>
      <c r="S415" s="15"/>
      <c r="T415" s="15"/>
    </row>
    <row r="416" spans="1:20" s="16" customFormat="1">
      <c r="A416" s="15"/>
      <c r="B416" s="15"/>
      <c r="C416" s="48"/>
      <c r="D416" s="48"/>
      <c r="E416" s="99"/>
      <c r="F416" s="15"/>
      <c r="G416" s="15"/>
      <c r="H416" s="15"/>
      <c r="I416" s="15"/>
      <c r="J416" s="17"/>
      <c r="K416" s="17"/>
      <c r="L416" s="17"/>
      <c r="M416" s="15"/>
      <c r="N416" s="86"/>
      <c r="O416" s="15"/>
      <c r="P416" s="99"/>
      <c r="Q416" s="99"/>
      <c r="R416" s="15"/>
      <c r="S416" s="15"/>
      <c r="T416" s="15"/>
    </row>
    <row r="417" spans="1:20" s="16" customFormat="1">
      <c r="A417" s="15"/>
      <c r="B417" s="15"/>
      <c r="C417" s="48"/>
      <c r="D417" s="48"/>
      <c r="E417" s="99"/>
      <c r="F417" s="15"/>
      <c r="G417" s="15"/>
      <c r="H417" s="15"/>
      <c r="I417" s="15"/>
      <c r="J417" s="17"/>
      <c r="K417" s="17"/>
      <c r="L417" s="17"/>
      <c r="M417" s="15"/>
      <c r="N417" s="86"/>
      <c r="O417" s="15"/>
      <c r="P417" s="99"/>
      <c r="Q417" s="99"/>
      <c r="R417" s="15"/>
      <c r="S417" s="15"/>
      <c r="T417" s="15"/>
    </row>
    <row r="418" spans="1:20" s="16" customFormat="1">
      <c r="A418" s="15"/>
      <c r="B418" s="15"/>
      <c r="C418" s="48"/>
      <c r="D418" s="48"/>
      <c r="E418" s="99"/>
      <c r="F418" s="15"/>
      <c r="G418" s="15"/>
      <c r="H418" s="15"/>
      <c r="I418" s="15"/>
      <c r="J418" s="17"/>
      <c r="K418" s="17"/>
      <c r="L418" s="17"/>
      <c r="M418" s="15"/>
      <c r="N418" s="86"/>
      <c r="O418" s="15"/>
      <c r="P418" s="99"/>
      <c r="Q418" s="99"/>
      <c r="R418" s="15"/>
      <c r="S418" s="15"/>
      <c r="T418" s="15"/>
    </row>
    <row r="419" spans="1:20" s="16" customFormat="1">
      <c r="A419" s="15"/>
      <c r="B419" s="15"/>
      <c r="C419" s="48"/>
      <c r="D419" s="48"/>
      <c r="E419" s="99"/>
      <c r="F419" s="15"/>
      <c r="G419" s="15"/>
      <c r="H419" s="15"/>
      <c r="I419" s="15"/>
      <c r="J419" s="17"/>
      <c r="K419" s="17"/>
      <c r="L419" s="17"/>
      <c r="M419" s="15"/>
      <c r="N419" s="86"/>
      <c r="O419" s="15"/>
      <c r="P419" s="99"/>
      <c r="Q419" s="99"/>
      <c r="R419" s="15"/>
      <c r="S419" s="15"/>
      <c r="T419" s="15"/>
    </row>
    <row r="420" spans="1:20" s="16" customFormat="1">
      <c r="A420" s="15"/>
      <c r="B420" s="15"/>
      <c r="C420" s="48"/>
      <c r="D420" s="48"/>
      <c r="E420" s="99"/>
      <c r="F420" s="15"/>
      <c r="G420" s="15"/>
      <c r="H420" s="15"/>
      <c r="I420" s="15"/>
      <c r="J420" s="17"/>
      <c r="K420" s="17"/>
      <c r="L420" s="17"/>
      <c r="M420" s="15"/>
      <c r="N420" s="86"/>
      <c r="O420" s="15"/>
      <c r="P420" s="99"/>
      <c r="Q420" s="99"/>
      <c r="R420" s="15"/>
      <c r="S420" s="15"/>
      <c r="T420" s="15"/>
    </row>
    <row r="421" spans="1:20" s="16" customFormat="1">
      <c r="A421" s="15"/>
      <c r="B421" s="15"/>
      <c r="C421" s="48"/>
      <c r="D421" s="48"/>
      <c r="E421" s="99"/>
      <c r="F421" s="15"/>
      <c r="G421" s="15"/>
      <c r="H421" s="15"/>
      <c r="I421" s="15"/>
      <c r="J421" s="17"/>
      <c r="K421" s="17"/>
      <c r="L421" s="17"/>
      <c r="M421" s="15"/>
      <c r="N421" s="86"/>
      <c r="O421" s="15"/>
      <c r="P421" s="99"/>
      <c r="Q421" s="99"/>
      <c r="R421" s="15"/>
      <c r="S421" s="15"/>
      <c r="T421" s="15"/>
    </row>
    <row r="422" spans="1:20" s="16" customFormat="1">
      <c r="A422" s="15"/>
      <c r="B422" s="15"/>
      <c r="C422" s="48"/>
      <c r="D422" s="48"/>
      <c r="E422" s="99"/>
      <c r="F422" s="15"/>
      <c r="G422" s="15"/>
      <c r="H422" s="15"/>
      <c r="I422" s="15"/>
      <c r="J422" s="17"/>
      <c r="K422" s="17"/>
      <c r="L422" s="17"/>
      <c r="M422" s="15"/>
      <c r="N422" s="86"/>
      <c r="O422" s="15"/>
      <c r="P422" s="99"/>
      <c r="Q422" s="99"/>
      <c r="R422" s="15"/>
      <c r="S422" s="15"/>
      <c r="T422" s="15"/>
    </row>
    <row r="423" spans="1:20" s="16" customFormat="1">
      <c r="A423" s="15"/>
      <c r="B423" s="15"/>
      <c r="C423" s="48"/>
      <c r="D423" s="48"/>
      <c r="E423" s="99"/>
      <c r="F423" s="15"/>
      <c r="G423" s="15"/>
      <c r="H423" s="15"/>
      <c r="I423" s="15"/>
      <c r="J423" s="17"/>
      <c r="K423" s="17"/>
      <c r="L423" s="17"/>
      <c r="M423" s="15"/>
      <c r="N423" s="86"/>
      <c r="O423" s="15"/>
      <c r="P423" s="99"/>
      <c r="Q423" s="99"/>
      <c r="R423" s="15"/>
      <c r="S423" s="15"/>
      <c r="T423" s="15"/>
    </row>
    <row r="424" spans="1:20" s="16" customFormat="1">
      <c r="A424" s="15"/>
      <c r="B424" s="15"/>
      <c r="C424" s="48"/>
      <c r="D424" s="48"/>
      <c r="E424" s="99"/>
      <c r="F424" s="15"/>
      <c r="G424" s="15"/>
      <c r="H424" s="15"/>
      <c r="I424" s="15"/>
      <c r="J424" s="17"/>
      <c r="K424" s="17"/>
      <c r="L424" s="17"/>
      <c r="M424" s="15"/>
      <c r="N424" s="86"/>
      <c r="O424" s="15"/>
      <c r="P424" s="99"/>
      <c r="Q424" s="99"/>
      <c r="R424" s="15"/>
      <c r="S424" s="15"/>
      <c r="T424" s="15"/>
    </row>
    <row r="425" spans="1:20" s="16" customFormat="1">
      <c r="A425" s="15"/>
      <c r="B425" s="15"/>
      <c r="C425" s="48"/>
      <c r="D425" s="48"/>
      <c r="E425" s="99"/>
      <c r="F425" s="15"/>
      <c r="G425" s="15"/>
      <c r="H425" s="15"/>
      <c r="I425" s="15"/>
      <c r="J425" s="17"/>
      <c r="K425" s="17"/>
      <c r="L425" s="17"/>
      <c r="M425" s="15"/>
      <c r="N425" s="86"/>
      <c r="O425" s="15"/>
      <c r="P425" s="99"/>
      <c r="Q425" s="99"/>
      <c r="R425" s="15"/>
      <c r="S425" s="15"/>
      <c r="T425" s="15"/>
    </row>
    <row r="426" spans="1:20" s="16" customFormat="1">
      <c r="A426" s="15"/>
      <c r="B426" s="15"/>
      <c r="C426" s="48"/>
      <c r="D426" s="48"/>
      <c r="E426" s="99"/>
      <c r="F426" s="15"/>
      <c r="G426" s="15"/>
      <c r="H426" s="15"/>
      <c r="I426" s="15"/>
      <c r="J426" s="17"/>
      <c r="K426" s="17"/>
      <c r="L426" s="17"/>
      <c r="M426" s="15"/>
      <c r="N426" s="86"/>
      <c r="O426" s="15"/>
      <c r="P426" s="99"/>
      <c r="Q426" s="99"/>
      <c r="R426" s="15"/>
      <c r="S426" s="15"/>
      <c r="T426" s="15"/>
    </row>
    <row r="427" spans="1:20" s="16" customFormat="1">
      <c r="A427" s="15"/>
      <c r="B427" s="15"/>
      <c r="C427" s="48"/>
      <c r="D427" s="48"/>
      <c r="E427" s="99"/>
      <c r="F427" s="15"/>
      <c r="G427" s="15"/>
      <c r="H427" s="15"/>
      <c r="I427" s="15"/>
      <c r="J427" s="17"/>
      <c r="K427" s="17"/>
      <c r="L427" s="17"/>
      <c r="M427" s="15"/>
      <c r="N427" s="86"/>
      <c r="O427" s="15"/>
      <c r="P427" s="99"/>
      <c r="Q427" s="99"/>
      <c r="R427" s="15"/>
      <c r="S427" s="15"/>
      <c r="T427" s="15"/>
    </row>
    <row r="428" spans="1:20" s="16" customFormat="1">
      <c r="A428" s="15"/>
      <c r="B428" s="15"/>
      <c r="C428" s="48"/>
      <c r="D428" s="48"/>
      <c r="E428" s="99"/>
      <c r="F428" s="15"/>
      <c r="G428" s="15"/>
      <c r="H428" s="15"/>
      <c r="I428" s="15"/>
      <c r="J428" s="17"/>
      <c r="K428" s="17"/>
      <c r="L428" s="17"/>
      <c r="M428" s="15"/>
      <c r="N428" s="86"/>
      <c r="O428" s="15"/>
      <c r="P428" s="99"/>
      <c r="Q428" s="99"/>
      <c r="R428" s="15"/>
      <c r="S428" s="15"/>
      <c r="T428" s="15"/>
    </row>
    <row r="429" spans="1:20" s="16" customFormat="1">
      <c r="A429" s="15"/>
      <c r="B429" s="15"/>
      <c r="C429" s="48"/>
      <c r="D429" s="48"/>
      <c r="E429" s="99"/>
      <c r="F429" s="15"/>
      <c r="G429" s="15"/>
      <c r="H429" s="15"/>
      <c r="I429" s="15"/>
      <c r="J429" s="17"/>
      <c r="K429" s="17"/>
      <c r="L429" s="17"/>
      <c r="M429" s="15"/>
      <c r="N429" s="86"/>
      <c r="O429" s="15"/>
      <c r="P429" s="99"/>
      <c r="Q429" s="99"/>
      <c r="R429" s="15"/>
      <c r="S429" s="15"/>
      <c r="T429" s="15"/>
    </row>
    <row r="430" spans="1:20" s="16" customFormat="1">
      <c r="A430" s="15"/>
      <c r="B430" s="15"/>
      <c r="C430" s="48"/>
      <c r="D430" s="48"/>
      <c r="E430" s="99"/>
      <c r="F430" s="15"/>
      <c r="G430" s="15"/>
      <c r="H430" s="15"/>
      <c r="I430" s="15"/>
      <c r="J430" s="17"/>
      <c r="K430" s="17"/>
      <c r="L430" s="17"/>
      <c r="M430" s="15"/>
      <c r="N430" s="86"/>
      <c r="O430" s="15"/>
      <c r="P430" s="99"/>
      <c r="Q430" s="99"/>
      <c r="R430" s="15"/>
      <c r="S430" s="15"/>
      <c r="T430" s="15"/>
    </row>
    <row r="431" spans="1:20" s="16" customFormat="1">
      <c r="A431" s="15"/>
      <c r="B431" s="15"/>
      <c r="C431" s="48"/>
      <c r="D431" s="48"/>
      <c r="E431" s="99"/>
      <c r="F431" s="15"/>
      <c r="G431" s="15"/>
      <c r="H431" s="15"/>
      <c r="I431" s="15"/>
      <c r="J431" s="17"/>
      <c r="K431" s="17"/>
      <c r="L431" s="17"/>
      <c r="M431" s="15"/>
      <c r="N431" s="86"/>
      <c r="O431" s="15"/>
      <c r="P431" s="99"/>
      <c r="Q431" s="99"/>
      <c r="R431" s="15"/>
      <c r="S431" s="15"/>
      <c r="T431" s="15"/>
    </row>
    <row r="432" spans="1:20" s="16" customFormat="1">
      <c r="A432" s="15"/>
      <c r="B432" s="15"/>
      <c r="C432" s="48"/>
      <c r="D432" s="48"/>
      <c r="E432" s="99"/>
      <c r="F432" s="15"/>
      <c r="G432" s="15"/>
      <c r="H432" s="15"/>
      <c r="I432" s="15"/>
      <c r="J432" s="17"/>
      <c r="K432" s="17"/>
      <c r="L432" s="17"/>
      <c r="M432" s="15"/>
      <c r="N432" s="86"/>
      <c r="O432" s="15"/>
      <c r="P432" s="99"/>
      <c r="Q432" s="99"/>
      <c r="R432" s="15"/>
      <c r="S432" s="15"/>
      <c r="T432" s="15"/>
    </row>
    <row r="433" spans="1:20" s="16" customFormat="1">
      <c r="A433" s="15"/>
      <c r="B433" s="15"/>
      <c r="C433" s="48"/>
      <c r="D433" s="48"/>
      <c r="E433" s="99"/>
      <c r="F433" s="15"/>
      <c r="G433" s="15"/>
      <c r="H433" s="15"/>
      <c r="I433" s="15"/>
      <c r="J433" s="17"/>
      <c r="K433" s="17"/>
      <c r="L433" s="17"/>
      <c r="M433" s="15"/>
      <c r="N433" s="86"/>
      <c r="O433" s="15"/>
      <c r="P433" s="99"/>
      <c r="Q433" s="99"/>
      <c r="R433" s="15"/>
      <c r="S433" s="15"/>
      <c r="T433" s="15"/>
    </row>
    <row r="434" spans="1:20" s="16" customFormat="1">
      <c r="A434" s="15"/>
      <c r="B434" s="15"/>
      <c r="C434" s="48"/>
      <c r="D434" s="48"/>
      <c r="E434" s="99"/>
      <c r="F434" s="15"/>
      <c r="G434" s="15"/>
      <c r="H434" s="15"/>
      <c r="I434" s="15"/>
      <c r="J434" s="17"/>
      <c r="K434" s="17"/>
      <c r="L434" s="17"/>
      <c r="M434" s="15"/>
      <c r="N434" s="86"/>
      <c r="O434" s="15"/>
      <c r="P434" s="99"/>
      <c r="Q434" s="99"/>
      <c r="R434" s="15"/>
      <c r="S434" s="15"/>
      <c r="T434" s="15"/>
    </row>
    <row r="435" spans="1:20" s="16" customFormat="1">
      <c r="A435" s="15"/>
      <c r="B435" s="15"/>
      <c r="C435" s="48"/>
      <c r="D435" s="48"/>
      <c r="E435" s="99"/>
      <c r="F435" s="15"/>
      <c r="G435" s="15"/>
      <c r="H435" s="15"/>
      <c r="I435" s="15"/>
      <c r="J435" s="17"/>
      <c r="K435" s="17"/>
      <c r="L435" s="17"/>
      <c r="M435" s="15"/>
      <c r="N435" s="86"/>
      <c r="O435" s="15"/>
      <c r="P435" s="99"/>
      <c r="Q435" s="99"/>
      <c r="R435" s="15"/>
      <c r="S435" s="15"/>
      <c r="T435" s="15"/>
    </row>
    <row r="436" spans="1:20" s="16" customFormat="1">
      <c r="A436" s="15"/>
      <c r="B436" s="15"/>
      <c r="C436" s="48"/>
      <c r="D436" s="48"/>
      <c r="E436" s="99"/>
      <c r="F436" s="15"/>
      <c r="G436" s="15"/>
      <c r="H436" s="15"/>
      <c r="I436" s="15"/>
      <c r="J436" s="17"/>
      <c r="K436" s="17"/>
      <c r="L436" s="17"/>
      <c r="M436" s="15"/>
      <c r="N436" s="86"/>
      <c r="O436" s="15"/>
      <c r="P436" s="99"/>
      <c r="Q436" s="99"/>
      <c r="R436" s="15"/>
      <c r="S436" s="15"/>
      <c r="T436" s="15"/>
    </row>
    <row r="437" spans="1:20" s="16" customFormat="1">
      <c r="A437" s="15"/>
      <c r="B437" s="15"/>
      <c r="C437" s="48"/>
      <c r="D437" s="48"/>
      <c r="E437" s="99"/>
      <c r="F437" s="15"/>
      <c r="G437" s="15"/>
      <c r="H437" s="15"/>
      <c r="I437" s="15"/>
      <c r="J437" s="17"/>
      <c r="K437" s="17"/>
      <c r="L437" s="17"/>
      <c r="M437" s="15"/>
      <c r="N437" s="86"/>
      <c r="O437" s="15"/>
      <c r="P437" s="99"/>
      <c r="Q437" s="99"/>
      <c r="R437" s="15"/>
      <c r="S437" s="15"/>
      <c r="T437" s="15"/>
    </row>
    <row r="438" spans="1:20" s="16" customFormat="1">
      <c r="A438" s="15"/>
      <c r="B438" s="15"/>
      <c r="C438" s="48"/>
      <c r="D438" s="48"/>
      <c r="E438" s="99"/>
      <c r="F438" s="15"/>
      <c r="G438" s="15"/>
      <c r="H438" s="15"/>
      <c r="I438" s="15"/>
      <c r="J438" s="17"/>
      <c r="K438" s="17"/>
      <c r="L438" s="17"/>
      <c r="M438" s="15"/>
      <c r="N438" s="86"/>
      <c r="O438" s="15"/>
      <c r="P438" s="99"/>
      <c r="Q438" s="99"/>
      <c r="R438" s="15"/>
      <c r="S438" s="15"/>
      <c r="T438" s="15"/>
    </row>
    <row r="439" spans="1:20" s="16" customFormat="1">
      <c r="A439" s="15"/>
      <c r="B439" s="15"/>
      <c r="C439" s="48"/>
      <c r="D439" s="48"/>
      <c r="E439" s="99"/>
      <c r="F439" s="15"/>
      <c r="G439" s="15"/>
      <c r="H439" s="15"/>
      <c r="I439" s="15"/>
      <c r="J439" s="17"/>
      <c r="K439" s="17"/>
      <c r="L439" s="17"/>
      <c r="M439" s="15"/>
      <c r="N439" s="86"/>
      <c r="O439" s="15"/>
      <c r="P439" s="99"/>
      <c r="Q439" s="99"/>
      <c r="R439" s="15"/>
      <c r="S439" s="15"/>
      <c r="T439" s="15"/>
    </row>
    <row r="440" spans="1:20" s="16" customFormat="1">
      <c r="A440" s="15"/>
      <c r="B440" s="15"/>
      <c r="C440" s="48"/>
      <c r="D440" s="48"/>
      <c r="E440" s="99"/>
      <c r="F440" s="15"/>
      <c r="G440" s="15"/>
      <c r="H440" s="15"/>
      <c r="I440" s="15"/>
      <c r="J440" s="17"/>
      <c r="K440" s="17"/>
      <c r="L440" s="17"/>
      <c r="M440" s="15"/>
      <c r="N440" s="86"/>
      <c r="O440" s="15"/>
      <c r="P440" s="99"/>
      <c r="Q440" s="99"/>
      <c r="R440" s="15"/>
      <c r="S440" s="15"/>
      <c r="T440" s="15"/>
    </row>
    <row r="441" spans="1:20" s="16" customFormat="1">
      <c r="A441" s="15"/>
      <c r="B441" s="15"/>
      <c r="C441" s="48"/>
      <c r="D441" s="48"/>
      <c r="E441" s="99"/>
      <c r="F441" s="15"/>
      <c r="G441" s="15"/>
      <c r="H441" s="15"/>
      <c r="I441" s="15"/>
      <c r="J441" s="17"/>
      <c r="K441" s="17"/>
      <c r="L441" s="17"/>
      <c r="M441" s="15"/>
      <c r="N441" s="86"/>
      <c r="O441" s="15"/>
      <c r="P441" s="99"/>
      <c r="Q441" s="99"/>
      <c r="R441" s="15"/>
      <c r="S441" s="15"/>
      <c r="T441" s="15"/>
    </row>
    <row r="442" spans="1:20" s="16" customFormat="1">
      <c r="A442" s="15"/>
      <c r="B442" s="15"/>
      <c r="C442" s="48"/>
      <c r="D442" s="48"/>
      <c r="E442" s="99"/>
      <c r="F442" s="15"/>
      <c r="G442" s="15"/>
      <c r="H442" s="15"/>
      <c r="I442" s="15"/>
      <c r="J442" s="17"/>
      <c r="K442" s="17"/>
      <c r="L442" s="17"/>
      <c r="M442" s="15"/>
      <c r="N442" s="86"/>
      <c r="O442" s="15"/>
      <c r="P442" s="99"/>
      <c r="Q442" s="99"/>
      <c r="R442" s="15"/>
      <c r="S442" s="15"/>
      <c r="T442" s="15"/>
    </row>
    <row r="443" spans="1:20" s="16" customFormat="1">
      <c r="A443" s="15"/>
      <c r="B443" s="15"/>
      <c r="C443" s="48"/>
      <c r="D443" s="48"/>
      <c r="E443" s="99"/>
      <c r="F443" s="15"/>
      <c r="G443" s="15"/>
      <c r="H443" s="15"/>
      <c r="I443" s="15"/>
      <c r="J443" s="17"/>
      <c r="K443" s="17"/>
      <c r="L443" s="17"/>
      <c r="M443" s="15"/>
      <c r="N443" s="86"/>
      <c r="O443" s="15"/>
      <c r="P443" s="99"/>
      <c r="Q443" s="99"/>
      <c r="R443" s="15"/>
      <c r="S443" s="15"/>
      <c r="T443" s="15"/>
    </row>
    <row r="444" spans="1:20" s="16" customFormat="1">
      <c r="A444" s="15"/>
      <c r="B444" s="15"/>
      <c r="C444" s="48"/>
      <c r="D444" s="48"/>
      <c r="E444" s="99"/>
      <c r="F444" s="15"/>
      <c r="G444" s="15"/>
      <c r="H444" s="15"/>
      <c r="I444" s="15"/>
      <c r="J444" s="17"/>
      <c r="K444" s="17"/>
      <c r="L444" s="17"/>
      <c r="M444" s="15"/>
      <c r="N444" s="86"/>
      <c r="O444" s="15"/>
      <c r="P444" s="99"/>
      <c r="Q444" s="99"/>
      <c r="R444" s="15"/>
      <c r="S444" s="15"/>
      <c r="T444" s="15"/>
    </row>
    <row r="445" spans="1:20" s="16" customFormat="1">
      <c r="A445" s="15"/>
      <c r="B445" s="15"/>
      <c r="C445" s="48"/>
      <c r="D445" s="48"/>
      <c r="E445" s="99"/>
      <c r="F445" s="15"/>
      <c r="G445" s="15"/>
      <c r="H445" s="15"/>
      <c r="I445" s="15"/>
      <c r="J445" s="17"/>
      <c r="K445" s="17"/>
      <c r="L445" s="17"/>
      <c r="M445" s="15"/>
      <c r="N445" s="86"/>
      <c r="O445" s="15"/>
      <c r="P445" s="99"/>
      <c r="Q445" s="99"/>
      <c r="R445" s="15"/>
      <c r="S445" s="15"/>
      <c r="T445" s="15"/>
    </row>
    <row r="446" spans="1:20" s="16" customFormat="1">
      <c r="A446" s="15"/>
      <c r="B446" s="15"/>
      <c r="C446" s="48"/>
      <c r="D446" s="48"/>
      <c r="E446" s="99"/>
      <c r="F446" s="15"/>
      <c r="G446" s="15"/>
      <c r="H446" s="15"/>
      <c r="I446" s="15"/>
      <c r="J446" s="17"/>
      <c r="K446" s="17"/>
      <c r="L446" s="17"/>
      <c r="M446" s="15"/>
      <c r="N446" s="86"/>
      <c r="O446" s="15"/>
      <c r="P446" s="99"/>
      <c r="Q446" s="99"/>
      <c r="R446" s="15"/>
      <c r="S446" s="15"/>
      <c r="T446" s="15"/>
    </row>
    <row r="447" spans="1:20" s="16" customFormat="1">
      <c r="A447" s="15"/>
      <c r="B447" s="15"/>
      <c r="C447" s="48"/>
      <c r="D447" s="48"/>
      <c r="E447" s="99"/>
      <c r="F447" s="15"/>
      <c r="G447" s="15"/>
      <c r="H447" s="15"/>
      <c r="I447" s="15"/>
      <c r="J447" s="17"/>
      <c r="K447" s="17"/>
      <c r="L447" s="17"/>
      <c r="M447" s="15"/>
      <c r="N447" s="86"/>
      <c r="O447" s="15"/>
      <c r="P447" s="99"/>
      <c r="Q447" s="99"/>
      <c r="R447" s="15"/>
      <c r="S447" s="15"/>
      <c r="T447" s="15"/>
    </row>
    <row r="448" spans="1:20" s="16" customFormat="1">
      <c r="A448" s="15"/>
      <c r="B448" s="15"/>
      <c r="C448" s="48"/>
      <c r="D448" s="48"/>
      <c r="E448" s="99"/>
      <c r="F448" s="15"/>
      <c r="G448" s="15"/>
      <c r="H448" s="15"/>
      <c r="I448" s="15"/>
      <c r="J448" s="17"/>
      <c r="K448" s="17"/>
      <c r="L448" s="17"/>
      <c r="M448" s="15"/>
      <c r="N448" s="86"/>
      <c r="O448" s="15"/>
      <c r="P448" s="99"/>
      <c r="Q448" s="99"/>
      <c r="R448" s="15"/>
      <c r="S448" s="15"/>
      <c r="T448" s="15"/>
    </row>
    <row r="449" spans="1:20" s="16" customFormat="1">
      <c r="A449" s="15"/>
      <c r="B449" s="15"/>
      <c r="C449" s="48"/>
      <c r="D449" s="48"/>
      <c r="E449" s="99"/>
      <c r="F449" s="15"/>
      <c r="G449" s="15"/>
      <c r="H449" s="15"/>
      <c r="I449" s="15"/>
      <c r="J449" s="17"/>
      <c r="K449" s="17"/>
      <c r="L449" s="17"/>
      <c r="M449" s="15"/>
      <c r="N449" s="86"/>
      <c r="O449" s="15"/>
      <c r="P449" s="99"/>
      <c r="Q449" s="99"/>
      <c r="R449" s="15"/>
      <c r="S449" s="15"/>
      <c r="T449" s="15"/>
    </row>
    <row r="450" spans="1:20" s="16" customFormat="1">
      <c r="A450" s="15"/>
      <c r="B450" s="15"/>
      <c r="C450" s="48"/>
      <c r="D450" s="48"/>
      <c r="E450" s="99"/>
      <c r="F450" s="15"/>
      <c r="G450" s="15"/>
      <c r="H450" s="15"/>
      <c r="I450" s="15"/>
      <c r="J450" s="17"/>
      <c r="K450" s="17"/>
      <c r="L450" s="17"/>
      <c r="M450" s="15"/>
      <c r="N450" s="86"/>
      <c r="O450" s="15"/>
      <c r="P450" s="99"/>
      <c r="Q450" s="99"/>
      <c r="R450" s="15"/>
      <c r="S450" s="15"/>
      <c r="T450" s="15"/>
    </row>
    <row r="451" spans="1:20" s="16" customFormat="1">
      <c r="A451" s="15"/>
      <c r="B451" s="15"/>
      <c r="C451" s="48"/>
      <c r="D451" s="48"/>
      <c r="E451" s="99"/>
      <c r="F451" s="15"/>
      <c r="G451" s="15"/>
      <c r="H451" s="15"/>
      <c r="I451" s="15"/>
      <c r="J451" s="17"/>
      <c r="K451" s="17"/>
      <c r="L451" s="17"/>
      <c r="M451" s="15"/>
      <c r="N451" s="86"/>
      <c r="O451" s="15"/>
      <c r="P451" s="99"/>
      <c r="Q451" s="99"/>
      <c r="R451" s="15"/>
      <c r="S451" s="15"/>
      <c r="T451" s="15"/>
    </row>
    <row r="452" spans="1:20" s="16" customFormat="1">
      <c r="A452" s="15"/>
      <c r="B452" s="15"/>
      <c r="C452" s="48"/>
      <c r="D452" s="48"/>
      <c r="E452" s="99"/>
      <c r="F452" s="15"/>
      <c r="G452" s="15"/>
      <c r="H452" s="15"/>
      <c r="I452" s="15"/>
      <c r="J452" s="17"/>
      <c r="K452" s="17"/>
      <c r="L452" s="17"/>
      <c r="M452" s="15"/>
      <c r="N452" s="86"/>
      <c r="O452" s="15"/>
      <c r="P452" s="99"/>
      <c r="Q452" s="99"/>
      <c r="R452" s="15"/>
      <c r="S452" s="15"/>
      <c r="T452" s="15"/>
    </row>
    <row r="453" spans="1:20" s="16" customFormat="1">
      <c r="A453" s="15"/>
      <c r="B453" s="15"/>
      <c r="C453" s="48"/>
      <c r="D453" s="48"/>
      <c r="E453" s="99"/>
      <c r="F453" s="15"/>
      <c r="G453" s="15"/>
      <c r="H453" s="15"/>
      <c r="I453" s="15"/>
      <c r="J453" s="17"/>
      <c r="K453" s="17"/>
      <c r="L453" s="17"/>
      <c r="M453" s="15"/>
      <c r="N453" s="86"/>
      <c r="O453" s="15"/>
      <c r="P453" s="99"/>
      <c r="Q453" s="99"/>
      <c r="R453" s="15"/>
      <c r="S453" s="15"/>
      <c r="T453" s="15"/>
    </row>
    <row r="454" spans="1:20" s="16" customFormat="1">
      <c r="A454" s="15"/>
      <c r="B454" s="15"/>
      <c r="C454" s="48"/>
      <c r="D454" s="48"/>
      <c r="E454" s="99"/>
      <c r="F454" s="15"/>
      <c r="G454" s="15"/>
      <c r="H454" s="15"/>
      <c r="I454" s="15"/>
      <c r="J454" s="17"/>
      <c r="K454" s="17"/>
      <c r="L454" s="17"/>
      <c r="M454" s="15"/>
      <c r="N454" s="86"/>
      <c r="O454" s="15"/>
      <c r="P454" s="99"/>
      <c r="Q454" s="99"/>
      <c r="R454" s="15"/>
      <c r="S454" s="15"/>
      <c r="T454" s="15"/>
    </row>
    <row r="455" spans="1:20" s="16" customFormat="1">
      <c r="A455" s="15"/>
      <c r="B455" s="15"/>
      <c r="C455" s="48"/>
      <c r="D455" s="48"/>
      <c r="E455" s="99"/>
      <c r="F455" s="15"/>
      <c r="G455" s="15"/>
      <c r="H455" s="15"/>
      <c r="I455" s="15"/>
      <c r="J455" s="17"/>
      <c r="K455" s="17"/>
      <c r="L455" s="17"/>
      <c r="M455" s="15"/>
      <c r="N455" s="86"/>
      <c r="O455" s="15"/>
      <c r="P455" s="99"/>
      <c r="Q455" s="99"/>
      <c r="R455" s="15"/>
      <c r="S455" s="15"/>
      <c r="T455" s="15"/>
    </row>
    <row r="456" spans="1:20" s="16" customFormat="1">
      <c r="A456" s="15"/>
      <c r="B456" s="15"/>
      <c r="C456" s="48"/>
      <c r="D456" s="48"/>
      <c r="E456" s="99"/>
      <c r="F456" s="15"/>
      <c r="G456" s="15"/>
      <c r="H456" s="15"/>
      <c r="I456" s="15"/>
      <c r="J456" s="17"/>
      <c r="K456" s="17"/>
      <c r="L456" s="17"/>
      <c r="M456" s="15"/>
      <c r="N456" s="86"/>
      <c r="O456" s="15"/>
      <c r="P456" s="99"/>
      <c r="Q456" s="99"/>
      <c r="R456" s="15"/>
      <c r="S456" s="15"/>
      <c r="T456" s="15"/>
    </row>
    <row r="457" spans="1:20" s="16" customFormat="1">
      <c r="A457" s="15"/>
      <c r="B457" s="15"/>
      <c r="C457" s="48"/>
      <c r="D457" s="48"/>
      <c r="E457" s="99"/>
      <c r="F457" s="15"/>
      <c r="G457" s="15"/>
      <c r="H457" s="15"/>
      <c r="I457" s="15"/>
      <c r="J457" s="17"/>
      <c r="K457" s="17"/>
      <c r="L457" s="17"/>
      <c r="M457" s="15"/>
      <c r="N457" s="86"/>
      <c r="O457" s="15"/>
      <c r="P457" s="99"/>
      <c r="Q457" s="99"/>
      <c r="R457" s="15"/>
      <c r="S457" s="15"/>
      <c r="T457" s="15"/>
    </row>
    <row r="458" spans="1:20" s="16" customFormat="1">
      <c r="A458" s="15"/>
      <c r="B458" s="15"/>
      <c r="C458" s="48"/>
      <c r="D458" s="48"/>
      <c r="E458" s="99"/>
      <c r="F458" s="15"/>
      <c r="G458" s="15"/>
      <c r="H458" s="15"/>
      <c r="I458" s="15"/>
      <c r="J458" s="17"/>
      <c r="K458" s="17"/>
      <c r="L458" s="17"/>
      <c r="M458" s="15"/>
      <c r="N458" s="86"/>
      <c r="O458" s="15"/>
      <c r="P458" s="99"/>
      <c r="Q458" s="99"/>
      <c r="R458" s="15"/>
      <c r="S458" s="15"/>
      <c r="T458" s="15"/>
    </row>
    <row r="459" spans="1:20" s="16" customFormat="1">
      <c r="A459" s="15"/>
      <c r="B459" s="15"/>
      <c r="C459" s="48"/>
      <c r="D459" s="48"/>
      <c r="E459" s="99"/>
      <c r="F459" s="15"/>
      <c r="G459" s="15"/>
      <c r="H459" s="15"/>
      <c r="I459" s="15"/>
      <c r="J459" s="17"/>
      <c r="K459" s="17"/>
      <c r="L459" s="17"/>
      <c r="M459" s="15"/>
      <c r="N459" s="86"/>
      <c r="O459" s="15"/>
      <c r="P459" s="99"/>
      <c r="Q459" s="99"/>
      <c r="R459" s="15"/>
      <c r="S459" s="15"/>
      <c r="T459" s="15"/>
    </row>
    <row r="460" spans="1:20" s="16" customFormat="1">
      <c r="A460" s="15"/>
      <c r="B460" s="15"/>
      <c r="C460" s="48"/>
      <c r="D460" s="48"/>
      <c r="E460" s="99"/>
      <c r="F460" s="15"/>
      <c r="G460" s="15"/>
      <c r="H460" s="15"/>
      <c r="I460" s="15"/>
      <c r="J460" s="17"/>
      <c r="K460" s="17"/>
      <c r="L460" s="17"/>
      <c r="M460" s="15"/>
      <c r="N460" s="86"/>
      <c r="O460" s="15"/>
      <c r="P460" s="99"/>
      <c r="Q460" s="99"/>
      <c r="R460" s="15"/>
      <c r="S460" s="15"/>
      <c r="T460" s="15"/>
    </row>
    <row r="461" spans="1:20" s="16" customFormat="1">
      <c r="A461" s="15"/>
      <c r="B461" s="15"/>
      <c r="C461" s="48"/>
      <c r="D461" s="48"/>
      <c r="E461" s="99"/>
      <c r="F461" s="15"/>
      <c r="G461" s="15"/>
      <c r="H461" s="15"/>
      <c r="I461" s="15"/>
      <c r="J461" s="17"/>
      <c r="K461" s="17"/>
      <c r="L461" s="17"/>
      <c r="M461" s="15"/>
      <c r="N461" s="86"/>
      <c r="O461" s="15"/>
      <c r="P461" s="99"/>
      <c r="Q461" s="99"/>
      <c r="R461" s="15"/>
      <c r="S461" s="15"/>
      <c r="T461" s="15"/>
    </row>
    <row r="462" spans="1:20" s="16" customFormat="1">
      <c r="A462" s="15"/>
      <c r="B462" s="15"/>
      <c r="C462" s="48"/>
      <c r="D462" s="48"/>
      <c r="E462" s="99"/>
      <c r="F462" s="15"/>
      <c r="G462" s="15"/>
      <c r="H462" s="15"/>
      <c r="I462" s="15"/>
      <c r="J462" s="17"/>
      <c r="K462" s="17"/>
      <c r="L462" s="17"/>
      <c r="M462" s="15"/>
      <c r="N462" s="86"/>
      <c r="O462" s="15"/>
      <c r="P462" s="99"/>
      <c r="Q462" s="99"/>
      <c r="R462" s="15"/>
      <c r="S462" s="15"/>
      <c r="T462" s="15"/>
    </row>
    <row r="463" spans="1:20" s="16" customFormat="1">
      <c r="A463" s="15"/>
      <c r="B463" s="15"/>
      <c r="C463" s="48"/>
      <c r="D463" s="48"/>
      <c r="E463" s="99"/>
      <c r="F463" s="15"/>
      <c r="G463" s="15"/>
      <c r="H463" s="15"/>
      <c r="I463" s="15"/>
      <c r="J463" s="17"/>
      <c r="K463" s="17"/>
      <c r="L463" s="17"/>
      <c r="M463" s="15"/>
      <c r="N463" s="86"/>
      <c r="O463" s="15"/>
      <c r="P463" s="99"/>
      <c r="Q463" s="99"/>
      <c r="R463" s="15"/>
      <c r="S463" s="15"/>
      <c r="T463" s="15"/>
    </row>
    <row r="464" spans="1:20" s="16" customFormat="1">
      <c r="A464" s="15"/>
      <c r="B464" s="15"/>
      <c r="C464" s="48"/>
      <c r="D464" s="48"/>
      <c r="E464" s="99"/>
      <c r="F464" s="15"/>
      <c r="G464" s="15"/>
      <c r="H464" s="15"/>
      <c r="I464" s="15"/>
      <c r="J464" s="17"/>
      <c r="K464" s="17"/>
      <c r="L464" s="17"/>
      <c r="M464" s="15"/>
      <c r="N464" s="86"/>
      <c r="O464" s="15"/>
      <c r="P464" s="99"/>
      <c r="Q464" s="99"/>
      <c r="R464" s="15"/>
      <c r="S464" s="15"/>
      <c r="T464" s="15"/>
    </row>
    <row r="465" spans="1:20" s="16" customFormat="1">
      <c r="A465" s="15"/>
      <c r="B465" s="15"/>
      <c r="C465" s="48"/>
      <c r="D465" s="48"/>
      <c r="E465" s="99"/>
      <c r="F465" s="15"/>
      <c r="G465" s="15"/>
      <c r="H465" s="15"/>
      <c r="I465" s="15"/>
      <c r="J465" s="17"/>
      <c r="K465" s="17"/>
      <c r="L465" s="17"/>
      <c r="M465" s="15"/>
      <c r="N465" s="86"/>
      <c r="O465" s="15"/>
      <c r="P465" s="99"/>
      <c r="Q465" s="99"/>
      <c r="R465" s="15"/>
      <c r="S465" s="15"/>
      <c r="T465" s="15"/>
    </row>
    <row r="466" spans="1:20" s="16" customFormat="1">
      <c r="A466" s="15"/>
      <c r="B466" s="15"/>
      <c r="C466" s="48"/>
      <c r="D466" s="48"/>
      <c r="E466" s="99"/>
      <c r="F466" s="15"/>
      <c r="G466" s="15"/>
      <c r="H466" s="15"/>
      <c r="I466" s="15"/>
      <c r="J466" s="17"/>
      <c r="K466" s="17"/>
      <c r="L466" s="17"/>
      <c r="M466" s="15"/>
      <c r="N466" s="86"/>
      <c r="O466" s="15"/>
      <c r="P466" s="99"/>
      <c r="Q466" s="99"/>
      <c r="R466" s="15"/>
      <c r="S466" s="15"/>
      <c r="T466" s="15"/>
    </row>
    <row r="467" spans="1:20" s="16" customFormat="1">
      <c r="A467" s="15"/>
      <c r="B467" s="15"/>
      <c r="C467" s="48"/>
      <c r="D467" s="48"/>
      <c r="E467" s="99"/>
      <c r="F467" s="15"/>
      <c r="G467" s="15"/>
      <c r="H467" s="15"/>
      <c r="I467" s="15"/>
      <c r="J467" s="17"/>
      <c r="K467" s="17"/>
      <c r="L467" s="17"/>
      <c r="M467" s="15"/>
      <c r="N467" s="86"/>
      <c r="O467" s="15"/>
      <c r="P467" s="99"/>
      <c r="Q467" s="99"/>
      <c r="R467" s="15"/>
      <c r="S467" s="15"/>
      <c r="T467" s="15"/>
    </row>
    <row r="468" spans="1:20" s="16" customFormat="1">
      <c r="A468" s="15"/>
      <c r="B468" s="15"/>
      <c r="C468" s="48"/>
      <c r="D468" s="48"/>
      <c r="E468" s="99"/>
      <c r="F468" s="15"/>
      <c r="G468" s="15"/>
      <c r="H468" s="15"/>
      <c r="I468" s="15"/>
      <c r="J468" s="17"/>
      <c r="K468" s="17"/>
      <c r="L468" s="17"/>
      <c r="M468" s="15"/>
      <c r="N468" s="86"/>
      <c r="O468" s="15"/>
      <c r="P468" s="99"/>
      <c r="Q468" s="99"/>
      <c r="R468" s="15"/>
      <c r="S468" s="15"/>
      <c r="T468" s="15"/>
    </row>
    <row r="469" spans="1:20" s="16" customFormat="1">
      <c r="A469" s="15"/>
      <c r="B469" s="15"/>
      <c r="C469" s="48"/>
      <c r="D469" s="48"/>
      <c r="E469" s="99"/>
      <c r="F469" s="15"/>
      <c r="G469" s="15"/>
      <c r="H469" s="15"/>
      <c r="I469" s="15"/>
      <c r="J469" s="17"/>
      <c r="K469" s="17"/>
      <c r="L469" s="17"/>
      <c r="M469" s="15"/>
      <c r="N469" s="86"/>
      <c r="O469" s="15"/>
      <c r="P469" s="99"/>
      <c r="Q469" s="99"/>
      <c r="R469" s="15"/>
      <c r="S469" s="15"/>
      <c r="T469" s="15"/>
    </row>
    <row r="470" spans="1:20" s="16" customFormat="1">
      <c r="A470" s="15"/>
      <c r="B470" s="15"/>
      <c r="C470" s="48"/>
      <c r="D470" s="48"/>
      <c r="E470" s="99"/>
      <c r="F470" s="15"/>
      <c r="G470" s="15"/>
      <c r="H470" s="15"/>
      <c r="I470" s="15"/>
      <c r="J470" s="17"/>
      <c r="K470" s="17"/>
      <c r="L470" s="17"/>
      <c r="M470" s="15"/>
      <c r="N470" s="86"/>
      <c r="O470" s="15"/>
      <c r="P470" s="99"/>
      <c r="Q470" s="99"/>
      <c r="R470" s="15"/>
      <c r="S470" s="15"/>
      <c r="T470" s="15"/>
    </row>
    <row r="471" spans="1:20" s="16" customFormat="1">
      <c r="A471" s="15"/>
      <c r="B471" s="15"/>
      <c r="C471" s="48"/>
      <c r="D471" s="48"/>
      <c r="E471" s="99"/>
      <c r="F471" s="15"/>
      <c r="G471" s="15"/>
      <c r="H471" s="15"/>
      <c r="I471" s="15"/>
      <c r="J471" s="17"/>
      <c r="K471" s="17"/>
      <c r="L471" s="17"/>
      <c r="M471" s="15"/>
      <c r="N471" s="86"/>
      <c r="O471" s="15"/>
      <c r="P471" s="99"/>
      <c r="Q471" s="99"/>
      <c r="R471" s="15"/>
      <c r="S471" s="15"/>
      <c r="T471" s="15"/>
    </row>
    <row r="472" spans="1:20" s="16" customFormat="1">
      <c r="A472" s="15"/>
      <c r="B472" s="15"/>
      <c r="C472" s="48"/>
      <c r="D472" s="48"/>
      <c r="E472" s="99"/>
      <c r="F472" s="15"/>
      <c r="G472" s="15"/>
      <c r="H472" s="15"/>
      <c r="I472" s="15"/>
      <c r="J472" s="17"/>
      <c r="K472" s="17"/>
      <c r="L472" s="17"/>
      <c r="M472" s="15"/>
      <c r="N472" s="86"/>
      <c r="O472" s="15"/>
      <c r="P472" s="99"/>
      <c r="Q472" s="99"/>
      <c r="R472" s="15"/>
      <c r="S472" s="15"/>
      <c r="T472" s="15"/>
    </row>
    <row r="473" spans="1:20" s="16" customFormat="1">
      <c r="A473" s="15"/>
      <c r="B473" s="15"/>
      <c r="C473" s="48"/>
      <c r="D473" s="48"/>
      <c r="E473" s="99"/>
      <c r="F473" s="15"/>
      <c r="G473" s="15"/>
      <c r="H473" s="15"/>
      <c r="I473" s="15"/>
      <c r="J473" s="17"/>
      <c r="K473" s="17"/>
      <c r="L473" s="17"/>
      <c r="M473" s="15"/>
      <c r="N473" s="86"/>
      <c r="O473" s="15"/>
      <c r="P473" s="99"/>
      <c r="Q473" s="99"/>
      <c r="R473" s="15"/>
      <c r="S473" s="15"/>
      <c r="T473" s="15"/>
    </row>
    <row r="474" spans="1:20" s="16" customFormat="1">
      <c r="A474" s="15"/>
      <c r="B474" s="15"/>
      <c r="C474" s="48"/>
      <c r="D474" s="48"/>
      <c r="E474" s="99"/>
      <c r="F474" s="15"/>
      <c r="G474" s="15"/>
      <c r="H474" s="15"/>
      <c r="I474" s="15"/>
      <c r="J474" s="17"/>
      <c r="K474" s="17"/>
      <c r="L474" s="17"/>
      <c r="M474" s="15"/>
      <c r="N474" s="86"/>
      <c r="O474" s="15"/>
      <c r="P474" s="99"/>
      <c r="Q474" s="99"/>
      <c r="R474" s="15"/>
      <c r="S474" s="15"/>
      <c r="T474" s="15"/>
    </row>
    <row r="475" spans="1:20" s="16" customFormat="1">
      <c r="A475" s="15"/>
      <c r="B475" s="15"/>
      <c r="C475" s="48"/>
      <c r="D475" s="48"/>
      <c r="E475" s="99"/>
      <c r="F475" s="15"/>
      <c r="G475" s="15"/>
      <c r="H475" s="15"/>
      <c r="I475" s="15"/>
      <c r="J475" s="17"/>
      <c r="K475" s="17"/>
      <c r="L475" s="17"/>
      <c r="M475" s="15"/>
      <c r="N475" s="86"/>
      <c r="O475" s="15"/>
      <c r="P475" s="99"/>
      <c r="Q475" s="99"/>
      <c r="R475" s="15"/>
      <c r="S475" s="15"/>
      <c r="T475" s="15"/>
    </row>
    <row r="476" spans="1:20" s="16" customFormat="1">
      <c r="A476" s="15"/>
      <c r="B476" s="15"/>
      <c r="C476" s="48"/>
      <c r="D476" s="48"/>
      <c r="E476" s="99"/>
      <c r="F476" s="15"/>
      <c r="G476" s="15"/>
      <c r="H476" s="15"/>
      <c r="I476" s="15"/>
      <c r="J476" s="17"/>
      <c r="K476" s="17"/>
      <c r="L476" s="17"/>
      <c r="M476" s="15"/>
      <c r="N476" s="86"/>
      <c r="O476" s="15"/>
      <c r="P476" s="99"/>
      <c r="Q476" s="99"/>
      <c r="R476" s="15"/>
      <c r="S476" s="15"/>
      <c r="T476" s="15"/>
    </row>
    <row r="477" spans="1:20" s="16" customFormat="1">
      <c r="A477" s="15"/>
      <c r="B477" s="15"/>
      <c r="C477" s="48"/>
      <c r="D477" s="48"/>
      <c r="E477" s="99"/>
      <c r="F477" s="15"/>
      <c r="G477" s="15"/>
      <c r="H477" s="15"/>
      <c r="I477" s="15"/>
      <c r="J477" s="17"/>
      <c r="K477" s="17"/>
      <c r="L477" s="17"/>
      <c r="M477" s="15"/>
      <c r="N477" s="86"/>
      <c r="O477" s="15"/>
      <c r="P477" s="99"/>
      <c r="Q477" s="99"/>
      <c r="R477" s="15"/>
      <c r="S477" s="15"/>
      <c r="T477" s="15"/>
    </row>
    <row r="478" spans="1:20" s="16" customFormat="1">
      <c r="A478" s="15"/>
      <c r="B478" s="15"/>
      <c r="C478" s="48"/>
      <c r="D478" s="48"/>
      <c r="E478" s="99"/>
      <c r="F478" s="15"/>
      <c r="G478" s="15"/>
      <c r="H478" s="15"/>
      <c r="I478" s="15"/>
      <c r="J478" s="17"/>
      <c r="K478" s="17"/>
      <c r="L478" s="17"/>
      <c r="M478" s="15"/>
      <c r="N478" s="86"/>
      <c r="O478" s="15"/>
      <c r="P478" s="99"/>
      <c r="Q478" s="99"/>
      <c r="R478" s="15"/>
      <c r="S478" s="15"/>
      <c r="T478" s="15"/>
    </row>
    <row r="479" spans="1:20" s="16" customFormat="1">
      <c r="A479" s="15"/>
      <c r="B479" s="15"/>
      <c r="C479" s="48"/>
      <c r="D479" s="48"/>
      <c r="E479" s="99"/>
      <c r="F479" s="15"/>
      <c r="G479" s="15"/>
      <c r="H479" s="15"/>
      <c r="I479" s="15"/>
      <c r="J479" s="17"/>
      <c r="K479" s="17"/>
      <c r="L479" s="17"/>
      <c r="M479" s="15"/>
      <c r="N479" s="86"/>
      <c r="O479" s="15"/>
      <c r="P479" s="99"/>
      <c r="Q479" s="99"/>
      <c r="R479" s="15"/>
      <c r="S479" s="15"/>
      <c r="T479" s="15"/>
    </row>
    <row r="480" spans="1:20" s="16" customFormat="1">
      <c r="A480" s="15"/>
      <c r="B480" s="15"/>
      <c r="C480" s="48"/>
      <c r="D480" s="48"/>
      <c r="E480" s="99"/>
      <c r="F480" s="15"/>
      <c r="G480" s="15"/>
      <c r="H480" s="15"/>
      <c r="I480" s="15"/>
      <c r="J480" s="17"/>
      <c r="K480" s="17"/>
      <c r="L480" s="17"/>
      <c r="M480" s="15"/>
      <c r="N480" s="86"/>
      <c r="O480" s="15"/>
      <c r="P480" s="99"/>
      <c r="Q480" s="99"/>
      <c r="R480" s="15"/>
      <c r="S480" s="15"/>
      <c r="T480" s="15"/>
    </row>
    <row r="481" spans="1:20" s="16" customFormat="1">
      <c r="A481" s="15"/>
      <c r="B481" s="15"/>
      <c r="C481" s="48"/>
      <c r="D481" s="48"/>
      <c r="E481" s="99"/>
      <c r="F481" s="15"/>
      <c r="G481" s="15"/>
      <c r="H481" s="15"/>
      <c r="I481" s="15"/>
      <c r="J481" s="17"/>
      <c r="K481" s="17"/>
      <c r="L481" s="17"/>
      <c r="M481" s="15"/>
      <c r="N481" s="86"/>
      <c r="O481" s="15"/>
      <c r="P481" s="99"/>
      <c r="Q481" s="99"/>
      <c r="R481" s="15"/>
      <c r="S481" s="15"/>
      <c r="T481" s="15"/>
    </row>
    <row r="482" spans="1:20" s="16" customFormat="1">
      <c r="A482" s="15"/>
      <c r="B482" s="15"/>
      <c r="C482" s="48"/>
      <c r="D482" s="48"/>
      <c r="E482" s="99"/>
      <c r="F482" s="15"/>
      <c r="G482" s="15"/>
      <c r="H482" s="15"/>
      <c r="I482" s="15"/>
      <c r="J482" s="17"/>
      <c r="K482" s="17"/>
      <c r="L482" s="17"/>
      <c r="M482" s="15"/>
      <c r="N482" s="86"/>
      <c r="O482" s="15"/>
      <c r="P482" s="99"/>
      <c r="Q482" s="99"/>
      <c r="R482" s="15"/>
      <c r="S482" s="15"/>
      <c r="T482" s="15"/>
    </row>
    <row r="483" spans="1:20" s="16" customFormat="1">
      <c r="A483" s="15"/>
      <c r="B483" s="15"/>
      <c r="C483" s="48"/>
      <c r="D483" s="48"/>
      <c r="E483" s="99"/>
      <c r="F483" s="15"/>
      <c r="G483" s="15"/>
      <c r="H483" s="15"/>
      <c r="I483" s="15"/>
      <c r="J483" s="17"/>
      <c r="K483" s="17"/>
      <c r="L483" s="17"/>
      <c r="M483" s="15"/>
      <c r="N483" s="86"/>
      <c r="O483" s="15"/>
      <c r="P483" s="99"/>
      <c r="Q483" s="99"/>
      <c r="R483" s="15"/>
      <c r="S483" s="15"/>
      <c r="T483" s="15"/>
    </row>
    <row r="484" spans="1:20" s="16" customFormat="1">
      <c r="A484" s="15"/>
      <c r="B484" s="15"/>
      <c r="C484" s="48"/>
      <c r="D484" s="48"/>
      <c r="E484" s="99"/>
      <c r="F484" s="15"/>
      <c r="G484" s="15"/>
      <c r="H484" s="15"/>
      <c r="I484" s="15"/>
      <c r="J484" s="17"/>
      <c r="K484" s="17"/>
      <c r="L484" s="17"/>
      <c r="M484" s="15"/>
      <c r="N484" s="86"/>
      <c r="O484" s="15"/>
      <c r="P484" s="99"/>
      <c r="Q484" s="99"/>
      <c r="R484" s="15"/>
      <c r="S484" s="15"/>
      <c r="T484" s="15"/>
    </row>
    <row r="485" spans="1:20" s="16" customFormat="1">
      <c r="A485" s="15"/>
      <c r="B485" s="15"/>
      <c r="C485" s="48"/>
      <c r="D485" s="48"/>
      <c r="E485" s="99"/>
      <c r="F485" s="15"/>
      <c r="G485" s="15"/>
      <c r="H485" s="15"/>
      <c r="I485" s="15"/>
      <c r="J485" s="17"/>
      <c r="K485" s="17"/>
      <c r="L485" s="17"/>
      <c r="M485" s="15"/>
      <c r="N485" s="86"/>
      <c r="O485" s="15"/>
      <c r="P485" s="99"/>
      <c r="Q485" s="99"/>
      <c r="R485" s="15"/>
      <c r="S485" s="15"/>
      <c r="T485" s="15"/>
    </row>
    <row r="486" spans="1:20" s="16" customFormat="1">
      <c r="A486" s="15"/>
      <c r="B486" s="15"/>
      <c r="C486" s="48"/>
      <c r="D486" s="48"/>
      <c r="E486" s="99"/>
      <c r="F486" s="15"/>
      <c r="G486" s="15"/>
      <c r="H486" s="15"/>
      <c r="I486" s="15"/>
      <c r="J486" s="17"/>
      <c r="K486" s="17"/>
      <c r="L486" s="17"/>
      <c r="M486" s="15"/>
      <c r="N486" s="86"/>
      <c r="O486" s="15"/>
      <c r="P486" s="99"/>
      <c r="Q486" s="99"/>
      <c r="R486" s="15"/>
      <c r="S486" s="15"/>
      <c r="T486" s="15"/>
    </row>
    <row r="487" spans="1:20" s="16" customFormat="1">
      <c r="A487" s="15"/>
      <c r="B487" s="15"/>
      <c r="C487" s="48"/>
      <c r="D487" s="48"/>
      <c r="E487" s="99"/>
      <c r="F487" s="15"/>
      <c r="G487" s="15"/>
      <c r="H487" s="15"/>
      <c r="I487" s="15"/>
      <c r="J487" s="17"/>
      <c r="K487" s="17"/>
      <c r="L487" s="17"/>
      <c r="M487" s="15"/>
      <c r="N487" s="86"/>
      <c r="O487" s="15"/>
      <c r="P487" s="99"/>
      <c r="Q487" s="99"/>
      <c r="R487" s="15"/>
      <c r="S487" s="15"/>
      <c r="T487" s="15"/>
    </row>
    <row r="488" spans="1:20" s="16" customFormat="1">
      <c r="A488" s="15"/>
      <c r="B488" s="15"/>
      <c r="C488" s="48"/>
      <c r="D488" s="48"/>
      <c r="E488" s="99"/>
      <c r="F488" s="15"/>
      <c r="G488" s="15"/>
      <c r="H488" s="15"/>
      <c r="I488" s="15"/>
      <c r="J488" s="17"/>
      <c r="K488" s="17"/>
      <c r="L488" s="17"/>
      <c r="M488" s="15"/>
      <c r="N488" s="86"/>
      <c r="O488" s="15"/>
      <c r="P488" s="99"/>
      <c r="Q488" s="99"/>
      <c r="R488" s="15"/>
      <c r="S488" s="15"/>
      <c r="T488" s="15"/>
    </row>
    <row r="489" spans="1:20" s="16" customFormat="1">
      <c r="A489" s="15"/>
      <c r="B489" s="15"/>
      <c r="C489" s="48"/>
      <c r="D489" s="48"/>
      <c r="E489" s="99"/>
      <c r="F489" s="15"/>
      <c r="G489" s="15"/>
      <c r="H489" s="15"/>
      <c r="I489" s="15"/>
      <c r="J489" s="17"/>
      <c r="K489" s="17"/>
      <c r="L489" s="17"/>
      <c r="M489" s="15"/>
      <c r="N489" s="86"/>
      <c r="O489" s="15"/>
      <c r="P489" s="99"/>
      <c r="Q489" s="99"/>
      <c r="R489" s="15"/>
      <c r="S489" s="15"/>
      <c r="T489" s="15"/>
    </row>
    <row r="490" spans="1:20" s="16" customFormat="1">
      <c r="A490" s="15"/>
      <c r="B490" s="15"/>
      <c r="C490" s="48"/>
      <c r="D490" s="48"/>
      <c r="E490" s="99"/>
      <c r="F490" s="15"/>
      <c r="G490" s="15"/>
      <c r="H490" s="15"/>
      <c r="I490" s="15"/>
      <c r="J490" s="17"/>
      <c r="K490" s="17"/>
      <c r="L490" s="17"/>
      <c r="M490" s="15"/>
      <c r="N490" s="86"/>
      <c r="O490" s="15"/>
      <c r="P490" s="99"/>
      <c r="Q490" s="99"/>
      <c r="R490" s="15"/>
      <c r="S490" s="15"/>
      <c r="T490" s="15"/>
    </row>
    <row r="491" spans="1:20" s="16" customFormat="1">
      <c r="A491" s="15"/>
      <c r="B491" s="15"/>
      <c r="C491" s="48"/>
      <c r="D491" s="48"/>
      <c r="E491" s="99"/>
      <c r="F491" s="15"/>
      <c r="G491" s="15"/>
      <c r="H491" s="15"/>
      <c r="I491" s="15"/>
      <c r="J491" s="17"/>
      <c r="K491" s="17"/>
      <c r="L491" s="17"/>
      <c r="M491" s="15"/>
      <c r="N491" s="86"/>
      <c r="O491" s="15"/>
      <c r="P491" s="99"/>
      <c r="Q491" s="99"/>
      <c r="R491" s="15"/>
      <c r="S491" s="15"/>
      <c r="T491" s="15"/>
    </row>
    <row r="492" spans="1:20" s="16" customFormat="1">
      <c r="A492" s="15"/>
      <c r="B492" s="15"/>
      <c r="C492" s="48"/>
      <c r="D492" s="48"/>
      <c r="E492" s="99"/>
      <c r="F492" s="15"/>
      <c r="G492" s="15"/>
      <c r="H492" s="15"/>
      <c r="I492" s="15"/>
      <c r="J492" s="17"/>
      <c r="K492" s="17"/>
      <c r="L492" s="17"/>
      <c r="M492" s="15"/>
      <c r="N492" s="86"/>
      <c r="O492" s="15"/>
      <c r="P492" s="99"/>
      <c r="Q492" s="99"/>
      <c r="R492" s="15"/>
      <c r="S492" s="15"/>
      <c r="T492" s="15"/>
    </row>
    <row r="493" spans="1:20" s="16" customFormat="1">
      <c r="A493" s="15"/>
      <c r="B493" s="15"/>
      <c r="C493" s="48"/>
      <c r="D493" s="48"/>
      <c r="E493" s="99"/>
      <c r="F493" s="15"/>
      <c r="G493" s="15"/>
      <c r="H493" s="15"/>
      <c r="I493" s="15"/>
      <c r="J493" s="17"/>
      <c r="K493" s="17"/>
      <c r="L493" s="17"/>
      <c r="M493" s="15"/>
      <c r="N493" s="86"/>
      <c r="O493" s="15"/>
      <c r="P493" s="99"/>
      <c r="Q493" s="99"/>
      <c r="R493" s="15"/>
      <c r="S493" s="15"/>
      <c r="T493" s="15"/>
    </row>
    <row r="494" spans="1:20" s="16" customFormat="1">
      <c r="A494" s="15"/>
      <c r="B494" s="15"/>
      <c r="C494" s="48"/>
      <c r="D494" s="48"/>
      <c r="E494" s="99"/>
      <c r="F494" s="15"/>
      <c r="G494" s="15"/>
      <c r="H494" s="15"/>
      <c r="I494" s="15"/>
      <c r="J494" s="17"/>
      <c r="K494" s="17"/>
      <c r="L494" s="17"/>
      <c r="M494" s="15"/>
      <c r="N494" s="86"/>
      <c r="O494" s="15"/>
      <c r="P494" s="99"/>
      <c r="Q494" s="99"/>
      <c r="R494" s="15"/>
      <c r="S494" s="15"/>
      <c r="T494" s="15"/>
    </row>
    <row r="495" spans="1:20" s="16" customFormat="1">
      <c r="A495" s="15"/>
      <c r="B495" s="15"/>
      <c r="C495" s="48"/>
      <c r="D495" s="48"/>
      <c r="E495" s="99"/>
      <c r="F495" s="15"/>
      <c r="G495" s="15"/>
      <c r="H495" s="15"/>
      <c r="I495" s="15"/>
      <c r="J495" s="17"/>
      <c r="K495" s="17"/>
      <c r="L495" s="17"/>
      <c r="M495" s="15"/>
      <c r="N495" s="86"/>
      <c r="O495" s="15"/>
      <c r="P495" s="99"/>
      <c r="Q495" s="99"/>
      <c r="R495" s="15"/>
      <c r="S495" s="15"/>
      <c r="T495" s="15"/>
    </row>
    <row r="496" spans="1:20" s="16" customFormat="1">
      <c r="A496" s="15"/>
      <c r="B496" s="15"/>
      <c r="C496" s="48"/>
      <c r="D496" s="48"/>
      <c r="E496" s="99"/>
      <c r="F496" s="15"/>
      <c r="G496" s="15"/>
      <c r="H496" s="15"/>
      <c r="I496" s="15"/>
      <c r="J496" s="17"/>
      <c r="K496" s="17"/>
      <c r="L496" s="17"/>
      <c r="M496" s="15"/>
      <c r="N496" s="86"/>
      <c r="O496" s="15"/>
      <c r="P496" s="99"/>
      <c r="Q496" s="99"/>
      <c r="R496" s="15"/>
      <c r="S496" s="15"/>
      <c r="T496" s="15"/>
    </row>
    <row r="497" spans="1:20" s="16" customFormat="1">
      <c r="A497" s="15"/>
      <c r="B497" s="15"/>
      <c r="C497" s="48"/>
      <c r="D497" s="48"/>
      <c r="E497" s="99"/>
      <c r="F497" s="15"/>
      <c r="G497" s="15"/>
      <c r="H497" s="15"/>
      <c r="I497" s="15"/>
      <c r="J497" s="17"/>
      <c r="K497" s="17"/>
      <c r="L497" s="17"/>
      <c r="M497" s="15"/>
      <c r="N497" s="86"/>
      <c r="O497" s="15"/>
      <c r="P497" s="99"/>
      <c r="Q497" s="99"/>
      <c r="R497" s="15"/>
      <c r="S497" s="15"/>
      <c r="T497" s="15"/>
    </row>
    <row r="498" spans="1:20" s="16" customFormat="1">
      <c r="A498" s="15"/>
      <c r="B498" s="15"/>
      <c r="C498" s="48"/>
      <c r="D498" s="48"/>
      <c r="E498" s="99"/>
      <c r="F498" s="15"/>
      <c r="G498" s="15"/>
      <c r="H498" s="15"/>
      <c r="I498" s="15"/>
      <c r="J498" s="17"/>
      <c r="K498" s="17"/>
      <c r="L498" s="17"/>
      <c r="M498" s="15"/>
      <c r="N498" s="86"/>
      <c r="O498" s="15"/>
      <c r="P498" s="99"/>
      <c r="Q498" s="99"/>
      <c r="R498" s="15"/>
      <c r="S498" s="15"/>
      <c r="T498" s="15"/>
    </row>
    <row r="499" spans="1:20" s="16" customFormat="1">
      <c r="A499" s="15"/>
      <c r="B499" s="15"/>
      <c r="C499" s="48"/>
      <c r="D499" s="48"/>
      <c r="E499" s="99"/>
      <c r="F499" s="15"/>
      <c r="G499" s="15"/>
      <c r="H499" s="15"/>
      <c r="I499" s="15"/>
      <c r="J499" s="17"/>
      <c r="K499" s="17"/>
      <c r="L499" s="17"/>
      <c r="M499" s="15"/>
      <c r="N499" s="86"/>
      <c r="O499" s="15"/>
      <c r="P499" s="99"/>
      <c r="Q499" s="99"/>
      <c r="R499" s="15"/>
      <c r="S499" s="15"/>
      <c r="T499" s="15"/>
    </row>
    <row r="500" spans="1:20" s="16" customFormat="1">
      <c r="A500" s="15"/>
      <c r="B500" s="15"/>
      <c r="C500" s="48"/>
      <c r="D500" s="48"/>
      <c r="E500" s="99"/>
      <c r="F500" s="15"/>
      <c r="G500" s="15"/>
      <c r="H500" s="15"/>
      <c r="I500" s="15"/>
      <c r="J500" s="17"/>
      <c r="K500" s="17"/>
      <c r="L500" s="17"/>
      <c r="M500" s="15"/>
      <c r="N500" s="86"/>
      <c r="O500" s="15"/>
      <c r="P500" s="99"/>
      <c r="Q500" s="99"/>
      <c r="R500" s="15"/>
      <c r="S500" s="15"/>
      <c r="T500" s="15"/>
    </row>
    <row r="501" spans="1:20" s="16" customFormat="1">
      <c r="A501" s="15"/>
      <c r="B501" s="15"/>
      <c r="C501" s="48"/>
      <c r="D501" s="48"/>
      <c r="E501" s="99"/>
      <c r="F501" s="15"/>
      <c r="G501" s="15"/>
      <c r="H501" s="15"/>
      <c r="I501" s="15"/>
      <c r="J501" s="17"/>
      <c r="K501" s="17"/>
      <c r="L501" s="17"/>
      <c r="M501" s="15"/>
      <c r="N501" s="86"/>
      <c r="O501" s="15"/>
      <c r="P501" s="99"/>
      <c r="Q501" s="99"/>
      <c r="R501" s="15"/>
      <c r="S501" s="15"/>
      <c r="T501" s="15"/>
    </row>
    <row r="502" spans="1:20" s="16" customFormat="1">
      <c r="A502" s="15"/>
      <c r="B502" s="15"/>
      <c r="C502" s="48"/>
      <c r="D502" s="48"/>
      <c r="E502" s="99"/>
      <c r="F502" s="15"/>
      <c r="G502" s="15"/>
      <c r="H502" s="15"/>
      <c r="I502" s="15"/>
      <c r="J502" s="17"/>
      <c r="K502" s="17"/>
      <c r="L502" s="17"/>
      <c r="M502" s="15"/>
      <c r="N502" s="86"/>
      <c r="O502" s="15"/>
      <c r="P502" s="99"/>
      <c r="Q502" s="99"/>
      <c r="R502" s="15"/>
      <c r="S502" s="15"/>
      <c r="T502" s="15"/>
    </row>
    <row r="503" spans="1:20" s="16" customFormat="1">
      <c r="A503" s="15"/>
      <c r="B503" s="15"/>
      <c r="C503" s="48"/>
      <c r="D503" s="48"/>
      <c r="E503" s="99"/>
      <c r="F503" s="15"/>
      <c r="G503" s="15"/>
      <c r="H503" s="15"/>
      <c r="I503" s="15"/>
      <c r="J503" s="17"/>
      <c r="K503" s="17"/>
      <c r="L503" s="17"/>
      <c r="M503" s="15"/>
      <c r="N503" s="86"/>
      <c r="O503" s="15"/>
      <c r="P503" s="99"/>
      <c r="Q503" s="99"/>
      <c r="R503" s="15"/>
      <c r="S503" s="15"/>
      <c r="T503" s="15"/>
    </row>
    <row r="504" spans="1:20" s="16" customFormat="1">
      <c r="A504" s="15"/>
      <c r="B504" s="15"/>
      <c r="C504" s="48"/>
      <c r="D504" s="48"/>
      <c r="E504" s="99"/>
      <c r="F504" s="15"/>
      <c r="G504" s="15"/>
      <c r="H504" s="15"/>
      <c r="I504" s="15"/>
      <c r="J504" s="17"/>
      <c r="K504" s="17"/>
      <c r="L504" s="17"/>
      <c r="M504" s="15"/>
      <c r="N504" s="86"/>
      <c r="O504" s="15"/>
      <c r="P504" s="99"/>
      <c r="Q504" s="99"/>
      <c r="R504" s="15"/>
      <c r="S504" s="15"/>
      <c r="T504" s="15"/>
    </row>
    <row r="505" spans="1:20" s="16" customFormat="1">
      <c r="A505" s="15"/>
      <c r="B505" s="15"/>
      <c r="C505" s="48"/>
      <c r="D505" s="48"/>
      <c r="E505" s="99"/>
      <c r="F505" s="15"/>
      <c r="G505" s="15"/>
      <c r="H505" s="15"/>
      <c r="I505" s="15"/>
      <c r="J505" s="17"/>
      <c r="K505" s="17"/>
      <c r="L505" s="17"/>
      <c r="M505" s="15"/>
      <c r="N505" s="86"/>
      <c r="O505" s="15"/>
      <c r="P505" s="99"/>
      <c r="Q505" s="99"/>
      <c r="R505" s="15"/>
      <c r="S505" s="15"/>
      <c r="T505" s="15"/>
    </row>
    <row r="506" spans="1:20" s="16" customFormat="1">
      <c r="A506" s="15"/>
      <c r="B506" s="15"/>
      <c r="C506" s="48"/>
      <c r="D506" s="48"/>
      <c r="E506" s="99"/>
      <c r="F506" s="15"/>
      <c r="G506" s="15"/>
      <c r="H506" s="15"/>
      <c r="I506" s="15"/>
      <c r="J506" s="17"/>
      <c r="K506" s="17"/>
      <c r="L506" s="17"/>
      <c r="M506" s="15"/>
      <c r="N506" s="86"/>
      <c r="O506" s="15"/>
      <c r="P506" s="99"/>
      <c r="Q506" s="99"/>
      <c r="R506" s="15"/>
      <c r="S506" s="15"/>
      <c r="T506" s="15"/>
    </row>
    <row r="507" spans="1:20" s="16" customFormat="1">
      <c r="A507" s="15"/>
      <c r="B507" s="15"/>
      <c r="C507" s="48"/>
      <c r="D507" s="48"/>
      <c r="E507" s="99"/>
      <c r="F507" s="15"/>
      <c r="G507" s="15"/>
      <c r="H507" s="15"/>
      <c r="I507" s="15"/>
      <c r="J507" s="17"/>
      <c r="K507" s="17"/>
      <c r="L507" s="17"/>
      <c r="M507" s="15"/>
      <c r="N507" s="86"/>
      <c r="O507" s="15"/>
      <c r="P507" s="99"/>
      <c r="Q507" s="99"/>
      <c r="R507" s="15"/>
      <c r="S507" s="15"/>
      <c r="T507" s="15"/>
    </row>
    <row r="508" spans="1:20" s="16" customFormat="1">
      <c r="A508" s="15"/>
      <c r="B508" s="15"/>
      <c r="C508" s="48"/>
      <c r="D508" s="48"/>
      <c r="E508" s="99"/>
      <c r="F508" s="15"/>
      <c r="G508" s="15"/>
      <c r="H508" s="15"/>
      <c r="I508" s="15"/>
      <c r="J508" s="17"/>
      <c r="K508" s="17"/>
      <c r="L508" s="17"/>
      <c r="M508" s="15"/>
      <c r="N508" s="86"/>
      <c r="O508" s="15"/>
      <c r="P508" s="99"/>
      <c r="Q508" s="99"/>
      <c r="R508" s="15"/>
      <c r="S508" s="15"/>
      <c r="T508" s="15"/>
    </row>
    <row r="509" spans="1:20" s="16" customFormat="1">
      <c r="A509" s="15"/>
      <c r="B509" s="15"/>
      <c r="C509" s="48"/>
      <c r="D509" s="48"/>
      <c r="E509" s="99"/>
      <c r="F509" s="15"/>
      <c r="G509" s="15"/>
      <c r="H509" s="15"/>
      <c r="I509" s="15"/>
      <c r="J509" s="17"/>
      <c r="K509" s="17"/>
      <c r="L509" s="17"/>
      <c r="M509" s="15"/>
      <c r="N509" s="86"/>
      <c r="O509" s="15"/>
      <c r="P509" s="99"/>
      <c r="Q509" s="99"/>
      <c r="R509" s="15"/>
      <c r="S509" s="15"/>
      <c r="T509" s="15"/>
    </row>
    <row r="510" spans="1:20" s="16" customFormat="1">
      <c r="A510" s="15"/>
      <c r="B510" s="15"/>
      <c r="C510" s="48"/>
      <c r="D510" s="48"/>
      <c r="E510" s="99"/>
      <c r="F510" s="15"/>
      <c r="G510" s="15"/>
      <c r="H510" s="15"/>
      <c r="I510" s="15"/>
      <c r="J510" s="17"/>
      <c r="K510" s="17"/>
      <c r="L510" s="17"/>
      <c r="M510" s="15"/>
      <c r="N510" s="86"/>
      <c r="O510" s="15"/>
      <c r="P510" s="99"/>
      <c r="Q510" s="99"/>
      <c r="R510" s="15"/>
      <c r="S510" s="15"/>
      <c r="T510" s="15"/>
    </row>
    <row r="511" spans="1:20" s="16" customFormat="1">
      <c r="A511" s="15"/>
      <c r="B511" s="15"/>
      <c r="C511" s="48"/>
      <c r="D511" s="48"/>
      <c r="E511" s="99"/>
      <c r="F511" s="15"/>
      <c r="G511" s="15"/>
      <c r="H511" s="15"/>
      <c r="I511" s="15"/>
      <c r="J511" s="17"/>
      <c r="K511" s="17"/>
      <c r="L511" s="17"/>
      <c r="M511" s="15"/>
      <c r="N511" s="86"/>
      <c r="O511" s="15"/>
      <c r="P511" s="99"/>
      <c r="Q511" s="99"/>
      <c r="R511" s="15"/>
      <c r="S511" s="15"/>
      <c r="T511" s="15"/>
    </row>
    <row r="512" spans="1:20" s="16" customFormat="1">
      <c r="A512" s="15"/>
      <c r="B512" s="15"/>
      <c r="C512" s="48"/>
      <c r="D512" s="48"/>
      <c r="E512" s="99"/>
      <c r="F512" s="15"/>
      <c r="G512" s="15"/>
      <c r="H512" s="15"/>
      <c r="I512" s="15"/>
      <c r="J512" s="17"/>
      <c r="K512" s="17"/>
      <c r="L512" s="17"/>
      <c r="M512" s="15"/>
      <c r="N512" s="86"/>
      <c r="O512" s="15"/>
      <c r="P512" s="99"/>
      <c r="Q512" s="99"/>
      <c r="R512" s="15"/>
      <c r="S512" s="15"/>
      <c r="T512" s="15"/>
    </row>
    <row r="513" spans="1:20" s="16" customFormat="1">
      <c r="A513" s="15"/>
      <c r="B513" s="15"/>
      <c r="C513" s="48"/>
      <c r="D513" s="48"/>
      <c r="E513" s="99"/>
      <c r="F513" s="15"/>
      <c r="G513" s="15"/>
      <c r="H513" s="15"/>
      <c r="I513" s="15"/>
      <c r="J513" s="17"/>
      <c r="K513" s="17"/>
      <c r="L513" s="17"/>
      <c r="M513" s="15"/>
      <c r="N513" s="86"/>
      <c r="O513" s="15"/>
      <c r="P513" s="99"/>
      <c r="Q513" s="99"/>
      <c r="R513" s="15"/>
      <c r="S513" s="15"/>
      <c r="T513" s="15"/>
    </row>
    <row r="514" spans="1:20" s="16" customFormat="1">
      <c r="A514" s="15"/>
      <c r="B514" s="15"/>
      <c r="C514" s="48"/>
      <c r="D514" s="48"/>
      <c r="E514" s="99"/>
      <c r="F514" s="15"/>
      <c r="G514" s="15"/>
      <c r="H514" s="15"/>
      <c r="I514" s="15"/>
      <c r="J514" s="17"/>
      <c r="K514" s="17"/>
      <c r="L514" s="17"/>
      <c r="M514" s="15"/>
      <c r="N514" s="86"/>
      <c r="O514" s="15"/>
      <c r="P514" s="99"/>
      <c r="Q514" s="99"/>
      <c r="R514" s="15"/>
      <c r="S514" s="15"/>
      <c r="T514" s="15"/>
    </row>
    <row r="515" spans="1:20" s="16" customFormat="1">
      <c r="A515" s="15"/>
      <c r="B515" s="15"/>
      <c r="C515" s="48"/>
      <c r="D515" s="48"/>
      <c r="E515" s="99"/>
      <c r="F515" s="15"/>
      <c r="G515" s="15"/>
      <c r="H515" s="15"/>
      <c r="I515" s="15"/>
      <c r="J515" s="17"/>
      <c r="K515" s="17"/>
      <c r="L515" s="17"/>
      <c r="M515" s="15"/>
      <c r="N515" s="86"/>
      <c r="O515" s="15"/>
      <c r="P515" s="99"/>
      <c r="Q515" s="99"/>
      <c r="R515" s="15"/>
      <c r="S515" s="15"/>
      <c r="T515" s="15"/>
    </row>
    <row r="516" spans="1:20" s="16" customFormat="1">
      <c r="A516" s="15"/>
      <c r="B516" s="15"/>
      <c r="C516" s="48"/>
      <c r="D516" s="48"/>
      <c r="E516" s="99"/>
      <c r="F516" s="15"/>
      <c r="G516" s="15"/>
      <c r="H516" s="15"/>
      <c r="I516" s="15"/>
      <c r="J516" s="17"/>
      <c r="K516" s="17"/>
      <c r="L516" s="17"/>
      <c r="M516" s="15"/>
      <c r="N516" s="86"/>
      <c r="O516" s="15"/>
      <c r="P516" s="99"/>
      <c r="Q516" s="99"/>
      <c r="R516" s="15"/>
      <c r="S516" s="15"/>
      <c r="T516" s="15"/>
    </row>
    <row r="517" spans="1:20" s="16" customFormat="1">
      <c r="A517" s="15"/>
      <c r="B517" s="15"/>
      <c r="C517" s="48"/>
      <c r="D517" s="48"/>
      <c r="E517" s="99"/>
      <c r="F517" s="15"/>
      <c r="G517" s="15"/>
      <c r="H517" s="15"/>
      <c r="I517" s="15"/>
      <c r="J517" s="17"/>
      <c r="K517" s="17"/>
      <c r="L517" s="17"/>
      <c r="M517" s="15"/>
      <c r="N517" s="86"/>
      <c r="O517" s="15"/>
      <c r="P517" s="99"/>
      <c r="Q517" s="99"/>
      <c r="R517" s="15"/>
      <c r="S517" s="15"/>
      <c r="T517" s="15"/>
    </row>
    <row r="518" spans="1:20" s="16" customFormat="1">
      <c r="A518" s="15"/>
      <c r="B518" s="15"/>
      <c r="C518" s="48"/>
      <c r="D518" s="48"/>
      <c r="E518" s="99"/>
      <c r="F518" s="15"/>
      <c r="G518" s="15"/>
      <c r="H518" s="15"/>
      <c r="I518" s="15"/>
      <c r="J518" s="17"/>
      <c r="K518" s="17"/>
      <c r="L518" s="17"/>
      <c r="M518" s="15"/>
      <c r="N518" s="86"/>
      <c r="O518" s="15"/>
      <c r="P518" s="99"/>
      <c r="Q518" s="99"/>
      <c r="R518" s="15"/>
      <c r="S518" s="15"/>
      <c r="T518" s="15"/>
    </row>
    <row r="519" spans="1:20" s="16" customFormat="1">
      <c r="A519" s="15"/>
      <c r="B519" s="15"/>
      <c r="C519" s="48"/>
      <c r="D519" s="48"/>
      <c r="E519" s="99"/>
      <c r="F519" s="15"/>
      <c r="G519" s="15"/>
      <c r="H519" s="15"/>
      <c r="I519" s="15"/>
      <c r="J519" s="17"/>
      <c r="K519" s="17"/>
      <c r="L519" s="17"/>
      <c r="M519" s="15"/>
      <c r="N519" s="86"/>
      <c r="O519" s="15"/>
      <c r="P519" s="99"/>
      <c r="Q519" s="99"/>
      <c r="R519" s="15"/>
      <c r="S519" s="15"/>
      <c r="T519" s="15"/>
    </row>
    <row r="520" spans="1:20" s="16" customFormat="1">
      <c r="A520" s="15"/>
      <c r="B520" s="15"/>
      <c r="C520" s="48"/>
      <c r="D520" s="48"/>
      <c r="E520" s="99"/>
      <c r="F520" s="15"/>
      <c r="G520" s="15"/>
      <c r="H520" s="15"/>
      <c r="I520" s="15"/>
      <c r="J520" s="17"/>
      <c r="K520" s="17"/>
      <c r="L520" s="17"/>
      <c r="M520" s="15"/>
      <c r="N520" s="86"/>
      <c r="O520" s="15"/>
      <c r="P520" s="99"/>
      <c r="Q520" s="99"/>
      <c r="R520" s="15"/>
      <c r="S520" s="15"/>
      <c r="T520" s="15"/>
    </row>
    <row r="521" spans="1:20" s="16" customFormat="1">
      <c r="A521" s="15"/>
      <c r="B521" s="15"/>
      <c r="C521" s="48"/>
      <c r="D521" s="48"/>
      <c r="E521" s="99"/>
      <c r="F521" s="15"/>
      <c r="G521" s="15"/>
      <c r="H521" s="15"/>
      <c r="I521" s="15"/>
      <c r="J521" s="17"/>
      <c r="K521" s="17"/>
      <c r="L521" s="17"/>
      <c r="M521" s="15"/>
      <c r="N521" s="86"/>
      <c r="O521" s="15"/>
      <c r="P521" s="99"/>
      <c r="Q521" s="99"/>
      <c r="R521" s="15"/>
      <c r="S521" s="15"/>
      <c r="T521" s="15"/>
    </row>
    <row r="522" spans="1:20" s="16" customFormat="1">
      <c r="A522" s="15"/>
      <c r="B522" s="15"/>
      <c r="C522" s="48"/>
      <c r="D522" s="48"/>
      <c r="E522" s="99"/>
      <c r="F522" s="15"/>
      <c r="G522" s="15"/>
      <c r="H522" s="15"/>
      <c r="I522" s="15"/>
      <c r="J522" s="17"/>
      <c r="K522" s="17"/>
      <c r="L522" s="17"/>
      <c r="M522" s="15"/>
      <c r="N522" s="86"/>
      <c r="O522" s="15"/>
      <c r="P522" s="99"/>
      <c r="Q522" s="99"/>
      <c r="R522" s="15"/>
      <c r="S522" s="15"/>
      <c r="T522" s="15"/>
    </row>
    <row r="523" spans="1:20" s="16" customFormat="1">
      <c r="A523" s="15"/>
      <c r="B523" s="15"/>
      <c r="C523" s="48"/>
      <c r="D523" s="48"/>
      <c r="E523" s="99"/>
      <c r="F523" s="15"/>
      <c r="G523" s="15"/>
      <c r="H523" s="15"/>
      <c r="I523" s="15"/>
      <c r="J523" s="17"/>
      <c r="K523" s="17"/>
      <c r="L523" s="17"/>
      <c r="M523" s="15"/>
      <c r="N523" s="86"/>
      <c r="O523" s="15"/>
      <c r="P523" s="99"/>
      <c r="Q523" s="99"/>
      <c r="R523" s="15"/>
      <c r="S523" s="15"/>
      <c r="T523" s="15"/>
    </row>
    <row r="524" spans="1:20" s="16" customFormat="1">
      <c r="A524" s="15"/>
      <c r="B524" s="15"/>
      <c r="C524" s="48"/>
      <c r="D524" s="48"/>
      <c r="E524" s="99"/>
      <c r="F524" s="15"/>
      <c r="G524" s="15"/>
      <c r="H524" s="15"/>
      <c r="I524" s="15"/>
      <c r="J524" s="17"/>
      <c r="K524" s="17"/>
      <c r="L524" s="17"/>
      <c r="M524" s="15"/>
      <c r="N524" s="86"/>
      <c r="O524" s="15"/>
      <c r="P524" s="99"/>
      <c r="Q524" s="99"/>
      <c r="R524" s="15"/>
      <c r="S524" s="15"/>
      <c r="T524" s="15"/>
    </row>
    <row r="525" spans="1:20" s="16" customFormat="1">
      <c r="A525" s="15"/>
      <c r="B525" s="15"/>
      <c r="C525" s="48"/>
      <c r="D525" s="48"/>
      <c r="E525" s="99"/>
      <c r="F525" s="15"/>
      <c r="G525" s="15"/>
      <c r="H525" s="15"/>
      <c r="I525" s="15"/>
      <c r="J525" s="17"/>
      <c r="K525" s="17"/>
      <c r="L525" s="17"/>
      <c r="M525" s="15"/>
      <c r="N525" s="86"/>
      <c r="O525" s="15"/>
      <c r="P525" s="99"/>
      <c r="Q525" s="99"/>
      <c r="R525" s="15"/>
      <c r="S525" s="15"/>
      <c r="T525" s="15"/>
    </row>
    <row r="526" spans="1:20" s="16" customFormat="1">
      <c r="A526" s="15"/>
      <c r="B526" s="15"/>
      <c r="C526" s="48"/>
      <c r="D526" s="48"/>
      <c r="E526" s="99"/>
      <c r="F526" s="15"/>
      <c r="G526" s="15"/>
      <c r="H526" s="15"/>
      <c r="I526" s="15"/>
      <c r="J526" s="17"/>
      <c r="K526" s="17"/>
      <c r="L526" s="17"/>
      <c r="M526" s="15"/>
      <c r="N526" s="86"/>
      <c r="O526" s="15"/>
      <c r="P526" s="99"/>
      <c r="Q526" s="99"/>
      <c r="R526" s="15"/>
      <c r="S526" s="15"/>
      <c r="T526" s="15"/>
    </row>
    <row r="527" spans="1:20" s="16" customFormat="1">
      <c r="A527" s="15"/>
      <c r="B527" s="15"/>
      <c r="C527" s="48"/>
      <c r="D527" s="48"/>
      <c r="E527" s="99"/>
      <c r="F527" s="15"/>
      <c r="G527" s="15"/>
      <c r="H527" s="15"/>
      <c r="I527" s="15"/>
      <c r="J527" s="17"/>
      <c r="K527" s="17"/>
      <c r="L527" s="17"/>
      <c r="M527" s="15"/>
      <c r="N527" s="86"/>
      <c r="O527" s="15"/>
      <c r="P527" s="99"/>
      <c r="Q527" s="99"/>
      <c r="R527" s="15"/>
      <c r="S527" s="15"/>
      <c r="T527" s="15"/>
    </row>
    <row r="528" spans="1:20" s="16" customFormat="1">
      <c r="A528" s="15"/>
      <c r="B528" s="15"/>
      <c r="C528" s="48"/>
      <c r="D528" s="48"/>
      <c r="E528" s="99"/>
      <c r="F528" s="15"/>
      <c r="G528" s="15"/>
      <c r="H528" s="15"/>
      <c r="I528" s="15"/>
      <c r="J528" s="17"/>
      <c r="K528" s="17"/>
      <c r="L528" s="17"/>
      <c r="M528" s="15"/>
      <c r="N528" s="86"/>
      <c r="O528" s="15"/>
      <c r="P528" s="99"/>
      <c r="Q528" s="99"/>
      <c r="R528" s="15"/>
      <c r="S528" s="15"/>
      <c r="T528" s="15"/>
    </row>
    <row r="529" spans="1:20" s="16" customFormat="1">
      <c r="A529" s="15"/>
      <c r="B529" s="15"/>
      <c r="C529" s="48"/>
      <c r="D529" s="48"/>
      <c r="E529" s="99"/>
      <c r="F529" s="15"/>
      <c r="G529" s="15"/>
      <c r="H529" s="15"/>
      <c r="I529" s="15"/>
      <c r="J529" s="17"/>
      <c r="K529" s="17"/>
      <c r="L529" s="17"/>
      <c r="M529" s="15"/>
      <c r="N529" s="86"/>
      <c r="O529" s="15"/>
      <c r="P529" s="99"/>
      <c r="Q529" s="99"/>
      <c r="R529" s="15"/>
      <c r="S529" s="15"/>
      <c r="T529" s="15"/>
    </row>
    <row r="530" spans="1:20" s="16" customFormat="1">
      <c r="A530" s="15"/>
      <c r="B530" s="15"/>
      <c r="C530" s="48"/>
      <c r="D530" s="48"/>
      <c r="E530" s="99"/>
      <c r="F530" s="15"/>
      <c r="G530" s="15"/>
      <c r="H530" s="15"/>
      <c r="I530" s="15"/>
      <c r="J530" s="17"/>
      <c r="K530" s="17"/>
      <c r="L530" s="17"/>
      <c r="M530" s="15"/>
      <c r="N530" s="86"/>
      <c r="O530" s="15"/>
      <c r="P530" s="99"/>
      <c r="Q530" s="99"/>
      <c r="R530" s="15"/>
      <c r="S530" s="15"/>
      <c r="T530" s="15"/>
    </row>
    <row r="531" spans="1:20" s="16" customFormat="1">
      <c r="A531" s="15"/>
      <c r="B531" s="15"/>
      <c r="C531" s="48"/>
      <c r="D531" s="48"/>
      <c r="E531" s="99"/>
      <c r="F531" s="15"/>
      <c r="G531" s="15"/>
      <c r="H531" s="15"/>
      <c r="I531" s="15"/>
      <c r="J531" s="17"/>
      <c r="K531" s="17"/>
      <c r="L531" s="17"/>
      <c r="M531" s="15"/>
      <c r="N531" s="86"/>
      <c r="O531" s="15"/>
      <c r="P531" s="99"/>
      <c r="Q531" s="99"/>
      <c r="R531" s="15"/>
      <c r="S531" s="15"/>
      <c r="T531" s="15"/>
    </row>
    <row r="532" spans="1:20" s="16" customFormat="1">
      <c r="A532" s="15"/>
      <c r="B532" s="15"/>
      <c r="C532" s="48"/>
      <c r="D532" s="48"/>
      <c r="E532" s="99"/>
      <c r="F532" s="15"/>
      <c r="G532" s="15"/>
      <c r="H532" s="15"/>
      <c r="I532" s="15"/>
      <c r="J532" s="17"/>
      <c r="K532" s="17"/>
      <c r="L532" s="17"/>
      <c r="M532" s="15"/>
      <c r="N532" s="86"/>
      <c r="O532" s="15"/>
      <c r="P532" s="99"/>
      <c r="Q532" s="99"/>
      <c r="R532" s="15"/>
      <c r="S532" s="15"/>
      <c r="T532" s="15"/>
    </row>
    <row r="533" spans="1:20" s="16" customFormat="1">
      <c r="A533" s="15"/>
      <c r="B533" s="15"/>
      <c r="C533" s="48"/>
      <c r="D533" s="48"/>
      <c r="E533" s="99"/>
      <c r="F533" s="15"/>
      <c r="G533" s="15"/>
      <c r="H533" s="15"/>
      <c r="I533" s="15"/>
      <c r="J533" s="17"/>
      <c r="K533" s="17"/>
      <c r="L533" s="17"/>
      <c r="M533" s="15"/>
      <c r="N533" s="86"/>
      <c r="O533" s="15"/>
      <c r="P533" s="99"/>
      <c r="Q533" s="99"/>
      <c r="R533" s="15"/>
      <c r="S533" s="15"/>
      <c r="T533" s="15"/>
    </row>
    <row r="534" spans="1:20" s="16" customFormat="1">
      <c r="A534" s="15"/>
      <c r="B534" s="15"/>
      <c r="C534" s="48"/>
      <c r="D534" s="48"/>
      <c r="E534" s="99"/>
      <c r="F534" s="15"/>
      <c r="G534" s="15"/>
      <c r="H534" s="15"/>
      <c r="I534" s="15"/>
      <c r="J534" s="17"/>
      <c r="K534" s="17"/>
      <c r="L534" s="17"/>
      <c r="M534" s="15"/>
      <c r="N534" s="86"/>
      <c r="O534" s="15"/>
      <c r="P534" s="99"/>
      <c r="Q534" s="99"/>
      <c r="R534" s="15"/>
      <c r="S534" s="15"/>
      <c r="T534" s="15"/>
    </row>
    <row r="535" spans="1:20" s="16" customFormat="1">
      <c r="A535" s="15"/>
      <c r="B535" s="15"/>
      <c r="C535" s="48"/>
      <c r="D535" s="48"/>
      <c r="E535" s="99"/>
      <c r="F535" s="15"/>
      <c r="G535" s="15"/>
      <c r="H535" s="15"/>
      <c r="I535" s="15"/>
      <c r="J535" s="17"/>
      <c r="K535" s="17"/>
      <c r="L535" s="17"/>
      <c r="M535" s="15"/>
      <c r="N535" s="86"/>
      <c r="O535" s="15"/>
      <c r="P535" s="99"/>
      <c r="Q535" s="99"/>
      <c r="R535" s="15"/>
      <c r="S535" s="15"/>
      <c r="T535" s="15"/>
    </row>
    <row r="536" spans="1:20" s="16" customFormat="1">
      <c r="A536" s="15"/>
      <c r="B536" s="15"/>
      <c r="C536" s="48"/>
      <c r="D536" s="48"/>
      <c r="E536" s="99"/>
      <c r="F536" s="15"/>
      <c r="G536" s="15"/>
      <c r="H536" s="15"/>
      <c r="I536" s="15"/>
      <c r="J536" s="17"/>
      <c r="K536" s="17"/>
      <c r="L536" s="17"/>
      <c r="M536" s="15"/>
      <c r="N536" s="86"/>
      <c r="O536" s="15"/>
      <c r="P536" s="99"/>
      <c r="Q536" s="99"/>
      <c r="R536" s="15"/>
      <c r="S536" s="15"/>
      <c r="T536" s="15"/>
    </row>
    <row r="537" spans="1:20" s="16" customFormat="1">
      <c r="A537" s="15"/>
      <c r="B537" s="15"/>
      <c r="C537" s="48"/>
      <c r="D537" s="48"/>
      <c r="E537" s="99"/>
      <c r="F537" s="15"/>
      <c r="G537" s="15"/>
      <c r="H537" s="15"/>
      <c r="I537" s="15"/>
      <c r="J537" s="17"/>
      <c r="K537" s="17"/>
      <c r="L537" s="17"/>
      <c r="M537" s="15"/>
      <c r="N537" s="86"/>
      <c r="O537" s="15"/>
      <c r="P537" s="99"/>
      <c r="Q537" s="99"/>
      <c r="R537" s="15"/>
      <c r="S537" s="15"/>
      <c r="T537" s="15"/>
    </row>
    <row r="538" spans="1:20" s="16" customFormat="1">
      <c r="A538" s="15"/>
      <c r="B538" s="15"/>
      <c r="C538" s="48"/>
      <c r="D538" s="48"/>
      <c r="E538" s="99"/>
      <c r="F538" s="15"/>
      <c r="G538" s="15"/>
      <c r="H538" s="15"/>
      <c r="I538" s="15"/>
      <c r="J538" s="17"/>
      <c r="K538" s="17"/>
      <c r="L538" s="17"/>
      <c r="M538" s="15"/>
      <c r="N538" s="86"/>
      <c r="O538" s="15"/>
      <c r="P538" s="99"/>
      <c r="Q538" s="99"/>
      <c r="R538" s="15"/>
      <c r="S538" s="15"/>
      <c r="T538" s="15"/>
    </row>
    <row r="539" spans="1:20" s="16" customFormat="1">
      <c r="A539" s="15"/>
      <c r="B539" s="15"/>
      <c r="C539" s="48"/>
      <c r="D539" s="48"/>
      <c r="E539" s="99"/>
      <c r="F539" s="15"/>
      <c r="G539" s="15"/>
      <c r="H539" s="15"/>
      <c r="I539" s="15"/>
      <c r="J539" s="17"/>
      <c r="K539" s="17"/>
      <c r="L539" s="17"/>
      <c r="M539" s="15"/>
      <c r="N539" s="86"/>
      <c r="O539" s="15"/>
      <c r="P539" s="99"/>
      <c r="Q539" s="99"/>
      <c r="R539" s="15"/>
      <c r="S539" s="15"/>
      <c r="T539" s="15"/>
    </row>
    <row r="540" spans="1:20" s="16" customFormat="1">
      <c r="A540" s="15"/>
      <c r="B540" s="15"/>
      <c r="C540" s="48"/>
      <c r="D540" s="48"/>
      <c r="E540" s="99"/>
      <c r="F540" s="15"/>
      <c r="G540" s="15"/>
      <c r="H540" s="15"/>
      <c r="I540" s="15"/>
      <c r="J540" s="17"/>
      <c r="K540" s="17"/>
      <c r="L540" s="17"/>
      <c r="M540" s="15"/>
      <c r="N540" s="86"/>
      <c r="O540" s="15"/>
      <c r="P540" s="99"/>
      <c r="Q540" s="99"/>
      <c r="R540" s="15"/>
      <c r="S540" s="15"/>
      <c r="T540" s="15"/>
    </row>
    <row r="541" spans="1:20" s="16" customFormat="1">
      <c r="A541" s="15"/>
      <c r="B541" s="15"/>
      <c r="C541" s="48"/>
      <c r="D541" s="48"/>
      <c r="E541" s="99"/>
      <c r="F541" s="15"/>
      <c r="G541" s="15"/>
      <c r="H541" s="15"/>
      <c r="I541" s="15"/>
      <c r="J541" s="17"/>
      <c r="K541" s="17"/>
      <c r="L541" s="17"/>
      <c r="M541" s="15"/>
      <c r="N541" s="86"/>
      <c r="O541" s="15"/>
      <c r="P541" s="99"/>
      <c r="Q541" s="99"/>
      <c r="R541" s="15"/>
      <c r="S541" s="15"/>
      <c r="T541" s="15"/>
    </row>
    <row r="542" spans="1:20" s="16" customFormat="1">
      <c r="A542" s="15"/>
      <c r="B542" s="15"/>
      <c r="C542" s="48"/>
      <c r="D542" s="48"/>
      <c r="E542" s="99"/>
      <c r="F542" s="15"/>
      <c r="G542" s="15"/>
      <c r="H542" s="15"/>
      <c r="I542" s="15"/>
      <c r="J542" s="17"/>
      <c r="K542" s="17"/>
      <c r="L542" s="17"/>
      <c r="M542" s="15"/>
      <c r="N542" s="86"/>
      <c r="O542" s="15"/>
      <c r="P542" s="99"/>
      <c r="Q542" s="99"/>
      <c r="R542" s="15"/>
      <c r="S542" s="15"/>
      <c r="T542" s="15"/>
    </row>
    <row r="543" spans="1:20" s="16" customFormat="1">
      <c r="A543" s="15"/>
      <c r="B543" s="15"/>
      <c r="C543" s="48"/>
      <c r="D543" s="48"/>
      <c r="E543" s="99"/>
      <c r="F543" s="15"/>
      <c r="G543" s="15"/>
      <c r="H543" s="15"/>
      <c r="I543" s="15"/>
      <c r="J543" s="17"/>
      <c r="K543" s="17"/>
      <c r="L543" s="17"/>
      <c r="M543" s="15"/>
      <c r="N543" s="86"/>
      <c r="O543" s="15"/>
      <c r="P543" s="99"/>
      <c r="Q543" s="99"/>
      <c r="R543" s="15"/>
      <c r="S543" s="15"/>
      <c r="T543" s="15"/>
    </row>
    <row r="544" spans="1:20" s="16" customFormat="1">
      <c r="A544" s="15"/>
      <c r="B544" s="15"/>
      <c r="C544" s="48"/>
      <c r="D544" s="48"/>
      <c r="E544" s="99"/>
      <c r="F544" s="15"/>
      <c r="G544" s="15"/>
      <c r="H544" s="15"/>
      <c r="I544" s="15"/>
      <c r="J544" s="17"/>
      <c r="K544" s="17"/>
      <c r="L544" s="17"/>
      <c r="M544" s="15"/>
      <c r="N544" s="86"/>
      <c r="O544" s="15"/>
      <c r="P544" s="99"/>
      <c r="Q544" s="99"/>
      <c r="R544" s="15"/>
      <c r="S544" s="15"/>
      <c r="T544" s="15"/>
    </row>
    <row r="545" spans="1:20" s="16" customFormat="1">
      <c r="A545" s="15"/>
      <c r="B545" s="15"/>
      <c r="C545" s="48"/>
      <c r="D545" s="48"/>
      <c r="E545" s="99"/>
      <c r="F545" s="15"/>
      <c r="G545" s="15"/>
      <c r="H545" s="15"/>
      <c r="I545" s="15"/>
      <c r="J545" s="17"/>
      <c r="K545" s="17"/>
      <c r="L545" s="17"/>
      <c r="M545" s="15"/>
      <c r="N545" s="86"/>
      <c r="O545" s="15"/>
      <c r="P545" s="99"/>
      <c r="Q545" s="99"/>
      <c r="R545" s="15"/>
      <c r="S545" s="15"/>
      <c r="T545" s="15"/>
    </row>
    <row r="546" spans="1:20" s="16" customFormat="1">
      <c r="A546" s="15"/>
      <c r="B546" s="15"/>
      <c r="C546" s="48"/>
      <c r="D546" s="48"/>
      <c r="E546" s="99"/>
      <c r="F546" s="15"/>
      <c r="G546" s="15"/>
      <c r="H546" s="15"/>
      <c r="I546" s="15"/>
      <c r="J546" s="17"/>
      <c r="K546" s="17"/>
      <c r="L546" s="17"/>
      <c r="M546" s="15"/>
      <c r="N546" s="86"/>
      <c r="O546" s="15"/>
      <c r="P546" s="99"/>
      <c r="Q546" s="99"/>
      <c r="R546" s="15"/>
      <c r="S546" s="15"/>
      <c r="T546" s="15"/>
    </row>
    <row r="547" spans="1:20" s="16" customFormat="1">
      <c r="A547" s="15"/>
      <c r="B547" s="15"/>
      <c r="C547" s="48"/>
      <c r="D547" s="48"/>
      <c r="E547" s="99"/>
      <c r="F547" s="15"/>
      <c r="G547" s="15"/>
      <c r="H547" s="15"/>
      <c r="I547" s="15"/>
      <c r="J547" s="17"/>
      <c r="K547" s="17"/>
      <c r="L547" s="17"/>
      <c r="M547" s="15"/>
      <c r="N547" s="86"/>
      <c r="O547" s="15"/>
      <c r="P547" s="99"/>
      <c r="Q547" s="99"/>
      <c r="R547" s="15"/>
      <c r="S547" s="15"/>
      <c r="T547" s="15"/>
    </row>
    <row r="548" spans="1:20" s="16" customFormat="1">
      <c r="A548" s="15"/>
      <c r="B548" s="15"/>
      <c r="C548" s="48"/>
      <c r="D548" s="48"/>
      <c r="E548" s="99"/>
      <c r="F548" s="15"/>
      <c r="G548" s="15"/>
      <c r="H548" s="15"/>
      <c r="I548" s="15"/>
      <c r="J548" s="17"/>
      <c r="K548" s="17"/>
      <c r="L548" s="17"/>
      <c r="M548" s="15"/>
      <c r="N548" s="86"/>
      <c r="O548" s="15"/>
      <c r="P548" s="99"/>
      <c r="Q548" s="99"/>
      <c r="R548" s="15"/>
      <c r="S548" s="15"/>
      <c r="T548" s="15"/>
    </row>
    <row r="549" spans="1:20" s="16" customFormat="1">
      <c r="A549" s="15"/>
      <c r="B549" s="15"/>
      <c r="C549" s="48"/>
      <c r="D549" s="48"/>
      <c r="E549" s="99"/>
      <c r="F549" s="15"/>
      <c r="G549" s="15"/>
      <c r="H549" s="15"/>
      <c r="I549" s="15"/>
      <c r="J549" s="17"/>
      <c r="K549" s="17"/>
      <c r="L549" s="17"/>
      <c r="M549" s="15"/>
      <c r="N549" s="86"/>
      <c r="O549" s="15"/>
      <c r="P549" s="99"/>
      <c r="Q549" s="99"/>
      <c r="R549" s="15"/>
      <c r="S549" s="15"/>
      <c r="T549" s="15"/>
    </row>
    <row r="550" spans="1:20" s="16" customFormat="1">
      <c r="A550" s="15"/>
      <c r="B550" s="15"/>
      <c r="C550" s="48"/>
      <c r="D550" s="48"/>
      <c r="E550" s="99"/>
      <c r="F550" s="15"/>
      <c r="G550" s="15"/>
      <c r="H550" s="15"/>
      <c r="I550" s="15"/>
      <c r="J550" s="17"/>
      <c r="K550" s="17"/>
      <c r="L550" s="17"/>
      <c r="M550" s="15"/>
      <c r="N550" s="86"/>
      <c r="O550" s="15"/>
      <c r="P550" s="99"/>
      <c r="Q550" s="99"/>
      <c r="R550" s="15"/>
      <c r="S550" s="15"/>
      <c r="T550" s="15"/>
    </row>
    <row r="551" spans="1:20" s="16" customFormat="1">
      <c r="A551" s="15"/>
      <c r="B551" s="15"/>
      <c r="C551" s="48"/>
      <c r="D551" s="48"/>
      <c r="E551" s="99"/>
      <c r="F551" s="15"/>
      <c r="G551" s="15"/>
      <c r="H551" s="15"/>
      <c r="I551" s="15"/>
      <c r="J551" s="17"/>
      <c r="K551" s="17"/>
      <c r="L551" s="17"/>
      <c r="M551" s="15"/>
      <c r="N551" s="86"/>
      <c r="O551" s="15"/>
      <c r="P551" s="99"/>
      <c r="Q551" s="99"/>
      <c r="R551" s="15"/>
      <c r="S551" s="15"/>
      <c r="T551" s="15"/>
    </row>
    <row r="552" spans="1:20" s="16" customFormat="1">
      <c r="A552" s="15"/>
      <c r="B552" s="15"/>
      <c r="C552" s="48"/>
      <c r="D552" s="48"/>
      <c r="E552" s="99"/>
      <c r="F552" s="15"/>
      <c r="G552" s="15"/>
      <c r="H552" s="15"/>
      <c r="I552" s="15"/>
      <c r="J552" s="17"/>
      <c r="K552" s="17"/>
      <c r="L552" s="17"/>
      <c r="M552" s="15"/>
      <c r="N552" s="86"/>
      <c r="O552" s="15"/>
      <c r="P552" s="99"/>
      <c r="Q552" s="99"/>
      <c r="R552" s="15"/>
      <c r="S552" s="15"/>
      <c r="T552" s="15"/>
    </row>
    <row r="553" spans="1:20" s="16" customFormat="1">
      <c r="A553" s="15"/>
      <c r="B553" s="15"/>
      <c r="C553" s="48"/>
      <c r="D553" s="48"/>
      <c r="E553" s="99"/>
      <c r="F553" s="15"/>
      <c r="G553" s="15"/>
      <c r="H553" s="15"/>
      <c r="I553" s="15"/>
      <c r="J553" s="17"/>
      <c r="K553" s="17"/>
      <c r="L553" s="17"/>
      <c r="M553" s="15"/>
      <c r="N553" s="86"/>
      <c r="O553" s="15"/>
      <c r="P553" s="99"/>
      <c r="Q553" s="99"/>
      <c r="R553" s="15"/>
      <c r="S553" s="15"/>
      <c r="T553" s="15"/>
    </row>
    <row r="554" spans="1:20" s="16" customFormat="1">
      <c r="A554" s="15"/>
      <c r="B554" s="15"/>
      <c r="C554" s="48"/>
      <c r="D554" s="48"/>
      <c r="E554" s="99"/>
      <c r="F554" s="15"/>
      <c r="G554" s="15"/>
      <c r="H554" s="15"/>
      <c r="I554" s="15"/>
      <c r="J554" s="17"/>
      <c r="K554" s="17"/>
      <c r="L554" s="17"/>
      <c r="M554" s="15"/>
      <c r="N554" s="86"/>
      <c r="O554" s="15"/>
      <c r="P554" s="99"/>
      <c r="Q554" s="99"/>
      <c r="R554" s="15"/>
      <c r="S554" s="15"/>
      <c r="T554" s="15"/>
    </row>
    <row r="555" spans="1:20" s="16" customFormat="1">
      <c r="A555" s="15"/>
      <c r="B555" s="15"/>
      <c r="C555" s="48"/>
      <c r="D555" s="48"/>
      <c r="E555" s="99"/>
      <c r="F555" s="15"/>
      <c r="G555" s="15"/>
      <c r="H555" s="15"/>
      <c r="I555" s="15"/>
      <c r="J555" s="17"/>
      <c r="K555" s="17"/>
      <c r="L555" s="17"/>
      <c r="M555" s="15"/>
      <c r="N555" s="86"/>
      <c r="O555" s="15"/>
      <c r="P555" s="99"/>
      <c r="Q555" s="99"/>
      <c r="R555" s="15"/>
      <c r="S555" s="15"/>
      <c r="T555" s="15"/>
    </row>
    <row r="556" spans="1:20" s="16" customFormat="1">
      <c r="A556" s="15"/>
      <c r="B556" s="15"/>
      <c r="C556" s="48"/>
      <c r="D556" s="48"/>
      <c r="E556" s="99"/>
      <c r="F556" s="15"/>
      <c r="G556" s="15"/>
      <c r="H556" s="15"/>
      <c r="I556" s="15"/>
      <c r="J556" s="17"/>
      <c r="K556" s="17"/>
      <c r="L556" s="17"/>
      <c r="M556" s="15"/>
      <c r="N556" s="86"/>
      <c r="O556" s="15"/>
      <c r="P556" s="99"/>
      <c r="Q556" s="99"/>
      <c r="R556" s="15"/>
      <c r="S556" s="15"/>
      <c r="T556" s="15"/>
    </row>
    <row r="557" spans="1:20" s="16" customFormat="1">
      <c r="A557" s="15"/>
      <c r="B557" s="15"/>
      <c r="C557" s="48"/>
      <c r="D557" s="48"/>
      <c r="E557" s="99"/>
      <c r="F557" s="15"/>
      <c r="G557" s="15"/>
      <c r="H557" s="15"/>
      <c r="I557" s="15"/>
      <c r="J557" s="17"/>
      <c r="K557" s="17"/>
      <c r="L557" s="17"/>
      <c r="M557" s="15"/>
      <c r="N557" s="86"/>
      <c r="O557" s="15"/>
      <c r="P557" s="99"/>
      <c r="Q557" s="99"/>
      <c r="R557" s="15"/>
      <c r="S557" s="15"/>
      <c r="T557" s="15"/>
    </row>
    <row r="558" spans="1:20" s="16" customFormat="1">
      <c r="A558" s="15"/>
      <c r="B558" s="15"/>
      <c r="C558" s="48"/>
      <c r="D558" s="48"/>
      <c r="E558" s="99"/>
      <c r="F558" s="15"/>
      <c r="G558" s="15"/>
      <c r="H558" s="15"/>
      <c r="I558" s="15"/>
      <c r="J558" s="17"/>
      <c r="K558" s="17"/>
      <c r="L558" s="17"/>
      <c r="M558" s="15"/>
      <c r="N558" s="86"/>
      <c r="O558" s="15"/>
      <c r="P558" s="99"/>
      <c r="Q558" s="99"/>
      <c r="R558" s="15"/>
      <c r="S558" s="15"/>
      <c r="T558" s="15"/>
    </row>
    <row r="559" spans="1:20" s="16" customFormat="1">
      <c r="A559" s="15"/>
      <c r="B559" s="15"/>
      <c r="C559" s="48"/>
      <c r="D559" s="48"/>
      <c r="E559" s="99"/>
      <c r="F559" s="15"/>
      <c r="G559" s="15"/>
      <c r="H559" s="15"/>
      <c r="I559" s="15"/>
      <c r="J559" s="17"/>
      <c r="K559" s="17"/>
      <c r="L559" s="17"/>
      <c r="M559" s="15"/>
      <c r="N559" s="86"/>
      <c r="O559" s="15"/>
      <c r="P559" s="99"/>
      <c r="Q559" s="99"/>
      <c r="R559" s="15"/>
      <c r="S559" s="15"/>
      <c r="T559" s="15"/>
    </row>
    <row r="560" spans="1:20" s="16" customFormat="1">
      <c r="A560" s="15"/>
      <c r="B560" s="15"/>
      <c r="C560" s="48"/>
      <c r="D560" s="48"/>
      <c r="E560" s="99"/>
      <c r="F560" s="15"/>
      <c r="G560" s="15"/>
      <c r="H560" s="15"/>
      <c r="I560" s="15"/>
      <c r="J560" s="17"/>
      <c r="K560" s="17"/>
      <c r="L560" s="17"/>
      <c r="M560" s="15"/>
      <c r="N560" s="86"/>
      <c r="O560" s="15"/>
      <c r="P560" s="99"/>
      <c r="Q560" s="99"/>
      <c r="R560" s="15"/>
      <c r="S560" s="15"/>
      <c r="T560" s="15"/>
    </row>
    <row r="561" spans="1:20" s="16" customFormat="1">
      <c r="A561" s="15"/>
      <c r="B561" s="15"/>
      <c r="C561" s="48"/>
      <c r="D561" s="48"/>
      <c r="E561" s="99"/>
      <c r="F561" s="15"/>
      <c r="G561" s="15"/>
      <c r="H561" s="15"/>
      <c r="I561" s="15"/>
      <c r="J561" s="17"/>
      <c r="K561" s="17"/>
      <c r="L561" s="17"/>
      <c r="M561" s="15"/>
      <c r="N561" s="86"/>
      <c r="O561" s="15"/>
      <c r="P561" s="99"/>
      <c r="Q561" s="99"/>
      <c r="R561" s="15"/>
      <c r="S561" s="15"/>
      <c r="T561" s="15"/>
    </row>
    <row r="562" spans="1:20" s="16" customFormat="1">
      <c r="A562" s="15"/>
      <c r="B562" s="15"/>
      <c r="C562" s="48"/>
      <c r="D562" s="48"/>
      <c r="E562" s="99"/>
      <c r="F562" s="15"/>
      <c r="G562" s="15"/>
      <c r="H562" s="15"/>
      <c r="I562" s="15"/>
      <c r="J562" s="17"/>
      <c r="K562" s="17"/>
      <c r="L562" s="17"/>
      <c r="M562" s="15"/>
      <c r="N562" s="86"/>
      <c r="O562" s="15"/>
      <c r="P562" s="99"/>
      <c r="Q562" s="99"/>
      <c r="R562" s="15"/>
      <c r="S562" s="15"/>
      <c r="T562" s="15"/>
    </row>
    <row r="563" spans="1:20" s="16" customFormat="1">
      <c r="A563" s="15"/>
      <c r="B563" s="15"/>
      <c r="C563" s="48"/>
      <c r="D563" s="48"/>
      <c r="E563" s="99"/>
      <c r="F563" s="15"/>
      <c r="G563" s="15"/>
      <c r="H563" s="15"/>
      <c r="I563" s="15"/>
      <c r="J563" s="17"/>
      <c r="K563" s="17"/>
      <c r="L563" s="17"/>
      <c r="M563" s="15"/>
      <c r="N563" s="86"/>
      <c r="O563" s="15"/>
      <c r="P563" s="99"/>
      <c r="Q563" s="99"/>
      <c r="R563" s="15"/>
      <c r="S563" s="15"/>
      <c r="T563" s="15"/>
    </row>
    <row r="564" spans="1:20" s="16" customFormat="1">
      <c r="A564" s="15"/>
      <c r="B564" s="15"/>
      <c r="C564" s="48"/>
      <c r="D564" s="48"/>
      <c r="E564" s="99"/>
      <c r="F564" s="15"/>
      <c r="G564" s="15"/>
      <c r="H564" s="15"/>
      <c r="I564" s="15"/>
      <c r="J564" s="17"/>
      <c r="K564" s="17"/>
      <c r="L564" s="17"/>
      <c r="M564" s="15"/>
      <c r="N564" s="86"/>
      <c r="O564" s="15"/>
      <c r="P564" s="99"/>
      <c r="Q564" s="99"/>
      <c r="R564" s="15"/>
      <c r="S564" s="15"/>
      <c r="T564" s="15"/>
    </row>
    <row r="565" spans="1:20" s="16" customFormat="1">
      <c r="A565" s="15"/>
      <c r="B565" s="15"/>
      <c r="C565" s="48"/>
      <c r="D565" s="48"/>
      <c r="E565" s="99"/>
      <c r="F565" s="15"/>
      <c r="G565" s="15"/>
      <c r="H565" s="15"/>
      <c r="I565" s="15"/>
      <c r="J565" s="17"/>
      <c r="K565" s="17"/>
      <c r="L565" s="17"/>
      <c r="M565" s="15"/>
      <c r="N565" s="86"/>
      <c r="O565" s="15"/>
      <c r="P565" s="99"/>
      <c r="Q565" s="99"/>
      <c r="R565" s="15"/>
      <c r="S565" s="15"/>
      <c r="T565" s="15"/>
    </row>
    <row r="566" spans="1:20" s="16" customFormat="1">
      <c r="A566" s="15"/>
      <c r="B566" s="15"/>
      <c r="C566" s="48"/>
      <c r="D566" s="48"/>
      <c r="E566" s="99"/>
      <c r="F566" s="15"/>
      <c r="G566" s="15"/>
      <c r="H566" s="15"/>
      <c r="I566" s="15"/>
      <c r="J566" s="17"/>
      <c r="K566" s="17"/>
      <c r="L566" s="17"/>
      <c r="M566" s="15"/>
      <c r="N566" s="86"/>
      <c r="O566" s="15"/>
      <c r="P566" s="99"/>
      <c r="Q566" s="99"/>
      <c r="R566" s="15"/>
      <c r="S566" s="15"/>
      <c r="T566" s="15"/>
    </row>
    <row r="567" spans="1:20" s="16" customFormat="1">
      <c r="A567" s="15"/>
      <c r="B567" s="15"/>
      <c r="C567" s="48"/>
      <c r="D567" s="48"/>
      <c r="E567" s="99"/>
      <c r="F567" s="15"/>
      <c r="G567" s="15"/>
      <c r="H567" s="15"/>
      <c r="I567" s="15"/>
      <c r="J567" s="17"/>
      <c r="K567" s="17"/>
      <c r="L567" s="17"/>
      <c r="M567" s="15"/>
      <c r="N567" s="86"/>
      <c r="O567" s="15"/>
      <c r="P567" s="99"/>
      <c r="Q567" s="99"/>
      <c r="R567" s="15"/>
      <c r="S567" s="15"/>
      <c r="T567" s="15"/>
    </row>
    <row r="568" spans="1:20" s="16" customFormat="1">
      <c r="A568" s="15"/>
      <c r="B568" s="15"/>
      <c r="C568" s="48"/>
      <c r="D568" s="48"/>
      <c r="E568" s="99"/>
      <c r="F568" s="15"/>
      <c r="G568" s="15"/>
      <c r="H568" s="15"/>
      <c r="I568" s="15"/>
      <c r="J568" s="17"/>
      <c r="K568" s="17"/>
      <c r="L568" s="17"/>
      <c r="M568" s="15"/>
      <c r="N568" s="86"/>
      <c r="O568" s="15"/>
      <c r="P568" s="99"/>
      <c r="Q568" s="99"/>
      <c r="R568" s="15"/>
      <c r="S568" s="15"/>
      <c r="T568" s="15"/>
    </row>
    <row r="569" spans="1:20" s="16" customFormat="1">
      <c r="A569" s="15"/>
      <c r="B569" s="15"/>
      <c r="C569" s="48"/>
      <c r="D569" s="48"/>
      <c r="E569" s="99"/>
      <c r="F569" s="15"/>
      <c r="G569" s="15"/>
      <c r="H569" s="15"/>
      <c r="I569" s="15"/>
      <c r="J569" s="17"/>
      <c r="K569" s="17"/>
      <c r="L569" s="17"/>
      <c r="M569" s="15"/>
      <c r="N569" s="86"/>
      <c r="O569" s="15"/>
      <c r="P569" s="99"/>
      <c r="Q569" s="99"/>
      <c r="R569" s="15"/>
      <c r="S569" s="15"/>
      <c r="T569" s="15"/>
    </row>
    <row r="570" spans="1:20" s="16" customFormat="1">
      <c r="A570" s="15"/>
      <c r="B570" s="15"/>
      <c r="C570" s="48"/>
      <c r="D570" s="48"/>
      <c r="E570" s="99"/>
      <c r="F570" s="15"/>
      <c r="G570" s="15"/>
      <c r="H570" s="15"/>
      <c r="I570" s="15"/>
      <c r="J570" s="17"/>
      <c r="K570" s="17"/>
      <c r="L570" s="17"/>
      <c r="M570" s="15"/>
      <c r="N570" s="86"/>
      <c r="O570" s="15"/>
      <c r="P570" s="99"/>
      <c r="Q570" s="99"/>
      <c r="R570" s="15"/>
      <c r="S570" s="15"/>
      <c r="T570" s="15"/>
    </row>
    <row r="571" spans="1:20" s="16" customFormat="1">
      <c r="A571" s="15"/>
      <c r="B571" s="15"/>
      <c r="C571" s="48"/>
      <c r="D571" s="48"/>
      <c r="E571" s="99"/>
      <c r="F571" s="15"/>
      <c r="G571" s="15"/>
      <c r="H571" s="15"/>
      <c r="I571" s="15"/>
      <c r="J571" s="17"/>
      <c r="K571" s="17"/>
      <c r="L571" s="17"/>
      <c r="M571" s="15"/>
      <c r="N571" s="86"/>
      <c r="O571" s="15"/>
      <c r="P571" s="99"/>
      <c r="Q571" s="99"/>
      <c r="R571" s="15"/>
      <c r="S571" s="15"/>
      <c r="T571" s="15"/>
    </row>
    <row r="572" spans="1:20" s="16" customFormat="1">
      <c r="A572" s="15"/>
      <c r="B572" s="15"/>
      <c r="C572" s="48"/>
      <c r="D572" s="48"/>
      <c r="E572" s="99"/>
      <c r="F572" s="15"/>
      <c r="G572" s="15"/>
      <c r="H572" s="15"/>
      <c r="I572" s="15"/>
      <c r="J572" s="17"/>
      <c r="K572" s="17"/>
      <c r="L572" s="17"/>
      <c r="M572" s="15"/>
      <c r="N572" s="86"/>
      <c r="O572" s="15"/>
      <c r="P572" s="99"/>
      <c r="Q572" s="99"/>
      <c r="R572" s="15"/>
      <c r="S572" s="15"/>
      <c r="T572" s="15"/>
    </row>
    <row r="573" spans="1:20" s="16" customFormat="1">
      <c r="A573" s="15"/>
      <c r="B573" s="15"/>
      <c r="C573" s="48"/>
      <c r="D573" s="48"/>
      <c r="E573" s="99"/>
      <c r="F573" s="15"/>
      <c r="G573" s="15"/>
      <c r="H573" s="15"/>
      <c r="I573" s="15"/>
      <c r="J573" s="17"/>
      <c r="K573" s="17"/>
      <c r="L573" s="17"/>
      <c r="M573" s="15"/>
      <c r="N573" s="86"/>
      <c r="O573" s="15"/>
      <c r="P573" s="99"/>
      <c r="Q573" s="99"/>
      <c r="R573" s="15"/>
      <c r="S573" s="15"/>
      <c r="T573" s="15"/>
    </row>
    <row r="574" spans="1:20" s="16" customFormat="1">
      <c r="A574" s="15"/>
      <c r="B574" s="15"/>
      <c r="C574" s="48"/>
      <c r="D574" s="48"/>
      <c r="E574" s="99"/>
      <c r="F574" s="15"/>
      <c r="G574" s="15"/>
      <c r="H574" s="15"/>
      <c r="I574" s="15"/>
      <c r="J574" s="17"/>
      <c r="K574" s="17"/>
      <c r="L574" s="17"/>
      <c r="M574" s="15"/>
      <c r="N574" s="86"/>
      <c r="O574" s="15"/>
      <c r="P574" s="99"/>
      <c r="Q574" s="99"/>
      <c r="R574" s="15"/>
      <c r="S574" s="15"/>
      <c r="T574" s="15"/>
    </row>
    <row r="575" spans="1:20" s="16" customFormat="1">
      <c r="A575" s="15"/>
      <c r="B575" s="15"/>
      <c r="C575" s="48"/>
      <c r="D575" s="48"/>
      <c r="E575" s="99"/>
      <c r="F575" s="15"/>
      <c r="G575" s="15"/>
      <c r="H575" s="15"/>
      <c r="I575" s="15"/>
      <c r="J575" s="17"/>
      <c r="K575" s="17"/>
      <c r="L575" s="17"/>
      <c r="M575" s="15"/>
      <c r="N575" s="86"/>
      <c r="O575" s="15"/>
      <c r="P575" s="99"/>
      <c r="Q575" s="99"/>
      <c r="R575" s="15"/>
      <c r="S575" s="15"/>
      <c r="T575" s="15"/>
    </row>
    <row r="576" spans="1:20" s="16" customFormat="1">
      <c r="A576" s="15"/>
      <c r="B576" s="15"/>
      <c r="C576" s="48"/>
      <c r="D576" s="48"/>
      <c r="E576" s="99"/>
      <c r="F576" s="15"/>
      <c r="G576" s="15"/>
      <c r="H576" s="15"/>
      <c r="I576" s="15"/>
      <c r="J576" s="17"/>
      <c r="K576" s="17"/>
      <c r="L576" s="17"/>
      <c r="M576" s="15"/>
      <c r="N576" s="86"/>
      <c r="O576" s="15"/>
      <c r="P576" s="99"/>
      <c r="Q576" s="99"/>
      <c r="R576" s="15"/>
      <c r="S576" s="15"/>
      <c r="T576" s="15"/>
    </row>
    <row r="577" spans="1:20" s="16" customFormat="1">
      <c r="A577" s="15"/>
      <c r="B577" s="15"/>
      <c r="C577" s="48"/>
      <c r="D577" s="48"/>
      <c r="E577" s="99"/>
      <c r="F577" s="15"/>
      <c r="G577" s="15"/>
      <c r="H577" s="15"/>
      <c r="I577" s="15"/>
      <c r="J577" s="17"/>
      <c r="K577" s="17"/>
      <c r="L577" s="17"/>
      <c r="M577" s="15"/>
      <c r="N577" s="86"/>
      <c r="O577" s="15"/>
      <c r="P577" s="99"/>
      <c r="Q577" s="99"/>
      <c r="R577" s="15"/>
      <c r="S577" s="15"/>
      <c r="T577" s="15"/>
    </row>
    <row r="578" spans="1:20" s="16" customFormat="1">
      <c r="A578" s="15"/>
      <c r="B578" s="15"/>
      <c r="C578" s="48"/>
      <c r="D578" s="48"/>
      <c r="E578" s="99"/>
      <c r="F578" s="15"/>
      <c r="G578" s="15"/>
      <c r="H578" s="15"/>
      <c r="I578" s="15"/>
      <c r="J578" s="17"/>
      <c r="K578" s="17"/>
      <c r="L578" s="17"/>
      <c r="M578" s="15"/>
      <c r="N578" s="86"/>
      <c r="O578" s="15"/>
      <c r="P578" s="99"/>
      <c r="Q578" s="99"/>
      <c r="R578" s="15"/>
      <c r="S578" s="15"/>
      <c r="T578" s="15"/>
    </row>
    <row r="579" spans="1:20" s="16" customFormat="1">
      <c r="A579" s="15"/>
      <c r="B579" s="15"/>
      <c r="C579" s="48"/>
      <c r="D579" s="48"/>
      <c r="E579" s="99"/>
      <c r="F579" s="15"/>
      <c r="G579" s="15"/>
      <c r="H579" s="15"/>
      <c r="I579" s="15"/>
      <c r="J579" s="17"/>
      <c r="K579" s="17"/>
      <c r="L579" s="17"/>
      <c r="M579" s="15"/>
      <c r="N579" s="86"/>
      <c r="O579" s="15"/>
      <c r="P579" s="99"/>
      <c r="Q579" s="99"/>
      <c r="R579" s="15"/>
      <c r="S579" s="15"/>
      <c r="T579" s="15"/>
    </row>
    <row r="580" spans="1:20" s="16" customFormat="1">
      <c r="A580" s="15"/>
      <c r="B580" s="15"/>
      <c r="C580" s="48"/>
      <c r="D580" s="48"/>
      <c r="E580" s="99"/>
      <c r="F580" s="15"/>
      <c r="G580" s="15"/>
      <c r="H580" s="15"/>
      <c r="I580" s="15"/>
      <c r="J580" s="17"/>
      <c r="K580" s="17"/>
      <c r="L580" s="17"/>
      <c r="M580" s="15"/>
      <c r="N580" s="86"/>
      <c r="O580" s="15"/>
      <c r="P580" s="99"/>
      <c r="Q580" s="99"/>
      <c r="R580" s="15"/>
      <c r="S580" s="15"/>
      <c r="T580" s="15"/>
    </row>
    <row r="581" spans="1:20" s="16" customFormat="1">
      <c r="A581" s="15"/>
      <c r="B581" s="15"/>
      <c r="C581" s="48"/>
      <c r="D581" s="48"/>
      <c r="E581" s="99"/>
      <c r="F581" s="15"/>
      <c r="G581" s="15"/>
      <c r="H581" s="15"/>
      <c r="I581" s="15"/>
      <c r="J581" s="17"/>
      <c r="K581" s="17"/>
      <c r="L581" s="17"/>
      <c r="M581" s="15"/>
      <c r="N581" s="86"/>
      <c r="O581" s="15"/>
      <c r="P581" s="99"/>
      <c r="Q581" s="99"/>
      <c r="R581" s="15"/>
      <c r="S581" s="15"/>
      <c r="T581" s="15"/>
    </row>
    <row r="582" spans="1:20" s="16" customFormat="1">
      <c r="A582" s="15"/>
      <c r="B582" s="15"/>
      <c r="C582" s="48"/>
      <c r="D582" s="48"/>
      <c r="E582" s="99"/>
      <c r="F582" s="15"/>
      <c r="G582" s="15"/>
      <c r="H582" s="15"/>
      <c r="I582" s="15"/>
      <c r="J582" s="17"/>
      <c r="K582" s="17"/>
      <c r="L582" s="17"/>
      <c r="M582" s="15"/>
      <c r="N582" s="86"/>
      <c r="O582" s="15"/>
      <c r="P582" s="99"/>
      <c r="Q582" s="99"/>
      <c r="R582" s="15"/>
      <c r="S582" s="15"/>
      <c r="T582" s="15"/>
    </row>
    <row r="583" spans="1:20" s="16" customFormat="1">
      <c r="A583" s="15"/>
      <c r="B583" s="15"/>
      <c r="C583" s="48"/>
      <c r="D583" s="48"/>
      <c r="E583" s="99"/>
      <c r="F583" s="15"/>
      <c r="G583" s="15"/>
      <c r="H583" s="15"/>
      <c r="I583" s="15"/>
      <c r="J583" s="17"/>
      <c r="K583" s="17"/>
      <c r="L583" s="17"/>
      <c r="M583" s="15"/>
      <c r="N583" s="86"/>
      <c r="O583" s="15"/>
      <c r="P583" s="99"/>
      <c r="Q583" s="99"/>
      <c r="R583" s="15"/>
      <c r="S583" s="15"/>
      <c r="T583" s="15"/>
    </row>
    <row r="584" spans="1:20" s="16" customFormat="1">
      <c r="A584" s="15"/>
      <c r="B584" s="15"/>
      <c r="C584" s="48"/>
      <c r="D584" s="48"/>
      <c r="E584" s="99"/>
      <c r="F584" s="15"/>
      <c r="G584" s="15"/>
      <c r="H584" s="15"/>
      <c r="I584" s="15"/>
      <c r="J584" s="17"/>
      <c r="K584" s="17"/>
      <c r="L584" s="17"/>
      <c r="M584" s="15"/>
      <c r="N584" s="86"/>
      <c r="O584" s="15"/>
      <c r="P584" s="99"/>
      <c r="Q584" s="99"/>
      <c r="R584" s="15"/>
      <c r="S584" s="15"/>
      <c r="T584" s="15"/>
    </row>
    <row r="585" spans="1:20" s="16" customFormat="1">
      <c r="A585" s="15"/>
      <c r="B585" s="15"/>
      <c r="C585" s="48"/>
      <c r="D585" s="48"/>
      <c r="E585" s="99"/>
      <c r="F585" s="15"/>
      <c r="G585" s="15"/>
      <c r="H585" s="15"/>
      <c r="I585" s="15"/>
      <c r="J585" s="17"/>
      <c r="K585" s="17"/>
      <c r="L585" s="17"/>
      <c r="M585" s="15"/>
      <c r="N585" s="86"/>
      <c r="O585" s="15"/>
      <c r="P585" s="99"/>
      <c r="Q585" s="99"/>
      <c r="R585" s="15"/>
      <c r="S585" s="15"/>
      <c r="T585" s="15"/>
    </row>
    <row r="586" spans="1:20" s="16" customFormat="1">
      <c r="A586" s="15"/>
      <c r="B586" s="15"/>
      <c r="C586" s="48"/>
      <c r="D586" s="48"/>
      <c r="E586" s="99"/>
      <c r="F586" s="15"/>
      <c r="G586" s="15"/>
      <c r="H586" s="15"/>
      <c r="I586" s="15"/>
      <c r="J586" s="17"/>
      <c r="K586" s="17"/>
      <c r="L586" s="17"/>
      <c r="M586" s="15"/>
      <c r="N586" s="86"/>
      <c r="O586" s="15"/>
      <c r="P586" s="99"/>
      <c r="Q586" s="99"/>
      <c r="R586" s="15"/>
      <c r="S586" s="15"/>
      <c r="T586" s="15"/>
    </row>
    <row r="587" spans="1:20" s="16" customFormat="1">
      <c r="A587" s="15"/>
      <c r="B587" s="15"/>
      <c r="C587" s="48"/>
      <c r="D587" s="48"/>
      <c r="E587" s="99"/>
      <c r="F587" s="15"/>
      <c r="G587" s="15"/>
      <c r="H587" s="15"/>
      <c r="I587" s="15"/>
      <c r="J587" s="17"/>
      <c r="K587" s="17"/>
      <c r="L587" s="17"/>
      <c r="M587" s="15"/>
      <c r="N587" s="86"/>
      <c r="O587" s="15"/>
      <c r="P587" s="99"/>
      <c r="Q587" s="99"/>
      <c r="R587" s="15"/>
      <c r="S587" s="15"/>
      <c r="T587" s="15"/>
    </row>
    <row r="588" spans="1:20" s="16" customFormat="1">
      <c r="A588" s="15"/>
      <c r="B588" s="15"/>
      <c r="C588" s="48"/>
      <c r="D588" s="48"/>
      <c r="E588" s="99"/>
      <c r="F588" s="15"/>
      <c r="G588" s="15"/>
      <c r="H588" s="15"/>
      <c r="I588" s="15"/>
      <c r="J588" s="17"/>
      <c r="K588" s="17"/>
      <c r="L588" s="17"/>
      <c r="M588" s="15"/>
      <c r="N588" s="86"/>
      <c r="O588" s="15"/>
      <c r="P588" s="99"/>
      <c r="Q588" s="99"/>
      <c r="R588" s="15"/>
      <c r="S588" s="15"/>
      <c r="T588" s="15"/>
    </row>
    <row r="589" spans="1:20" s="16" customFormat="1">
      <c r="A589" s="15"/>
      <c r="B589" s="15"/>
      <c r="C589" s="48"/>
      <c r="D589" s="48"/>
      <c r="E589" s="99"/>
      <c r="F589" s="15"/>
      <c r="G589" s="15"/>
      <c r="H589" s="15"/>
      <c r="I589" s="15"/>
      <c r="J589" s="17"/>
      <c r="K589" s="17"/>
      <c r="L589" s="17"/>
      <c r="M589" s="15"/>
      <c r="N589" s="86"/>
      <c r="O589" s="15"/>
      <c r="P589" s="99"/>
      <c r="Q589" s="99"/>
      <c r="R589" s="15"/>
      <c r="S589" s="15"/>
      <c r="T589" s="15"/>
    </row>
    <row r="590" spans="1:20" s="16" customFormat="1">
      <c r="A590" s="15"/>
      <c r="B590" s="15"/>
      <c r="C590" s="48"/>
      <c r="D590" s="48"/>
      <c r="E590" s="99"/>
      <c r="F590" s="15"/>
      <c r="G590" s="15"/>
      <c r="H590" s="15"/>
      <c r="I590" s="15"/>
      <c r="J590" s="17"/>
      <c r="K590" s="17"/>
      <c r="L590" s="17"/>
      <c r="M590" s="15"/>
      <c r="N590" s="86"/>
      <c r="O590" s="15"/>
      <c r="P590" s="99"/>
      <c r="Q590" s="99"/>
      <c r="R590" s="15"/>
      <c r="S590" s="15"/>
      <c r="T590" s="15"/>
    </row>
    <row r="591" spans="1:20" s="16" customFormat="1">
      <c r="A591" s="15"/>
      <c r="B591" s="15"/>
      <c r="C591" s="48"/>
      <c r="D591" s="48"/>
      <c r="E591" s="99"/>
      <c r="F591" s="15"/>
      <c r="G591" s="15"/>
      <c r="H591" s="15"/>
      <c r="I591" s="15"/>
      <c r="J591" s="17"/>
      <c r="K591" s="17"/>
      <c r="L591" s="17"/>
      <c r="M591" s="15"/>
      <c r="N591" s="86"/>
      <c r="O591" s="15"/>
      <c r="P591" s="99"/>
      <c r="Q591" s="99"/>
      <c r="R591" s="15"/>
      <c r="S591" s="15"/>
      <c r="T591" s="15"/>
    </row>
    <row r="592" spans="1:20" s="16" customFormat="1">
      <c r="A592" s="15"/>
      <c r="B592" s="15"/>
      <c r="C592" s="48"/>
      <c r="D592" s="48"/>
      <c r="E592" s="99"/>
      <c r="F592" s="15"/>
      <c r="G592" s="15"/>
      <c r="H592" s="15"/>
      <c r="I592" s="15"/>
      <c r="J592" s="17"/>
      <c r="K592" s="17"/>
      <c r="L592" s="17"/>
      <c r="M592" s="15"/>
      <c r="N592" s="86"/>
      <c r="O592" s="15"/>
      <c r="P592" s="99"/>
      <c r="Q592" s="99"/>
      <c r="R592" s="15"/>
      <c r="S592" s="15"/>
      <c r="T592" s="15"/>
    </row>
    <row r="593" spans="1:20" s="16" customFormat="1">
      <c r="A593" s="15"/>
      <c r="B593" s="15"/>
      <c r="C593" s="48"/>
      <c r="D593" s="48"/>
      <c r="E593" s="99"/>
      <c r="F593" s="15"/>
      <c r="G593" s="15"/>
      <c r="H593" s="15"/>
      <c r="I593" s="15"/>
      <c r="J593" s="17"/>
      <c r="K593" s="17"/>
      <c r="L593" s="17"/>
      <c r="M593" s="15"/>
      <c r="N593" s="86"/>
      <c r="O593" s="15"/>
      <c r="P593" s="99"/>
      <c r="Q593" s="99"/>
      <c r="R593" s="15"/>
      <c r="S593" s="15"/>
      <c r="T593" s="15"/>
    </row>
    <row r="594" spans="1:20" s="16" customFormat="1">
      <c r="A594" s="15"/>
      <c r="B594" s="15"/>
      <c r="C594" s="48"/>
      <c r="D594" s="48"/>
      <c r="E594" s="99"/>
      <c r="F594" s="15"/>
      <c r="G594" s="15"/>
      <c r="H594" s="15"/>
      <c r="I594" s="15"/>
      <c r="J594" s="17"/>
      <c r="K594" s="17"/>
      <c r="L594" s="17"/>
      <c r="M594" s="15"/>
      <c r="N594" s="86"/>
      <c r="O594" s="15"/>
      <c r="P594" s="99"/>
      <c r="Q594" s="99"/>
      <c r="R594" s="15"/>
      <c r="S594" s="15"/>
      <c r="T594" s="15"/>
    </row>
    <row r="595" spans="1:20" s="16" customFormat="1">
      <c r="A595" s="15"/>
      <c r="B595" s="15"/>
      <c r="C595" s="48"/>
      <c r="D595" s="48"/>
      <c r="E595" s="99"/>
      <c r="F595" s="15"/>
      <c r="G595" s="15"/>
      <c r="H595" s="15"/>
      <c r="I595" s="15"/>
      <c r="J595" s="17"/>
      <c r="K595" s="17"/>
      <c r="L595" s="17"/>
      <c r="M595" s="15"/>
      <c r="N595" s="86"/>
      <c r="O595" s="15"/>
      <c r="P595" s="99"/>
      <c r="Q595" s="99"/>
      <c r="R595" s="15"/>
      <c r="S595" s="15"/>
      <c r="T595" s="15"/>
    </row>
    <row r="596" spans="1:20" s="16" customFormat="1">
      <c r="A596" s="15"/>
      <c r="B596" s="15"/>
      <c r="C596" s="48"/>
      <c r="D596" s="48"/>
      <c r="E596" s="99"/>
      <c r="F596" s="15"/>
      <c r="G596" s="15"/>
      <c r="H596" s="15"/>
      <c r="I596" s="15"/>
      <c r="J596" s="17"/>
      <c r="K596" s="17"/>
      <c r="L596" s="17"/>
      <c r="M596" s="15"/>
      <c r="N596" s="86"/>
      <c r="O596" s="15"/>
      <c r="P596" s="99"/>
      <c r="Q596" s="99"/>
      <c r="R596" s="15"/>
      <c r="S596" s="15"/>
      <c r="T596" s="15"/>
    </row>
    <row r="597" spans="1:20" s="16" customFormat="1">
      <c r="A597" s="15"/>
      <c r="B597" s="15"/>
      <c r="C597" s="48"/>
      <c r="D597" s="48"/>
      <c r="E597" s="99"/>
      <c r="F597" s="15"/>
      <c r="G597" s="15"/>
      <c r="H597" s="15"/>
      <c r="I597" s="15"/>
      <c r="J597" s="17"/>
      <c r="K597" s="17"/>
      <c r="L597" s="17"/>
      <c r="M597" s="15"/>
      <c r="N597" s="86"/>
      <c r="O597" s="15"/>
      <c r="P597" s="99"/>
      <c r="Q597" s="99"/>
      <c r="R597" s="15"/>
      <c r="S597" s="15"/>
      <c r="T597" s="15"/>
    </row>
    <row r="598" spans="1:20" s="16" customFormat="1">
      <c r="A598" s="15"/>
      <c r="B598" s="15"/>
      <c r="C598" s="48"/>
      <c r="D598" s="48"/>
      <c r="E598" s="99"/>
      <c r="F598" s="15"/>
      <c r="G598" s="15"/>
      <c r="H598" s="15"/>
      <c r="I598" s="15"/>
      <c r="J598" s="17"/>
      <c r="K598" s="17"/>
      <c r="L598" s="17"/>
      <c r="M598" s="15"/>
      <c r="N598" s="86"/>
      <c r="O598" s="15"/>
      <c r="P598" s="99"/>
      <c r="Q598" s="99"/>
      <c r="R598" s="15"/>
      <c r="S598" s="15"/>
      <c r="T598" s="15"/>
    </row>
    <row r="599" spans="1:20" s="16" customFormat="1">
      <c r="A599" s="15"/>
      <c r="B599" s="15"/>
      <c r="C599" s="48"/>
      <c r="D599" s="48"/>
      <c r="E599" s="99"/>
      <c r="F599" s="15"/>
      <c r="G599" s="15"/>
      <c r="H599" s="15"/>
      <c r="I599" s="15"/>
      <c r="J599" s="17"/>
      <c r="K599" s="17"/>
      <c r="L599" s="17"/>
      <c r="M599" s="15"/>
      <c r="N599" s="86"/>
      <c r="O599" s="15"/>
      <c r="P599" s="99"/>
      <c r="Q599" s="99"/>
      <c r="R599" s="15"/>
      <c r="S599" s="15"/>
      <c r="T599" s="15"/>
    </row>
    <row r="600" spans="1:20" s="16" customFormat="1">
      <c r="A600" s="15"/>
      <c r="B600" s="15"/>
      <c r="C600" s="48"/>
      <c r="D600" s="48"/>
      <c r="E600" s="99"/>
      <c r="F600" s="15"/>
      <c r="G600" s="15"/>
      <c r="H600" s="15"/>
      <c r="I600" s="15"/>
      <c r="J600" s="17"/>
      <c r="K600" s="17"/>
      <c r="L600" s="17"/>
      <c r="M600" s="15"/>
      <c r="N600" s="86"/>
      <c r="O600" s="15"/>
      <c r="P600" s="99"/>
      <c r="Q600" s="99"/>
      <c r="R600" s="15"/>
      <c r="S600" s="15"/>
      <c r="T600" s="15"/>
    </row>
    <row r="601" spans="1:20" s="16" customFormat="1">
      <c r="A601" s="15"/>
      <c r="B601" s="15"/>
      <c r="C601" s="48"/>
      <c r="D601" s="48"/>
      <c r="E601" s="99"/>
      <c r="F601" s="15"/>
      <c r="G601" s="15"/>
      <c r="H601" s="15"/>
      <c r="I601" s="15"/>
      <c r="J601" s="17"/>
      <c r="K601" s="17"/>
      <c r="L601" s="17"/>
      <c r="M601" s="15"/>
      <c r="N601" s="86"/>
      <c r="O601" s="15"/>
      <c r="P601" s="99"/>
      <c r="Q601" s="99"/>
      <c r="R601" s="15"/>
      <c r="S601" s="15"/>
      <c r="T601" s="15"/>
    </row>
    <row r="602" spans="1:20" s="16" customFormat="1">
      <c r="A602" s="15"/>
      <c r="B602" s="15"/>
      <c r="C602" s="48"/>
      <c r="D602" s="48"/>
      <c r="E602" s="99"/>
      <c r="F602" s="15"/>
      <c r="G602" s="15"/>
      <c r="H602" s="15"/>
      <c r="I602" s="15"/>
      <c r="J602" s="17"/>
      <c r="K602" s="17"/>
      <c r="L602" s="17"/>
      <c r="M602" s="15"/>
      <c r="N602" s="86"/>
      <c r="O602" s="15"/>
      <c r="P602" s="99"/>
      <c r="Q602" s="99"/>
      <c r="R602" s="15"/>
      <c r="S602" s="15"/>
      <c r="T602" s="15"/>
    </row>
    <row r="603" spans="1:20" s="16" customFormat="1">
      <c r="A603" s="15"/>
      <c r="B603" s="15"/>
      <c r="C603" s="48"/>
      <c r="D603" s="48"/>
      <c r="E603" s="99"/>
      <c r="F603" s="15"/>
      <c r="G603" s="15"/>
      <c r="H603" s="15"/>
      <c r="I603" s="15"/>
      <c r="J603" s="17"/>
      <c r="K603" s="17"/>
      <c r="L603" s="17"/>
      <c r="M603" s="15"/>
      <c r="N603" s="86"/>
      <c r="O603" s="15"/>
      <c r="P603" s="99"/>
      <c r="Q603" s="99"/>
      <c r="R603" s="15"/>
      <c r="S603" s="15"/>
      <c r="T603" s="15"/>
    </row>
    <row r="604" spans="1:20" s="16" customFormat="1">
      <c r="A604" s="15"/>
      <c r="B604" s="15"/>
      <c r="C604" s="48"/>
      <c r="D604" s="48"/>
      <c r="E604" s="99"/>
      <c r="F604" s="15"/>
      <c r="G604" s="15"/>
      <c r="H604" s="15"/>
      <c r="I604" s="15"/>
      <c r="J604" s="17"/>
      <c r="K604" s="17"/>
      <c r="L604" s="17"/>
      <c r="M604" s="15"/>
      <c r="N604" s="86"/>
      <c r="O604" s="15"/>
      <c r="P604" s="99"/>
      <c r="Q604" s="99"/>
      <c r="R604" s="15"/>
      <c r="S604" s="15"/>
      <c r="T604" s="15"/>
    </row>
    <row r="605" spans="1:20" s="16" customFormat="1">
      <c r="A605" s="15"/>
      <c r="B605" s="15"/>
      <c r="C605" s="48"/>
      <c r="D605" s="48"/>
      <c r="E605" s="99"/>
      <c r="F605" s="15"/>
      <c r="G605" s="15"/>
      <c r="H605" s="15"/>
      <c r="I605" s="15"/>
      <c r="J605" s="17"/>
      <c r="K605" s="17"/>
      <c r="L605" s="17"/>
      <c r="M605" s="15"/>
      <c r="N605" s="86"/>
      <c r="O605" s="15"/>
      <c r="P605" s="99"/>
      <c r="Q605" s="99"/>
      <c r="R605" s="15"/>
      <c r="S605" s="15"/>
      <c r="T605" s="15"/>
    </row>
    <row r="606" spans="1:20" s="16" customFormat="1">
      <c r="A606" s="15"/>
      <c r="B606" s="15"/>
      <c r="C606" s="48"/>
      <c r="D606" s="48"/>
      <c r="E606" s="99"/>
      <c r="F606" s="15"/>
      <c r="G606" s="15"/>
      <c r="H606" s="15"/>
      <c r="I606" s="15"/>
      <c r="J606" s="17"/>
      <c r="K606" s="17"/>
      <c r="L606" s="17"/>
      <c r="M606" s="15"/>
      <c r="N606" s="86"/>
      <c r="O606" s="15"/>
      <c r="P606" s="99"/>
      <c r="Q606" s="99"/>
      <c r="R606" s="15"/>
      <c r="S606" s="15"/>
      <c r="T606" s="15"/>
    </row>
    <row r="607" spans="1:20" s="16" customFormat="1">
      <c r="A607" s="15"/>
      <c r="B607" s="15"/>
      <c r="C607" s="48"/>
      <c r="D607" s="48"/>
      <c r="E607" s="99"/>
      <c r="F607" s="15"/>
      <c r="G607" s="15"/>
      <c r="H607" s="15"/>
      <c r="I607" s="15"/>
      <c r="J607" s="17"/>
      <c r="K607" s="17"/>
      <c r="L607" s="17"/>
      <c r="M607" s="15"/>
      <c r="N607" s="86"/>
      <c r="O607" s="15"/>
      <c r="P607" s="99"/>
      <c r="Q607" s="99"/>
      <c r="R607" s="15"/>
      <c r="S607" s="15"/>
      <c r="T607" s="15"/>
    </row>
    <row r="608" spans="1:20" s="16" customFormat="1">
      <c r="A608" s="15"/>
      <c r="B608" s="15"/>
      <c r="C608" s="48"/>
      <c r="D608" s="48"/>
      <c r="E608" s="99"/>
      <c r="F608" s="15"/>
      <c r="G608" s="15"/>
      <c r="H608" s="15"/>
      <c r="I608" s="15"/>
      <c r="J608" s="17"/>
      <c r="K608" s="17"/>
      <c r="L608" s="17"/>
      <c r="M608" s="15"/>
      <c r="N608" s="86"/>
      <c r="O608" s="15"/>
      <c r="P608" s="99"/>
      <c r="Q608" s="99"/>
      <c r="R608" s="15"/>
      <c r="S608" s="15"/>
      <c r="T608" s="15"/>
    </row>
    <row r="609" spans="1:20" s="16" customFormat="1">
      <c r="A609" s="15"/>
      <c r="B609" s="15"/>
      <c r="C609" s="48"/>
      <c r="D609" s="48"/>
      <c r="E609" s="99"/>
      <c r="F609" s="15"/>
      <c r="G609" s="15"/>
      <c r="H609" s="15"/>
      <c r="I609" s="15"/>
      <c r="J609" s="17"/>
      <c r="K609" s="17"/>
      <c r="L609" s="17"/>
      <c r="M609" s="15"/>
      <c r="N609" s="86"/>
      <c r="O609" s="15"/>
      <c r="P609" s="99"/>
      <c r="Q609" s="99"/>
      <c r="R609" s="15"/>
      <c r="S609" s="15"/>
      <c r="T609" s="15"/>
    </row>
    <row r="610" spans="1:20" s="16" customFormat="1">
      <c r="A610" s="15"/>
      <c r="B610" s="15"/>
      <c r="C610" s="48"/>
      <c r="D610" s="48"/>
      <c r="E610" s="99"/>
      <c r="F610" s="15"/>
      <c r="G610" s="15"/>
      <c r="H610" s="15"/>
      <c r="I610" s="15"/>
      <c r="J610" s="17"/>
      <c r="K610" s="17"/>
      <c r="L610" s="17"/>
      <c r="M610" s="15"/>
      <c r="N610" s="86"/>
      <c r="O610" s="15"/>
      <c r="P610" s="99"/>
      <c r="Q610" s="99"/>
      <c r="R610" s="15"/>
      <c r="S610" s="15"/>
      <c r="T610" s="15"/>
    </row>
    <row r="611" spans="1:20" s="16" customFormat="1">
      <c r="A611" s="15"/>
      <c r="B611" s="15"/>
      <c r="C611" s="48"/>
      <c r="D611" s="48"/>
      <c r="E611" s="99"/>
      <c r="F611" s="15"/>
      <c r="G611" s="15"/>
      <c r="H611" s="15"/>
      <c r="I611" s="15"/>
      <c r="J611" s="17"/>
      <c r="K611" s="17"/>
      <c r="L611" s="17"/>
      <c r="M611" s="15"/>
      <c r="N611" s="86"/>
      <c r="O611" s="15"/>
      <c r="P611" s="99"/>
      <c r="Q611" s="99"/>
      <c r="R611" s="15"/>
      <c r="S611" s="15"/>
      <c r="T611" s="15"/>
    </row>
    <row r="612" spans="1:20" s="16" customFormat="1">
      <c r="A612" s="15"/>
      <c r="B612" s="15"/>
      <c r="C612" s="48"/>
      <c r="D612" s="48"/>
      <c r="E612" s="99"/>
      <c r="F612" s="15"/>
      <c r="G612" s="15"/>
      <c r="H612" s="15"/>
      <c r="I612" s="15"/>
      <c r="J612" s="17"/>
      <c r="K612" s="17"/>
      <c r="L612" s="17"/>
      <c r="M612" s="15"/>
      <c r="N612" s="86"/>
      <c r="O612" s="15"/>
      <c r="P612" s="99"/>
      <c r="Q612" s="99"/>
      <c r="R612" s="15"/>
      <c r="S612" s="15"/>
      <c r="T612" s="15"/>
    </row>
    <row r="613" spans="1:20" s="16" customFormat="1">
      <c r="A613" s="15"/>
      <c r="B613" s="15"/>
      <c r="C613" s="48"/>
      <c r="D613" s="48"/>
      <c r="E613" s="99"/>
      <c r="F613" s="15"/>
      <c r="G613" s="15"/>
      <c r="H613" s="15"/>
      <c r="I613" s="15"/>
      <c r="J613" s="17"/>
      <c r="K613" s="17"/>
      <c r="L613" s="17"/>
      <c r="M613" s="15"/>
      <c r="N613" s="86"/>
      <c r="O613" s="15"/>
      <c r="P613" s="99"/>
      <c r="Q613" s="99"/>
      <c r="R613" s="15"/>
      <c r="S613" s="15"/>
      <c r="T613" s="15"/>
    </row>
    <row r="614" spans="1:20" s="16" customFormat="1">
      <c r="A614" s="15"/>
      <c r="B614" s="15"/>
      <c r="C614" s="48"/>
      <c r="D614" s="48"/>
      <c r="E614" s="99"/>
      <c r="F614" s="15"/>
      <c r="G614" s="15"/>
      <c r="H614" s="15"/>
      <c r="I614" s="15"/>
      <c r="J614" s="17"/>
      <c r="K614" s="17"/>
      <c r="L614" s="17"/>
      <c r="M614" s="15"/>
      <c r="N614" s="86"/>
      <c r="O614" s="15"/>
      <c r="P614" s="99"/>
      <c r="Q614" s="99"/>
      <c r="R614" s="15"/>
      <c r="S614" s="15"/>
      <c r="T614" s="15"/>
    </row>
    <row r="615" spans="1:20" s="16" customFormat="1">
      <c r="A615" s="15"/>
      <c r="B615" s="15"/>
      <c r="C615" s="48"/>
      <c r="D615" s="48"/>
      <c r="E615" s="99"/>
      <c r="F615" s="15"/>
      <c r="G615" s="15"/>
      <c r="H615" s="15"/>
      <c r="I615" s="15"/>
      <c r="J615" s="17"/>
      <c r="K615" s="17"/>
      <c r="L615" s="17"/>
      <c r="M615" s="15"/>
      <c r="N615" s="86"/>
      <c r="O615" s="15"/>
      <c r="P615" s="99"/>
      <c r="Q615" s="99"/>
      <c r="R615" s="15"/>
      <c r="S615" s="15"/>
      <c r="T615" s="15"/>
    </row>
    <row r="616" spans="1:20" s="16" customFormat="1">
      <c r="A616" s="15"/>
      <c r="B616" s="15"/>
      <c r="C616" s="48"/>
      <c r="D616" s="48"/>
      <c r="E616" s="99"/>
      <c r="F616" s="15"/>
      <c r="G616" s="15"/>
      <c r="H616" s="15"/>
      <c r="I616" s="15"/>
      <c r="J616" s="17"/>
      <c r="K616" s="17"/>
      <c r="L616" s="17"/>
      <c r="M616" s="15"/>
      <c r="N616" s="86"/>
      <c r="O616" s="15"/>
      <c r="P616" s="99"/>
      <c r="Q616" s="99"/>
      <c r="R616" s="15"/>
      <c r="S616" s="15"/>
      <c r="T616" s="15"/>
    </row>
    <row r="617" spans="1:20" s="16" customFormat="1">
      <c r="A617" s="15"/>
      <c r="B617" s="15"/>
      <c r="C617" s="48"/>
      <c r="D617" s="48"/>
      <c r="E617" s="99"/>
      <c r="F617" s="15"/>
      <c r="G617" s="15"/>
      <c r="H617" s="15"/>
      <c r="I617" s="15"/>
      <c r="J617" s="17"/>
      <c r="K617" s="17"/>
      <c r="L617" s="17"/>
      <c r="M617" s="15"/>
      <c r="N617" s="86"/>
      <c r="O617" s="15"/>
      <c r="P617" s="99"/>
      <c r="Q617" s="99"/>
      <c r="R617" s="15"/>
      <c r="S617" s="15"/>
      <c r="T617" s="15"/>
    </row>
    <row r="618" spans="1:20" s="16" customFormat="1">
      <c r="A618" s="15"/>
      <c r="B618" s="15"/>
      <c r="C618" s="48"/>
      <c r="D618" s="48"/>
      <c r="E618" s="99"/>
      <c r="F618" s="15"/>
      <c r="G618" s="15"/>
      <c r="H618" s="15"/>
      <c r="I618" s="15"/>
      <c r="J618" s="17"/>
      <c r="K618" s="17"/>
      <c r="L618" s="17"/>
      <c r="M618" s="15"/>
      <c r="N618" s="86"/>
      <c r="O618" s="15"/>
      <c r="P618" s="99"/>
      <c r="Q618" s="99"/>
      <c r="R618" s="15"/>
      <c r="S618" s="15"/>
      <c r="T618" s="15"/>
    </row>
    <row r="619" spans="1:20" s="16" customFormat="1">
      <c r="A619" s="15"/>
      <c r="B619" s="15"/>
      <c r="C619" s="48"/>
      <c r="D619" s="48"/>
      <c r="E619" s="99"/>
      <c r="F619" s="15"/>
      <c r="G619" s="15"/>
      <c r="H619" s="15"/>
      <c r="I619" s="15"/>
      <c r="J619" s="17"/>
      <c r="K619" s="17"/>
      <c r="L619" s="17"/>
      <c r="M619" s="15"/>
      <c r="N619" s="86"/>
      <c r="O619" s="15"/>
      <c r="P619" s="99"/>
      <c r="Q619" s="99"/>
      <c r="R619" s="15"/>
      <c r="S619" s="15"/>
      <c r="T619" s="15"/>
    </row>
    <row r="620" spans="1:20" s="16" customFormat="1">
      <c r="A620" s="15"/>
      <c r="B620" s="15"/>
      <c r="C620" s="48"/>
      <c r="D620" s="48"/>
      <c r="E620" s="99"/>
      <c r="F620" s="15"/>
      <c r="G620" s="15"/>
      <c r="H620" s="15"/>
      <c r="I620" s="15"/>
      <c r="J620" s="17"/>
      <c r="K620" s="17"/>
      <c r="L620" s="17"/>
      <c r="M620" s="15"/>
      <c r="N620" s="86"/>
      <c r="O620" s="15"/>
      <c r="P620" s="99"/>
      <c r="Q620" s="99"/>
      <c r="R620" s="15"/>
      <c r="S620" s="15"/>
      <c r="T620" s="15"/>
    </row>
    <row r="621" spans="1:20" s="16" customFormat="1">
      <c r="A621" s="15"/>
      <c r="B621" s="15"/>
      <c r="C621" s="48"/>
      <c r="D621" s="48"/>
      <c r="E621" s="99"/>
      <c r="F621" s="15"/>
      <c r="G621" s="15"/>
      <c r="H621" s="15"/>
      <c r="I621" s="15"/>
      <c r="J621" s="17"/>
      <c r="K621" s="17"/>
      <c r="L621" s="17"/>
      <c r="M621" s="15"/>
      <c r="N621" s="86"/>
      <c r="O621" s="15"/>
      <c r="P621" s="99"/>
      <c r="Q621" s="99"/>
      <c r="R621" s="15"/>
      <c r="S621" s="15"/>
      <c r="T621" s="15"/>
    </row>
    <row r="622" spans="1:20" s="16" customFormat="1">
      <c r="A622" s="15"/>
      <c r="B622" s="15"/>
      <c r="C622" s="48"/>
      <c r="D622" s="48"/>
      <c r="E622" s="99"/>
      <c r="F622" s="15"/>
      <c r="G622" s="15"/>
      <c r="H622" s="15"/>
      <c r="I622" s="15"/>
      <c r="J622" s="17"/>
      <c r="K622" s="17"/>
      <c r="L622" s="17"/>
      <c r="M622" s="15"/>
      <c r="N622" s="86"/>
      <c r="O622" s="15"/>
      <c r="P622" s="99"/>
      <c r="Q622" s="99"/>
      <c r="R622" s="15"/>
      <c r="S622" s="15"/>
      <c r="T622" s="15"/>
    </row>
    <row r="623" spans="1:20" s="16" customFormat="1">
      <c r="A623" s="15"/>
      <c r="B623" s="15"/>
      <c r="C623" s="48"/>
      <c r="D623" s="48"/>
      <c r="E623" s="99"/>
      <c r="F623" s="15"/>
      <c r="G623" s="15"/>
      <c r="H623" s="15"/>
      <c r="I623" s="15"/>
      <c r="J623" s="17"/>
      <c r="K623" s="17"/>
      <c r="L623" s="17"/>
      <c r="M623" s="15"/>
      <c r="N623" s="86"/>
      <c r="O623" s="15"/>
      <c r="P623" s="99"/>
      <c r="Q623" s="99"/>
      <c r="R623" s="15"/>
      <c r="S623" s="15"/>
      <c r="T623" s="15"/>
    </row>
    <row r="624" spans="1:20" s="16" customFormat="1">
      <c r="A624" s="15"/>
      <c r="B624" s="15"/>
      <c r="C624" s="48"/>
      <c r="D624" s="48"/>
      <c r="E624" s="99"/>
      <c r="F624" s="15"/>
      <c r="G624" s="15"/>
      <c r="H624" s="15"/>
      <c r="I624" s="15"/>
      <c r="J624" s="17"/>
      <c r="K624" s="17"/>
      <c r="L624" s="17"/>
      <c r="M624" s="15"/>
      <c r="N624" s="86"/>
      <c r="O624" s="15"/>
      <c r="P624" s="99"/>
      <c r="Q624" s="99"/>
      <c r="R624" s="15"/>
      <c r="S624" s="15"/>
      <c r="T624" s="15"/>
    </row>
    <row r="625" spans="1:20" s="16" customFormat="1">
      <c r="A625" s="15"/>
      <c r="B625" s="15"/>
      <c r="C625" s="48"/>
      <c r="D625" s="48"/>
      <c r="E625" s="99"/>
      <c r="F625" s="15"/>
      <c r="G625" s="15"/>
      <c r="H625" s="15"/>
      <c r="I625" s="15"/>
      <c r="J625" s="17"/>
      <c r="K625" s="17"/>
      <c r="L625" s="17"/>
      <c r="M625" s="15"/>
      <c r="N625" s="86"/>
      <c r="O625" s="15"/>
      <c r="P625" s="99"/>
      <c r="Q625" s="99"/>
      <c r="R625" s="15"/>
      <c r="S625" s="15"/>
      <c r="T625" s="15"/>
    </row>
    <row r="626" spans="1:20" s="16" customFormat="1">
      <c r="A626" s="15"/>
      <c r="B626" s="15"/>
      <c r="C626" s="48"/>
      <c r="D626" s="48"/>
      <c r="E626" s="99"/>
      <c r="F626" s="15"/>
      <c r="G626" s="15"/>
      <c r="H626" s="15"/>
      <c r="I626" s="15"/>
      <c r="J626" s="17"/>
      <c r="K626" s="17"/>
      <c r="L626" s="17"/>
      <c r="M626" s="15"/>
      <c r="N626" s="86"/>
      <c r="O626" s="15"/>
      <c r="P626" s="99"/>
      <c r="Q626" s="99"/>
      <c r="R626" s="15"/>
      <c r="S626" s="15"/>
      <c r="T626" s="15"/>
    </row>
    <row r="627" spans="1:20" s="16" customFormat="1">
      <c r="A627" s="15"/>
      <c r="B627" s="15"/>
      <c r="C627" s="48"/>
      <c r="D627" s="48"/>
      <c r="E627" s="99"/>
      <c r="F627" s="15"/>
      <c r="G627" s="15"/>
      <c r="H627" s="15"/>
      <c r="I627" s="15"/>
      <c r="J627" s="17"/>
      <c r="K627" s="17"/>
      <c r="L627" s="17"/>
      <c r="M627" s="15"/>
      <c r="N627" s="86"/>
      <c r="O627" s="15"/>
      <c r="P627" s="99"/>
      <c r="Q627" s="99"/>
      <c r="R627" s="15"/>
      <c r="S627" s="15"/>
      <c r="T627" s="15"/>
    </row>
    <row r="628" spans="1:20" s="16" customFormat="1">
      <c r="A628" s="15"/>
      <c r="B628" s="15"/>
      <c r="C628" s="48"/>
      <c r="D628" s="48"/>
      <c r="E628" s="99"/>
      <c r="F628" s="15"/>
      <c r="G628" s="15"/>
      <c r="H628" s="15"/>
      <c r="I628" s="15"/>
      <c r="J628" s="17"/>
      <c r="K628" s="17"/>
      <c r="L628" s="17"/>
      <c r="M628" s="15"/>
      <c r="N628" s="86"/>
      <c r="O628" s="15"/>
      <c r="P628" s="99"/>
      <c r="Q628" s="99"/>
      <c r="R628" s="15"/>
      <c r="S628" s="15"/>
      <c r="T628" s="15"/>
    </row>
    <row r="629" spans="1:20" s="16" customFormat="1">
      <c r="A629" s="15"/>
      <c r="B629" s="15"/>
      <c r="C629" s="48"/>
      <c r="D629" s="48"/>
      <c r="E629" s="99"/>
      <c r="F629" s="15"/>
      <c r="G629" s="15"/>
      <c r="H629" s="15"/>
      <c r="I629" s="15"/>
      <c r="J629" s="17"/>
      <c r="K629" s="17"/>
      <c r="L629" s="17"/>
      <c r="M629" s="15"/>
      <c r="N629" s="86"/>
      <c r="O629" s="15"/>
      <c r="P629" s="99"/>
      <c r="Q629" s="99"/>
      <c r="R629" s="15"/>
      <c r="S629" s="15"/>
      <c r="T629" s="15"/>
    </row>
    <row r="630" spans="1:20" s="16" customFormat="1">
      <c r="A630" s="15"/>
      <c r="B630" s="15"/>
      <c r="C630" s="48"/>
      <c r="D630" s="48"/>
      <c r="E630" s="99"/>
      <c r="F630" s="15"/>
      <c r="G630" s="15"/>
      <c r="H630" s="15"/>
      <c r="I630" s="15"/>
      <c r="J630" s="17"/>
      <c r="K630" s="17"/>
      <c r="L630" s="17"/>
      <c r="M630" s="15"/>
      <c r="N630" s="86"/>
      <c r="O630" s="15"/>
      <c r="P630" s="99"/>
      <c r="Q630" s="99"/>
      <c r="R630" s="15"/>
      <c r="S630" s="15"/>
      <c r="T630" s="15"/>
    </row>
    <row r="631" spans="1:20" s="16" customFormat="1">
      <c r="A631" s="15"/>
      <c r="B631" s="15"/>
      <c r="C631" s="48"/>
      <c r="D631" s="48"/>
      <c r="E631" s="99"/>
      <c r="F631" s="15"/>
      <c r="G631" s="15"/>
      <c r="H631" s="15"/>
      <c r="I631" s="15"/>
      <c r="J631" s="17"/>
      <c r="K631" s="17"/>
      <c r="L631" s="17"/>
      <c r="M631" s="15"/>
      <c r="N631" s="86"/>
      <c r="O631" s="15"/>
      <c r="P631" s="99"/>
      <c r="Q631" s="99"/>
      <c r="R631" s="15"/>
      <c r="S631" s="15"/>
      <c r="T631" s="15"/>
    </row>
    <row r="632" spans="1:20" s="16" customFormat="1">
      <c r="A632" s="15"/>
      <c r="B632" s="15"/>
      <c r="C632" s="48"/>
      <c r="D632" s="48"/>
      <c r="E632" s="99"/>
      <c r="F632" s="15"/>
      <c r="G632" s="15"/>
      <c r="H632" s="15"/>
      <c r="I632" s="15"/>
      <c r="J632" s="17"/>
      <c r="K632" s="17"/>
      <c r="L632" s="17"/>
      <c r="M632" s="15"/>
      <c r="N632" s="86"/>
      <c r="O632" s="15"/>
      <c r="P632" s="99"/>
      <c r="Q632" s="99"/>
      <c r="R632" s="15"/>
      <c r="S632" s="15"/>
      <c r="T632" s="15"/>
    </row>
    <row r="633" spans="1:20" s="16" customFormat="1">
      <c r="A633" s="15"/>
      <c r="B633" s="15"/>
      <c r="C633" s="48"/>
      <c r="D633" s="48"/>
      <c r="E633" s="99"/>
      <c r="F633" s="15"/>
      <c r="G633" s="15"/>
      <c r="H633" s="15"/>
      <c r="I633" s="15"/>
      <c r="J633" s="17"/>
      <c r="K633" s="17"/>
      <c r="L633" s="17"/>
      <c r="M633" s="15"/>
      <c r="N633" s="86"/>
      <c r="O633" s="15"/>
      <c r="P633" s="99"/>
      <c r="Q633" s="99"/>
      <c r="R633" s="15"/>
      <c r="S633" s="15"/>
      <c r="T633" s="15"/>
    </row>
    <row r="634" spans="1:20" s="16" customFormat="1">
      <c r="A634" s="15"/>
      <c r="B634" s="15"/>
      <c r="C634" s="48"/>
      <c r="D634" s="48"/>
      <c r="E634" s="99"/>
      <c r="F634" s="15"/>
      <c r="G634" s="15"/>
      <c r="H634" s="15"/>
      <c r="I634" s="15"/>
      <c r="J634" s="17"/>
      <c r="K634" s="17"/>
      <c r="L634" s="17"/>
      <c r="M634" s="15"/>
      <c r="N634" s="86"/>
      <c r="O634" s="15"/>
      <c r="P634" s="99"/>
      <c r="Q634" s="99"/>
      <c r="R634" s="15"/>
      <c r="S634" s="15"/>
      <c r="T634" s="15"/>
    </row>
    <row r="635" spans="1:20" s="16" customFormat="1">
      <c r="A635" s="15"/>
      <c r="B635" s="15"/>
      <c r="C635" s="48"/>
      <c r="D635" s="48"/>
      <c r="E635" s="99"/>
      <c r="F635" s="15"/>
      <c r="G635" s="15"/>
      <c r="H635" s="15"/>
      <c r="I635" s="15"/>
      <c r="J635" s="17"/>
      <c r="K635" s="17"/>
      <c r="L635" s="17"/>
      <c r="M635" s="15"/>
      <c r="N635" s="86"/>
      <c r="O635" s="15"/>
      <c r="P635" s="99"/>
      <c r="Q635" s="99"/>
      <c r="R635" s="15"/>
      <c r="S635" s="15"/>
      <c r="T635" s="15"/>
    </row>
    <row r="636" spans="1:20" s="16" customFormat="1">
      <c r="A636" s="15"/>
      <c r="B636" s="15"/>
      <c r="C636" s="48"/>
      <c r="D636" s="48"/>
      <c r="E636" s="99"/>
      <c r="F636" s="15"/>
      <c r="G636" s="15"/>
      <c r="H636" s="15"/>
      <c r="I636" s="15"/>
      <c r="J636" s="17"/>
      <c r="K636" s="17"/>
      <c r="L636" s="17"/>
      <c r="M636" s="15"/>
      <c r="N636" s="86"/>
      <c r="O636" s="15"/>
      <c r="P636" s="99"/>
      <c r="Q636" s="99"/>
      <c r="R636" s="15"/>
      <c r="S636" s="15"/>
      <c r="T636" s="15"/>
    </row>
    <row r="637" spans="1:20" s="16" customFormat="1">
      <c r="A637" s="15"/>
      <c r="B637" s="15"/>
      <c r="C637" s="48"/>
      <c r="D637" s="48"/>
      <c r="E637" s="99"/>
      <c r="F637" s="15"/>
      <c r="G637" s="15"/>
      <c r="H637" s="15"/>
      <c r="I637" s="15"/>
      <c r="J637" s="17"/>
      <c r="K637" s="17"/>
      <c r="L637" s="17"/>
      <c r="M637" s="15"/>
      <c r="N637" s="86"/>
      <c r="O637" s="15"/>
      <c r="P637" s="99"/>
      <c r="Q637" s="99"/>
      <c r="R637" s="15"/>
      <c r="S637" s="15"/>
      <c r="T637" s="15"/>
    </row>
    <row r="638" spans="1:20" s="16" customFormat="1">
      <c r="A638" s="15"/>
      <c r="B638" s="15"/>
      <c r="C638" s="48"/>
      <c r="D638" s="48"/>
      <c r="E638" s="99"/>
      <c r="F638" s="15"/>
      <c r="G638" s="15"/>
      <c r="H638" s="15"/>
      <c r="I638" s="15"/>
      <c r="J638" s="17"/>
      <c r="K638" s="17"/>
      <c r="L638" s="17"/>
      <c r="M638" s="15"/>
      <c r="N638" s="86"/>
      <c r="O638" s="15"/>
      <c r="P638" s="99"/>
      <c r="Q638" s="99"/>
      <c r="R638" s="15"/>
      <c r="S638" s="15"/>
      <c r="T638" s="15"/>
    </row>
    <row r="639" spans="1:20" s="16" customFormat="1">
      <c r="A639" s="15"/>
      <c r="B639" s="15"/>
      <c r="C639" s="48"/>
      <c r="D639" s="48"/>
      <c r="E639" s="99"/>
      <c r="F639" s="15"/>
      <c r="G639" s="15"/>
      <c r="H639" s="15"/>
      <c r="I639" s="15"/>
      <c r="J639" s="17"/>
      <c r="K639" s="17"/>
      <c r="L639" s="17"/>
      <c r="M639" s="15"/>
      <c r="N639" s="86"/>
      <c r="O639" s="15"/>
      <c r="P639" s="99"/>
      <c r="Q639" s="99"/>
      <c r="R639" s="15"/>
      <c r="S639" s="15"/>
      <c r="T639" s="15"/>
    </row>
    <row r="640" spans="1:20" s="16" customFormat="1">
      <c r="A640" s="15"/>
      <c r="B640" s="15"/>
      <c r="C640" s="48"/>
      <c r="D640" s="48"/>
      <c r="E640" s="99"/>
      <c r="F640" s="15"/>
      <c r="G640" s="15"/>
      <c r="H640" s="15"/>
      <c r="I640" s="15"/>
      <c r="J640" s="17"/>
      <c r="K640" s="17"/>
      <c r="L640" s="17"/>
      <c r="M640" s="15"/>
      <c r="N640" s="86"/>
      <c r="O640" s="15"/>
      <c r="P640" s="99"/>
      <c r="Q640" s="99"/>
      <c r="R640" s="15"/>
      <c r="S640" s="15"/>
      <c r="T640" s="15"/>
    </row>
    <row r="641" spans="1:20" s="16" customFormat="1">
      <c r="A641" s="15"/>
      <c r="B641" s="15"/>
      <c r="C641" s="48"/>
      <c r="D641" s="48"/>
      <c r="E641" s="99"/>
      <c r="F641" s="15"/>
      <c r="G641" s="15"/>
      <c r="H641" s="15"/>
      <c r="I641" s="15"/>
      <c r="J641" s="17"/>
      <c r="K641" s="17"/>
      <c r="L641" s="17"/>
      <c r="M641" s="15"/>
      <c r="N641" s="86"/>
      <c r="O641" s="15"/>
      <c r="P641" s="99"/>
      <c r="Q641" s="99"/>
      <c r="R641" s="15"/>
      <c r="S641" s="15"/>
      <c r="T641" s="15"/>
    </row>
    <row r="642" spans="1:20" s="16" customFormat="1">
      <c r="A642" s="15"/>
      <c r="B642" s="15"/>
      <c r="C642" s="48"/>
      <c r="D642" s="48"/>
      <c r="E642" s="99"/>
      <c r="F642" s="15"/>
      <c r="G642" s="15"/>
      <c r="H642" s="15"/>
      <c r="I642" s="15"/>
      <c r="J642" s="17"/>
      <c r="K642" s="17"/>
      <c r="L642" s="17"/>
      <c r="M642" s="15"/>
      <c r="N642" s="86"/>
      <c r="O642" s="15"/>
      <c r="P642" s="99"/>
      <c r="Q642" s="99"/>
      <c r="R642" s="15"/>
      <c r="S642" s="15"/>
      <c r="T642" s="15"/>
    </row>
    <row r="643" spans="1:20" s="16" customFormat="1">
      <c r="A643" s="15"/>
      <c r="B643" s="15"/>
      <c r="C643" s="48"/>
      <c r="D643" s="48"/>
      <c r="E643" s="99"/>
      <c r="F643" s="15"/>
      <c r="G643" s="15"/>
      <c r="H643" s="15"/>
      <c r="I643" s="15"/>
      <c r="J643" s="17"/>
      <c r="K643" s="17"/>
      <c r="L643" s="17"/>
      <c r="M643" s="15"/>
      <c r="N643" s="86"/>
      <c r="O643" s="15"/>
      <c r="P643" s="99"/>
      <c r="Q643" s="99"/>
      <c r="R643" s="15"/>
      <c r="S643" s="15"/>
      <c r="T643" s="15"/>
    </row>
    <row r="644" spans="1:20" s="16" customFormat="1">
      <c r="A644" s="15"/>
      <c r="B644" s="15"/>
      <c r="C644" s="48"/>
      <c r="D644" s="48"/>
      <c r="E644" s="99"/>
      <c r="F644" s="15"/>
      <c r="G644" s="15"/>
      <c r="H644" s="15"/>
      <c r="I644" s="15"/>
      <c r="J644" s="17"/>
      <c r="K644" s="17"/>
      <c r="L644" s="17"/>
      <c r="M644" s="15"/>
      <c r="N644" s="86"/>
      <c r="O644" s="15"/>
      <c r="P644" s="99"/>
      <c r="Q644" s="99"/>
      <c r="R644" s="15"/>
      <c r="S644" s="15"/>
      <c r="T644" s="15"/>
    </row>
    <row r="645" spans="1:20" s="16" customFormat="1">
      <c r="A645" s="15"/>
      <c r="B645" s="15"/>
      <c r="C645" s="48"/>
      <c r="D645" s="48"/>
      <c r="E645" s="99"/>
      <c r="F645" s="15"/>
      <c r="G645" s="15"/>
      <c r="H645" s="15"/>
      <c r="I645" s="15"/>
      <c r="J645" s="17"/>
      <c r="K645" s="17"/>
      <c r="L645" s="17"/>
      <c r="M645" s="15"/>
      <c r="N645" s="86"/>
      <c r="O645" s="15"/>
      <c r="P645" s="99"/>
      <c r="Q645" s="99"/>
      <c r="R645" s="15"/>
      <c r="S645" s="15"/>
      <c r="T645" s="15"/>
    </row>
    <row r="646" spans="1:20" s="16" customFormat="1">
      <c r="A646" s="15"/>
      <c r="B646" s="15"/>
      <c r="C646" s="48"/>
      <c r="D646" s="48"/>
      <c r="E646" s="99"/>
      <c r="F646" s="15"/>
      <c r="G646" s="15"/>
      <c r="H646" s="15"/>
      <c r="I646" s="15"/>
      <c r="J646" s="17"/>
      <c r="K646" s="17"/>
      <c r="L646" s="17"/>
      <c r="M646" s="15"/>
      <c r="N646" s="86"/>
      <c r="O646" s="15"/>
      <c r="P646" s="99"/>
      <c r="Q646" s="99"/>
      <c r="R646" s="15"/>
      <c r="S646" s="15"/>
      <c r="T646" s="15"/>
    </row>
    <row r="647" spans="1:20" s="16" customFormat="1">
      <c r="A647" s="15"/>
      <c r="B647" s="15"/>
      <c r="C647" s="48"/>
      <c r="D647" s="48"/>
      <c r="E647" s="99"/>
      <c r="F647" s="15"/>
      <c r="G647" s="15"/>
      <c r="H647" s="15"/>
      <c r="I647" s="15"/>
      <c r="J647" s="17"/>
      <c r="K647" s="17"/>
      <c r="L647" s="17"/>
      <c r="M647" s="15"/>
      <c r="N647" s="86"/>
      <c r="O647" s="15"/>
      <c r="P647" s="99"/>
      <c r="Q647" s="99"/>
      <c r="R647" s="15"/>
      <c r="S647" s="15"/>
      <c r="T647" s="15"/>
    </row>
    <row r="648" spans="1:20" s="16" customFormat="1">
      <c r="A648" s="15"/>
      <c r="B648" s="15"/>
      <c r="C648" s="48"/>
      <c r="D648" s="48"/>
      <c r="E648" s="99"/>
      <c r="F648" s="15"/>
      <c r="G648" s="15"/>
      <c r="H648" s="15"/>
      <c r="I648" s="15"/>
      <c r="J648" s="17"/>
      <c r="K648" s="17"/>
      <c r="L648" s="17"/>
      <c r="M648" s="15"/>
      <c r="N648" s="86"/>
      <c r="O648" s="15"/>
      <c r="P648" s="99"/>
      <c r="Q648" s="99"/>
      <c r="R648" s="15"/>
      <c r="S648" s="15"/>
      <c r="T648" s="15"/>
    </row>
    <row r="649" spans="1:20" s="16" customFormat="1">
      <c r="A649" s="15"/>
      <c r="B649" s="15"/>
      <c r="C649" s="48"/>
      <c r="D649" s="48"/>
      <c r="E649" s="99"/>
      <c r="F649" s="15"/>
      <c r="G649" s="15"/>
      <c r="H649" s="15"/>
      <c r="I649" s="15"/>
      <c r="J649" s="17"/>
      <c r="K649" s="17"/>
      <c r="L649" s="17"/>
      <c r="M649" s="15"/>
      <c r="N649" s="86"/>
      <c r="O649" s="15"/>
      <c r="P649" s="99"/>
      <c r="Q649" s="99"/>
      <c r="R649" s="15"/>
      <c r="S649" s="15"/>
      <c r="T649" s="15"/>
    </row>
    <row r="650" spans="1:20" s="16" customFormat="1">
      <c r="A650" s="15"/>
      <c r="B650" s="15"/>
      <c r="C650" s="48"/>
      <c r="D650" s="48"/>
      <c r="E650" s="99"/>
      <c r="F650" s="15"/>
      <c r="G650" s="15"/>
      <c r="H650" s="15"/>
      <c r="I650" s="15"/>
      <c r="J650" s="17"/>
      <c r="K650" s="17"/>
      <c r="L650" s="17"/>
      <c r="M650" s="15"/>
      <c r="N650" s="86"/>
      <c r="O650" s="15"/>
      <c r="P650" s="99"/>
      <c r="Q650" s="99"/>
      <c r="R650" s="15"/>
      <c r="S650" s="15"/>
      <c r="T650" s="15"/>
    </row>
    <row r="651" spans="1:20" s="16" customFormat="1">
      <c r="A651" s="15"/>
      <c r="B651" s="15"/>
      <c r="C651" s="48"/>
      <c r="D651" s="48"/>
      <c r="E651" s="99"/>
      <c r="F651" s="15"/>
      <c r="G651" s="15"/>
      <c r="H651" s="15"/>
      <c r="I651" s="15"/>
      <c r="J651" s="17"/>
      <c r="K651" s="17"/>
      <c r="L651" s="17"/>
      <c r="M651" s="15"/>
      <c r="N651" s="86"/>
      <c r="O651" s="15"/>
      <c r="P651" s="99"/>
      <c r="Q651" s="99"/>
      <c r="R651" s="15"/>
      <c r="S651" s="15"/>
      <c r="T651" s="15"/>
    </row>
    <row r="652" spans="1:20" s="16" customFormat="1">
      <c r="A652" s="15"/>
      <c r="B652" s="15"/>
      <c r="C652" s="48"/>
      <c r="D652" s="48"/>
      <c r="E652" s="99"/>
      <c r="F652" s="15"/>
      <c r="G652" s="15"/>
      <c r="H652" s="15"/>
      <c r="I652" s="15"/>
      <c r="J652" s="17"/>
      <c r="K652" s="17"/>
      <c r="L652" s="17"/>
      <c r="M652" s="15"/>
      <c r="N652" s="86"/>
      <c r="O652" s="15"/>
      <c r="P652" s="99"/>
      <c r="Q652" s="99"/>
      <c r="R652" s="15"/>
      <c r="S652" s="15"/>
      <c r="T652" s="15"/>
    </row>
    <row r="653" spans="1:20" s="16" customFormat="1">
      <c r="A653" s="15"/>
      <c r="B653" s="15"/>
      <c r="C653" s="48"/>
      <c r="D653" s="48"/>
      <c r="E653" s="99"/>
      <c r="F653" s="15"/>
      <c r="G653" s="15"/>
      <c r="H653" s="15"/>
      <c r="I653" s="15"/>
      <c r="J653" s="17"/>
      <c r="K653" s="17"/>
      <c r="L653" s="17"/>
      <c r="M653" s="15"/>
      <c r="N653" s="86"/>
      <c r="O653" s="15"/>
      <c r="P653" s="99"/>
      <c r="Q653" s="99"/>
      <c r="R653" s="15"/>
      <c r="S653" s="15"/>
      <c r="T653" s="15"/>
    </row>
    <row r="654" spans="1:20" s="16" customFormat="1">
      <c r="A654" s="15"/>
      <c r="B654" s="15"/>
      <c r="C654" s="48"/>
      <c r="D654" s="48"/>
      <c r="E654" s="99"/>
      <c r="F654" s="15"/>
      <c r="G654" s="15"/>
      <c r="H654" s="15"/>
      <c r="I654" s="15"/>
      <c r="J654" s="17"/>
      <c r="K654" s="17"/>
      <c r="L654" s="17"/>
      <c r="M654" s="15"/>
      <c r="N654" s="86"/>
      <c r="O654" s="15"/>
      <c r="P654" s="99"/>
      <c r="Q654" s="99"/>
      <c r="R654" s="15"/>
      <c r="S654" s="15"/>
      <c r="T654" s="15"/>
    </row>
    <row r="655" spans="1:20" s="16" customFormat="1">
      <c r="A655" s="15"/>
      <c r="B655" s="15"/>
      <c r="C655" s="48"/>
      <c r="D655" s="48"/>
      <c r="E655" s="99"/>
      <c r="F655" s="15"/>
      <c r="G655" s="15"/>
      <c r="H655" s="15"/>
      <c r="I655" s="15"/>
      <c r="J655" s="17"/>
      <c r="K655" s="17"/>
      <c r="L655" s="17"/>
      <c r="M655" s="15"/>
      <c r="N655" s="86"/>
      <c r="O655" s="15"/>
      <c r="P655" s="99"/>
      <c r="Q655" s="99"/>
      <c r="R655" s="15"/>
      <c r="S655" s="15"/>
      <c r="T655" s="15"/>
    </row>
    <row r="656" spans="1:20" s="16" customFormat="1">
      <c r="A656" s="15"/>
      <c r="B656" s="15"/>
      <c r="C656" s="48"/>
      <c r="D656" s="48"/>
      <c r="E656" s="99"/>
      <c r="F656" s="15"/>
      <c r="G656" s="15"/>
      <c r="H656" s="15"/>
      <c r="I656" s="15"/>
      <c r="J656" s="17"/>
      <c r="K656" s="17"/>
      <c r="L656" s="17"/>
      <c r="M656" s="15"/>
      <c r="N656" s="86"/>
      <c r="O656" s="15"/>
      <c r="P656" s="99"/>
      <c r="Q656" s="99"/>
      <c r="R656" s="15"/>
      <c r="S656" s="15"/>
      <c r="T656" s="15"/>
    </row>
    <row r="657" spans="1:20" s="16" customFormat="1">
      <c r="A657" s="15"/>
      <c r="B657" s="15"/>
      <c r="C657" s="48"/>
      <c r="D657" s="48"/>
      <c r="E657" s="99"/>
      <c r="F657" s="15"/>
      <c r="G657" s="15"/>
      <c r="H657" s="15"/>
      <c r="I657" s="15"/>
      <c r="J657" s="17"/>
      <c r="K657" s="17"/>
      <c r="L657" s="17"/>
      <c r="M657" s="15"/>
      <c r="N657" s="86"/>
      <c r="O657" s="15"/>
      <c r="P657" s="99"/>
      <c r="Q657" s="99"/>
      <c r="R657" s="15"/>
      <c r="S657" s="15"/>
      <c r="T657" s="15"/>
    </row>
    <row r="658" spans="1:20" s="16" customFormat="1">
      <c r="A658" s="15"/>
      <c r="B658" s="15"/>
      <c r="C658" s="48"/>
      <c r="D658" s="48"/>
      <c r="E658" s="99"/>
      <c r="F658" s="15"/>
      <c r="G658" s="15"/>
      <c r="H658" s="15"/>
      <c r="I658" s="15"/>
      <c r="J658" s="17"/>
      <c r="K658" s="17"/>
      <c r="L658" s="17"/>
      <c r="M658" s="15"/>
      <c r="N658" s="86"/>
      <c r="O658" s="15"/>
      <c r="P658" s="99"/>
      <c r="Q658" s="99"/>
      <c r="R658" s="15"/>
      <c r="S658" s="15"/>
      <c r="T658" s="15"/>
    </row>
    <row r="659" spans="1:20" s="16" customFormat="1">
      <c r="A659" s="15"/>
      <c r="B659" s="15"/>
      <c r="C659" s="48"/>
      <c r="D659" s="48"/>
      <c r="E659" s="99"/>
      <c r="F659" s="15"/>
      <c r="G659" s="15"/>
      <c r="H659" s="15"/>
      <c r="I659" s="15"/>
      <c r="J659" s="17"/>
      <c r="K659" s="17"/>
      <c r="L659" s="17"/>
      <c r="M659" s="15"/>
      <c r="N659" s="86"/>
      <c r="O659" s="15"/>
      <c r="P659" s="99"/>
      <c r="Q659" s="99"/>
      <c r="R659" s="15"/>
      <c r="S659" s="15"/>
      <c r="T659" s="15"/>
    </row>
    <row r="660" spans="1:20" s="16" customFormat="1">
      <c r="A660" s="15"/>
      <c r="B660" s="15"/>
      <c r="C660" s="48"/>
      <c r="D660" s="48"/>
      <c r="E660" s="99"/>
      <c r="F660" s="15"/>
      <c r="G660" s="15"/>
      <c r="H660" s="15"/>
      <c r="I660" s="15"/>
      <c r="J660" s="17"/>
      <c r="K660" s="17"/>
      <c r="L660" s="17"/>
      <c r="M660" s="15"/>
      <c r="N660" s="86"/>
      <c r="O660" s="15"/>
      <c r="P660" s="99"/>
      <c r="Q660" s="99"/>
      <c r="R660" s="15"/>
      <c r="S660" s="15"/>
      <c r="T660" s="15"/>
    </row>
    <row r="661" spans="1:20" s="16" customFormat="1">
      <c r="A661" s="15"/>
      <c r="B661" s="15"/>
      <c r="C661" s="48"/>
      <c r="D661" s="48"/>
      <c r="E661" s="99"/>
      <c r="F661" s="15"/>
      <c r="G661" s="15"/>
      <c r="H661" s="15"/>
      <c r="I661" s="15"/>
      <c r="J661" s="17"/>
      <c r="K661" s="17"/>
      <c r="L661" s="17"/>
      <c r="M661" s="15"/>
      <c r="N661" s="86"/>
      <c r="O661" s="15"/>
      <c r="P661" s="99"/>
      <c r="Q661" s="99"/>
      <c r="R661" s="15"/>
      <c r="S661" s="15"/>
      <c r="T661" s="15"/>
    </row>
    <row r="662" spans="1:20" s="16" customFormat="1">
      <c r="A662" s="15"/>
      <c r="B662" s="15"/>
      <c r="C662" s="48"/>
      <c r="D662" s="48"/>
      <c r="E662" s="99"/>
      <c r="F662" s="15"/>
      <c r="G662" s="15"/>
      <c r="H662" s="15"/>
      <c r="I662" s="15"/>
      <c r="J662" s="17"/>
      <c r="K662" s="17"/>
      <c r="L662" s="17"/>
      <c r="M662" s="15"/>
      <c r="N662" s="86"/>
      <c r="O662" s="15"/>
      <c r="P662" s="99"/>
      <c r="Q662" s="99"/>
      <c r="R662" s="15"/>
      <c r="S662" s="15"/>
      <c r="T662" s="15"/>
    </row>
    <row r="663" spans="1:20" s="16" customFormat="1">
      <c r="A663" s="15"/>
      <c r="B663" s="15"/>
      <c r="C663" s="48"/>
      <c r="D663" s="48"/>
      <c r="E663" s="99"/>
      <c r="F663" s="15"/>
      <c r="G663" s="15"/>
      <c r="H663" s="15"/>
      <c r="I663" s="15"/>
      <c r="J663" s="17"/>
      <c r="K663" s="17"/>
      <c r="L663" s="17"/>
      <c r="M663" s="15"/>
      <c r="N663" s="86"/>
      <c r="O663" s="15"/>
      <c r="P663" s="99"/>
      <c r="Q663" s="99"/>
      <c r="R663" s="15"/>
      <c r="S663" s="15"/>
      <c r="T663" s="15"/>
    </row>
    <row r="664" spans="1:20" s="16" customFormat="1">
      <c r="A664" s="15"/>
      <c r="B664" s="15"/>
      <c r="C664" s="48"/>
      <c r="D664" s="48"/>
      <c r="E664" s="99"/>
      <c r="F664" s="15"/>
      <c r="G664" s="15"/>
      <c r="H664" s="15"/>
      <c r="I664" s="15"/>
      <c r="J664" s="17"/>
      <c r="K664" s="17"/>
      <c r="L664" s="17"/>
      <c r="M664" s="15"/>
      <c r="N664" s="86"/>
      <c r="O664" s="15"/>
      <c r="P664" s="99"/>
      <c r="Q664" s="99"/>
      <c r="R664" s="15"/>
      <c r="S664" s="15"/>
      <c r="T664" s="15"/>
    </row>
    <row r="665" spans="1:20" s="16" customFormat="1">
      <c r="A665" s="15"/>
      <c r="B665" s="15"/>
      <c r="C665" s="48"/>
      <c r="D665" s="48"/>
      <c r="E665" s="99"/>
      <c r="F665" s="15"/>
      <c r="G665" s="15"/>
      <c r="H665" s="15"/>
      <c r="I665" s="15"/>
      <c r="J665" s="17"/>
      <c r="K665" s="17"/>
      <c r="L665" s="17"/>
      <c r="M665" s="15"/>
      <c r="N665" s="86"/>
      <c r="O665" s="15"/>
      <c r="P665" s="99"/>
      <c r="Q665" s="99"/>
      <c r="R665" s="15"/>
      <c r="S665" s="15"/>
      <c r="T665" s="15"/>
    </row>
    <row r="666" spans="1:20" s="16" customFormat="1">
      <c r="A666" s="15"/>
      <c r="B666" s="15"/>
      <c r="C666" s="48"/>
      <c r="D666" s="48"/>
      <c r="E666" s="99"/>
      <c r="F666" s="15"/>
      <c r="G666" s="15"/>
      <c r="H666" s="15"/>
      <c r="I666" s="15"/>
      <c r="J666" s="17"/>
      <c r="K666" s="17"/>
      <c r="L666" s="17"/>
      <c r="M666" s="15"/>
      <c r="N666" s="86"/>
      <c r="O666" s="15"/>
      <c r="P666" s="99"/>
      <c r="Q666" s="99"/>
      <c r="R666" s="15"/>
      <c r="S666" s="15"/>
      <c r="T666" s="15"/>
    </row>
    <row r="667" spans="1:20" s="16" customFormat="1">
      <c r="A667" s="15"/>
      <c r="B667" s="15"/>
      <c r="C667" s="48"/>
      <c r="D667" s="48"/>
      <c r="E667" s="99"/>
      <c r="F667" s="15"/>
      <c r="G667" s="15"/>
      <c r="H667" s="15"/>
      <c r="I667" s="15"/>
      <c r="J667" s="17"/>
      <c r="K667" s="17"/>
      <c r="L667" s="17"/>
      <c r="M667" s="15"/>
      <c r="N667" s="86"/>
      <c r="O667" s="15"/>
      <c r="P667" s="99"/>
      <c r="Q667" s="99"/>
      <c r="R667" s="15"/>
      <c r="S667" s="15"/>
      <c r="T667" s="15"/>
    </row>
    <row r="668" spans="1:20" s="16" customFormat="1">
      <c r="A668" s="15"/>
      <c r="B668" s="15"/>
      <c r="C668" s="48"/>
      <c r="D668" s="48"/>
      <c r="E668" s="99"/>
      <c r="F668" s="15"/>
      <c r="G668" s="15"/>
      <c r="H668" s="15"/>
      <c r="I668" s="15"/>
      <c r="J668" s="17"/>
      <c r="K668" s="17"/>
      <c r="L668" s="17"/>
      <c r="M668" s="15"/>
      <c r="N668" s="86"/>
      <c r="O668" s="15"/>
      <c r="P668" s="99"/>
      <c r="Q668" s="99"/>
      <c r="R668" s="15"/>
      <c r="S668" s="15"/>
      <c r="T668" s="15"/>
    </row>
    <row r="669" spans="1:20" s="16" customFormat="1">
      <c r="A669" s="15"/>
      <c r="B669" s="15"/>
      <c r="C669" s="48"/>
      <c r="D669" s="48"/>
      <c r="E669" s="99"/>
      <c r="F669" s="15"/>
      <c r="G669" s="15"/>
      <c r="H669" s="15"/>
      <c r="I669" s="15"/>
      <c r="J669" s="17"/>
      <c r="K669" s="17"/>
      <c r="L669" s="17"/>
      <c r="M669" s="15"/>
      <c r="N669" s="86"/>
      <c r="O669" s="15"/>
      <c r="P669" s="99"/>
      <c r="Q669" s="99"/>
      <c r="R669" s="15"/>
      <c r="S669" s="15"/>
      <c r="T669" s="15"/>
    </row>
    <row r="670" spans="1:20" s="16" customFormat="1">
      <c r="A670" s="15"/>
      <c r="B670" s="15"/>
      <c r="C670" s="48"/>
      <c r="D670" s="48"/>
      <c r="E670" s="99"/>
      <c r="F670" s="15"/>
      <c r="G670" s="15"/>
      <c r="H670" s="15"/>
      <c r="I670" s="15"/>
      <c r="J670" s="17"/>
      <c r="K670" s="17"/>
      <c r="L670" s="17"/>
      <c r="M670" s="15"/>
      <c r="N670" s="86"/>
      <c r="O670" s="15"/>
      <c r="P670" s="99"/>
      <c r="Q670" s="99"/>
      <c r="R670" s="15"/>
      <c r="S670" s="15"/>
      <c r="T670" s="15"/>
    </row>
    <row r="671" spans="1:20" s="16" customFormat="1">
      <c r="A671" s="15"/>
      <c r="B671" s="15"/>
      <c r="C671" s="48"/>
      <c r="D671" s="48"/>
      <c r="E671" s="99"/>
      <c r="F671" s="15"/>
      <c r="G671" s="15"/>
      <c r="H671" s="15"/>
      <c r="I671" s="15"/>
      <c r="J671" s="17"/>
      <c r="K671" s="17"/>
      <c r="L671" s="17"/>
      <c r="M671" s="15"/>
      <c r="N671" s="86"/>
      <c r="O671" s="15"/>
      <c r="P671" s="99"/>
      <c r="Q671" s="99"/>
      <c r="R671" s="15"/>
      <c r="S671" s="15"/>
      <c r="T671" s="15"/>
    </row>
    <row r="672" spans="1:20" s="16" customFormat="1">
      <c r="A672" s="15"/>
      <c r="B672" s="15"/>
      <c r="C672" s="48"/>
      <c r="D672" s="48"/>
      <c r="E672" s="99"/>
      <c r="F672" s="15"/>
      <c r="G672" s="15"/>
      <c r="H672" s="15"/>
      <c r="I672" s="15"/>
      <c r="J672" s="17"/>
      <c r="K672" s="17"/>
      <c r="L672" s="17"/>
      <c r="M672" s="15"/>
      <c r="N672" s="86"/>
      <c r="O672" s="15"/>
      <c r="P672" s="99"/>
      <c r="Q672" s="99"/>
      <c r="R672" s="15"/>
      <c r="S672" s="15"/>
      <c r="T672" s="15"/>
    </row>
    <row r="673" spans="1:20" s="16" customFormat="1">
      <c r="A673" s="15"/>
      <c r="B673" s="15"/>
      <c r="C673" s="48"/>
      <c r="D673" s="48"/>
      <c r="E673" s="99"/>
      <c r="F673" s="15"/>
      <c r="G673" s="15"/>
      <c r="H673" s="15"/>
      <c r="I673" s="15"/>
      <c r="J673" s="17"/>
      <c r="K673" s="17"/>
      <c r="L673" s="17"/>
      <c r="M673" s="15"/>
      <c r="N673" s="86"/>
      <c r="O673" s="15"/>
      <c r="P673" s="99"/>
      <c r="Q673" s="99"/>
      <c r="R673" s="15"/>
      <c r="S673" s="15"/>
      <c r="T673" s="15"/>
    </row>
    <row r="674" spans="1:20" s="16" customFormat="1">
      <c r="A674" s="15"/>
      <c r="B674" s="15"/>
      <c r="C674" s="48"/>
      <c r="D674" s="48"/>
      <c r="E674" s="99"/>
      <c r="F674" s="15"/>
      <c r="G674" s="15"/>
      <c r="H674" s="15"/>
      <c r="I674" s="15"/>
      <c r="J674" s="17"/>
      <c r="K674" s="17"/>
      <c r="L674" s="17"/>
      <c r="M674" s="15"/>
      <c r="N674" s="86"/>
      <c r="O674" s="15"/>
      <c r="P674" s="99"/>
      <c r="Q674" s="99"/>
      <c r="R674" s="15"/>
      <c r="S674" s="15"/>
      <c r="T674" s="15"/>
    </row>
    <row r="675" spans="1:20" s="16" customFormat="1">
      <c r="A675" s="15"/>
      <c r="B675" s="15"/>
      <c r="C675" s="48"/>
      <c r="D675" s="48"/>
      <c r="E675" s="99"/>
      <c r="F675" s="15"/>
      <c r="G675" s="15"/>
      <c r="H675" s="15"/>
      <c r="I675" s="15"/>
      <c r="J675" s="17"/>
      <c r="K675" s="17"/>
      <c r="L675" s="17"/>
      <c r="M675" s="15"/>
      <c r="N675" s="86"/>
      <c r="O675" s="15"/>
      <c r="P675" s="99"/>
      <c r="Q675" s="99"/>
      <c r="R675" s="15"/>
      <c r="S675" s="15"/>
      <c r="T675" s="15"/>
    </row>
    <row r="676" spans="1:20" s="16" customFormat="1">
      <c r="A676" s="15"/>
      <c r="B676" s="15"/>
      <c r="C676" s="48"/>
      <c r="D676" s="48"/>
      <c r="E676" s="99"/>
      <c r="F676" s="15"/>
      <c r="G676" s="15"/>
      <c r="H676" s="15"/>
      <c r="I676" s="15"/>
      <c r="J676" s="17"/>
      <c r="K676" s="17"/>
      <c r="L676" s="17"/>
      <c r="M676" s="15"/>
      <c r="N676" s="86"/>
      <c r="O676" s="15"/>
      <c r="P676" s="99"/>
      <c r="Q676" s="99"/>
      <c r="R676" s="15"/>
      <c r="S676" s="15"/>
      <c r="T676" s="15"/>
    </row>
    <row r="677" spans="1:20" s="16" customFormat="1">
      <c r="A677" s="15"/>
      <c r="B677" s="15"/>
      <c r="C677" s="48"/>
      <c r="D677" s="48"/>
      <c r="E677" s="99"/>
      <c r="F677" s="15"/>
      <c r="G677" s="15"/>
      <c r="H677" s="15"/>
      <c r="I677" s="15"/>
      <c r="J677" s="17"/>
      <c r="K677" s="17"/>
      <c r="L677" s="17"/>
      <c r="M677" s="15"/>
      <c r="N677" s="86"/>
      <c r="O677" s="15"/>
      <c r="P677" s="99"/>
      <c r="Q677" s="99"/>
      <c r="R677" s="15"/>
      <c r="S677" s="15"/>
      <c r="T677" s="15"/>
    </row>
    <row r="678" spans="1:20" s="16" customFormat="1">
      <c r="A678" s="15"/>
      <c r="B678" s="15"/>
      <c r="C678" s="48"/>
      <c r="D678" s="48"/>
      <c r="E678" s="99"/>
      <c r="F678" s="15"/>
      <c r="G678" s="15"/>
      <c r="H678" s="15"/>
      <c r="I678" s="15"/>
      <c r="J678" s="17"/>
      <c r="K678" s="17"/>
      <c r="L678" s="17"/>
      <c r="M678" s="15"/>
      <c r="N678" s="86"/>
      <c r="O678" s="15"/>
      <c r="P678" s="99"/>
      <c r="Q678" s="99"/>
      <c r="R678" s="15"/>
      <c r="S678" s="15"/>
      <c r="T678" s="15"/>
    </row>
    <row r="679" spans="1:20" s="16" customFormat="1">
      <c r="A679" s="15"/>
      <c r="B679" s="15"/>
      <c r="C679" s="48"/>
      <c r="D679" s="48"/>
      <c r="E679" s="99"/>
      <c r="F679" s="15"/>
      <c r="G679" s="15"/>
      <c r="H679" s="15"/>
      <c r="I679" s="15"/>
      <c r="J679" s="17"/>
      <c r="K679" s="17"/>
      <c r="L679" s="17"/>
      <c r="M679" s="15"/>
      <c r="N679" s="86"/>
      <c r="O679" s="15"/>
      <c r="P679" s="99"/>
      <c r="Q679" s="99"/>
      <c r="R679" s="15"/>
      <c r="S679" s="15"/>
      <c r="T679" s="15"/>
    </row>
    <row r="680" spans="1:20" s="16" customFormat="1">
      <c r="A680" s="15"/>
      <c r="B680" s="15"/>
      <c r="C680" s="48"/>
      <c r="D680" s="48"/>
      <c r="E680" s="99"/>
      <c r="F680" s="15"/>
      <c r="G680" s="15"/>
      <c r="H680" s="15"/>
      <c r="I680" s="15"/>
      <c r="J680" s="17"/>
      <c r="K680" s="17"/>
      <c r="L680" s="17"/>
      <c r="M680" s="15"/>
      <c r="N680" s="86"/>
      <c r="O680" s="15"/>
      <c r="P680" s="99"/>
      <c r="Q680" s="99"/>
      <c r="R680" s="15"/>
      <c r="S680" s="15"/>
      <c r="T680" s="15"/>
    </row>
    <row r="681" spans="1:20" s="16" customFormat="1">
      <c r="A681" s="15"/>
      <c r="B681" s="15"/>
      <c r="C681" s="48"/>
      <c r="D681" s="48"/>
      <c r="E681" s="99"/>
      <c r="F681" s="15"/>
      <c r="G681" s="15"/>
      <c r="H681" s="15"/>
      <c r="I681" s="15"/>
      <c r="J681" s="17"/>
      <c r="K681" s="17"/>
      <c r="L681" s="17"/>
      <c r="M681" s="15"/>
      <c r="N681" s="86"/>
      <c r="O681" s="15"/>
      <c r="P681" s="99"/>
      <c r="Q681" s="99"/>
      <c r="R681" s="15"/>
      <c r="S681" s="15"/>
      <c r="T681" s="15"/>
    </row>
    <row r="682" spans="1:20" s="16" customFormat="1">
      <c r="A682" s="15"/>
      <c r="B682" s="15"/>
      <c r="C682" s="48"/>
      <c r="D682" s="48"/>
      <c r="E682" s="99"/>
      <c r="F682" s="15"/>
      <c r="G682" s="15"/>
      <c r="H682" s="15"/>
      <c r="I682" s="15"/>
      <c r="J682" s="17"/>
      <c r="K682" s="17"/>
      <c r="L682" s="17"/>
      <c r="M682" s="15"/>
      <c r="N682" s="86"/>
      <c r="O682" s="15"/>
      <c r="P682" s="99"/>
      <c r="Q682" s="99"/>
      <c r="R682" s="15"/>
      <c r="S682" s="15"/>
      <c r="T682" s="15"/>
    </row>
    <row r="683" spans="1:20" s="16" customFormat="1">
      <c r="A683" s="15"/>
      <c r="B683" s="15"/>
      <c r="C683" s="48"/>
      <c r="D683" s="48"/>
      <c r="E683" s="99"/>
      <c r="F683" s="15"/>
      <c r="G683" s="15"/>
      <c r="H683" s="15"/>
      <c r="I683" s="15"/>
      <c r="J683" s="17"/>
      <c r="K683" s="17"/>
      <c r="L683" s="17"/>
      <c r="M683" s="15"/>
      <c r="N683" s="86"/>
      <c r="O683" s="15"/>
      <c r="P683" s="99"/>
      <c r="Q683" s="99"/>
      <c r="R683" s="15"/>
      <c r="S683" s="15"/>
      <c r="T683" s="15"/>
    </row>
    <row r="684" spans="1:20" s="16" customFormat="1">
      <c r="A684" s="15"/>
      <c r="B684" s="15"/>
      <c r="C684" s="48"/>
      <c r="D684" s="48"/>
      <c r="E684" s="99"/>
      <c r="F684" s="15"/>
      <c r="G684" s="15"/>
      <c r="H684" s="15"/>
      <c r="I684" s="15"/>
      <c r="J684" s="17"/>
      <c r="K684" s="17"/>
      <c r="L684" s="17"/>
      <c r="M684" s="15"/>
      <c r="N684" s="86"/>
      <c r="O684" s="15"/>
      <c r="P684" s="99"/>
      <c r="Q684" s="99"/>
      <c r="R684" s="15"/>
      <c r="S684" s="15"/>
      <c r="T684" s="15"/>
    </row>
    <row r="685" spans="1:20" s="16" customFormat="1">
      <c r="A685" s="15"/>
      <c r="B685" s="15"/>
      <c r="C685" s="48"/>
      <c r="D685" s="48"/>
      <c r="E685" s="99"/>
      <c r="F685" s="15"/>
      <c r="G685" s="15"/>
      <c r="H685" s="15"/>
      <c r="I685" s="15"/>
      <c r="J685" s="17"/>
      <c r="K685" s="17"/>
      <c r="L685" s="17"/>
      <c r="M685" s="15"/>
      <c r="N685" s="86"/>
      <c r="O685" s="15"/>
      <c r="P685" s="99"/>
      <c r="Q685" s="99"/>
      <c r="R685" s="15"/>
      <c r="S685" s="15"/>
      <c r="T685" s="15"/>
    </row>
    <row r="686" spans="1:20" s="16" customFormat="1">
      <c r="A686" s="15"/>
      <c r="B686" s="15"/>
      <c r="C686" s="48"/>
      <c r="D686" s="48"/>
      <c r="E686" s="99"/>
      <c r="F686" s="15"/>
      <c r="G686" s="15"/>
      <c r="H686" s="15"/>
      <c r="I686" s="15"/>
      <c r="J686" s="17"/>
      <c r="K686" s="17"/>
      <c r="L686" s="17"/>
      <c r="M686" s="15"/>
      <c r="N686" s="86"/>
      <c r="O686" s="15"/>
      <c r="P686" s="99"/>
      <c r="Q686" s="99"/>
      <c r="R686" s="15"/>
      <c r="S686" s="15"/>
      <c r="T686" s="15"/>
    </row>
    <row r="687" spans="1:20" s="16" customFormat="1">
      <c r="A687" s="15"/>
      <c r="B687" s="15"/>
      <c r="C687" s="48"/>
      <c r="D687" s="48"/>
      <c r="E687" s="99"/>
      <c r="F687" s="15"/>
      <c r="G687" s="15"/>
      <c r="H687" s="15"/>
      <c r="I687" s="15"/>
      <c r="J687" s="17"/>
      <c r="K687" s="17"/>
      <c r="L687" s="17"/>
      <c r="M687" s="15"/>
      <c r="N687" s="86"/>
      <c r="O687" s="15"/>
      <c r="P687" s="99"/>
      <c r="Q687" s="99"/>
      <c r="R687" s="15"/>
      <c r="S687" s="15"/>
      <c r="T687" s="15"/>
    </row>
    <row r="688" spans="1:20" s="16" customFormat="1">
      <c r="A688" s="15"/>
      <c r="B688" s="15"/>
      <c r="C688" s="48"/>
      <c r="D688" s="48"/>
      <c r="E688" s="99"/>
      <c r="F688" s="15"/>
      <c r="G688" s="15"/>
      <c r="H688" s="15"/>
      <c r="I688" s="15"/>
      <c r="J688" s="17"/>
      <c r="K688" s="17"/>
      <c r="L688" s="17"/>
      <c r="M688" s="15"/>
      <c r="N688" s="86"/>
      <c r="O688" s="15"/>
      <c r="P688" s="99"/>
      <c r="Q688" s="99"/>
      <c r="R688" s="15"/>
      <c r="S688" s="15"/>
      <c r="T688" s="15"/>
    </row>
    <row r="689" spans="1:20" s="16" customFormat="1">
      <c r="A689" s="15"/>
      <c r="B689" s="15"/>
      <c r="C689" s="48"/>
      <c r="D689" s="48"/>
      <c r="E689" s="99"/>
      <c r="F689" s="15"/>
      <c r="G689" s="15"/>
      <c r="H689" s="15"/>
      <c r="I689" s="15"/>
      <c r="J689" s="17"/>
      <c r="K689" s="17"/>
      <c r="L689" s="17"/>
      <c r="M689" s="15"/>
      <c r="N689" s="86"/>
      <c r="O689" s="15"/>
      <c r="P689" s="99"/>
      <c r="Q689" s="99"/>
      <c r="R689" s="15"/>
      <c r="S689" s="15"/>
      <c r="T689" s="15"/>
    </row>
    <row r="690" spans="1:20" s="16" customFormat="1">
      <c r="A690" s="15"/>
      <c r="B690" s="15"/>
      <c r="C690" s="48"/>
      <c r="D690" s="48"/>
      <c r="E690" s="99"/>
      <c r="F690" s="15"/>
      <c r="G690" s="15"/>
      <c r="H690" s="15"/>
      <c r="I690" s="15"/>
      <c r="J690" s="17"/>
      <c r="K690" s="17"/>
      <c r="L690" s="17"/>
      <c r="M690" s="15"/>
      <c r="N690" s="86"/>
      <c r="O690" s="15"/>
      <c r="P690" s="99"/>
      <c r="Q690" s="99"/>
      <c r="R690" s="15"/>
      <c r="S690" s="15"/>
      <c r="T690" s="15"/>
    </row>
    <row r="691" spans="1:20" s="16" customFormat="1">
      <c r="A691" s="15"/>
      <c r="B691" s="15"/>
      <c r="C691" s="48"/>
      <c r="D691" s="48"/>
      <c r="E691" s="99"/>
      <c r="F691" s="15"/>
      <c r="G691" s="15"/>
      <c r="H691" s="15"/>
      <c r="I691" s="15"/>
      <c r="J691" s="17"/>
      <c r="K691" s="17"/>
      <c r="L691" s="17"/>
      <c r="M691" s="15"/>
      <c r="N691" s="86"/>
      <c r="O691" s="15"/>
      <c r="P691" s="99"/>
      <c r="Q691" s="99"/>
      <c r="R691" s="15"/>
      <c r="S691" s="15"/>
      <c r="T691" s="15"/>
    </row>
    <row r="692" spans="1:20" s="16" customFormat="1">
      <c r="A692" s="15"/>
      <c r="B692" s="15"/>
      <c r="C692" s="48"/>
      <c r="D692" s="48"/>
      <c r="E692" s="99"/>
      <c r="F692" s="15"/>
      <c r="G692" s="15"/>
      <c r="H692" s="15"/>
      <c r="I692" s="15"/>
      <c r="J692" s="17"/>
      <c r="K692" s="17"/>
      <c r="L692" s="17"/>
      <c r="M692" s="15"/>
      <c r="N692" s="86"/>
      <c r="O692" s="15"/>
      <c r="P692" s="99"/>
      <c r="Q692" s="99"/>
      <c r="R692" s="15"/>
      <c r="S692" s="15"/>
      <c r="T692" s="15"/>
    </row>
    <row r="693" spans="1:20" s="16" customFormat="1">
      <c r="A693" s="15"/>
      <c r="B693" s="15"/>
      <c r="C693" s="48"/>
      <c r="D693" s="48"/>
      <c r="E693" s="99"/>
      <c r="F693" s="15"/>
      <c r="G693" s="15"/>
      <c r="H693" s="15"/>
      <c r="I693" s="15"/>
      <c r="J693" s="17"/>
      <c r="K693" s="17"/>
      <c r="L693" s="17"/>
      <c r="M693" s="15"/>
      <c r="N693" s="86"/>
      <c r="O693" s="15"/>
      <c r="P693" s="99"/>
      <c r="Q693" s="99"/>
      <c r="R693" s="15"/>
      <c r="S693" s="15"/>
      <c r="T693" s="15"/>
    </row>
    <row r="694" spans="1:20" s="16" customFormat="1">
      <c r="A694" s="15"/>
      <c r="B694" s="15"/>
      <c r="C694" s="48"/>
      <c r="D694" s="48"/>
      <c r="E694" s="99"/>
      <c r="F694" s="15"/>
      <c r="G694" s="15"/>
      <c r="H694" s="15"/>
      <c r="I694" s="15"/>
      <c r="J694" s="17"/>
      <c r="K694" s="17"/>
      <c r="L694" s="17"/>
      <c r="M694" s="15"/>
      <c r="N694" s="86"/>
      <c r="O694" s="15"/>
      <c r="P694" s="99"/>
      <c r="Q694" s="99"/>
      <c r="R694" s="15"/>
      <c r="S694" s="15"/>
      <c r="T694" s="15"/>
    </row>
    <row r="695" spans="1:20" s="16" customFormat="1">
      <c r="A695" s="15"/>
      <c r="B695" s="15"/>
      <c r="C695" s="48"/>
      <c r="D695" s="48"/>
      <c r="E695" s="99"/>
      <c r="F695" s="15"/>
      <c r="G695" s="15"/>
      <c r="H695" s="15"/>
      <c r="I695" s="15"/>
      <c r="J695" s="17"/>
      <c r="K695" s="17"/>
      <c r="L695" s="17"/>
      <c r="M695" s="15"/>
      <c r="N695" s="86"/>
      <c r="O695" s="15"/>
      <c r="P695" s="99"/>
      <c r="Q695" s="99"/>
      <c r="R695" s="15"/>
      <c r="S695" s="15"/>
      <c r="T695" s="15"/>
    </row>
    <row r="696" spans="1:20" s="16" customFormat="1">
      <c r="A696" s="15"/>
      <c r="B696" s="15"/>
      <c r="C696" s="48"/>
      <c r="D696" s="48"/>
      <c r="E696" s="99"/>
      <c r="F696" s="15"/>
      <c r="G696" s="15"/>
      <c r="H696" s="15"/>
      <c r="I696" s="15"/>
      <c r="J696" s="17"/>
      <c r="K696" s="17"/>
      <c r="L696" s="17"/>
      <c r="M696" s="15"/>
      <c r="N696" s="86"/>
      <c r="O696" s="15"/>
      <c r="P696" s="99"/>
      <c r="Q696" s="99"/>
      <c r="R696" s="15"/>
      <c r="S696" s="15"/>
      <c r="T696" s="15"/>
    </row>
    <row r="697" spans="1:20" s="16" customFormat="1">
      <c r="A697" s="15"/>
      <c r="B697" s="15"/>
      <c r="C697" s="48"/>
      <c r="D697" s="48"/>
      <c r="E697" s="99"/>
      <c r="F697" s="15"/>
      <c r="G697" s="15"/>
      <c r="H697" s="15"/>
      <c r="I697" s="15"/>
      <c r="J697" s="17"/>
      <c r="K697" s="17"/>
      <c r="L697" s="17"/>
      <c r="M697" s="15"/>
      <c r="N697" s="86"/>
      <c r="O697" s="15"/>
      <c r="P697" s="99"/>
      <c r="Q697" s="99"/>
      <c r="R697" s="15"/>
      <c r="S697" s="15"/>
      <c r="T697" s="15"/>
    </row>
    <row r="698" spans="1:20" s="16" customFormat="1">
      <c r="A698" s="15"/>
      <c r="B698" s="15"/>
      <c r="C698" s="48"/>
      <c r="D698" s="48"/>
      <c r="E698" s="99"/>
      <c r="F698" s="15"/>
      <c r="G698" s="15"/>
      <c r="H698" s="15"/>
      <c r="I698" s="15"/>
      <c r="J698" s="17"/>
      <c r="K698" s="17"/>
      <c r="L698" s="17"/>
      <c r="M698" s="15"/>
      <c r="N698" s="86"/>
      <c r="O698" s="15"/>
      <c r="P698" s="99"/>
      <c r="Q698" s="99"/>
      <c r="R698" s="15"/>
      <c r="S698" s="15"/>
      <c r="T698" s="15"/>
    </row>
    <row r="699" spans="1:20" s="16" customFormat="1">
      <c r="A699" s="15"/>
      <c r="B699" s="15"/>
      <c r="C699" s="48"/>
      <c r="D699" s="48"/>
      <c r="E699" s="99"/>
      <c r="F699" s="15"/>
      <c r="G699" s="15"/>
      <c r="H699" s="15"/>
      <c r="I699" s="15"/>
      <c r="J699" s="17"/>
      <c r="K699" s="17"/>
      <c r="L699" s="17"/>
      <c r="M699" s="15"/>
      <c r="N699" s="86"/>
      <c r="O699" s="15"/>
      <c r="P699" s="99"/>
      <c r="Q699" s="99"/>
      <c r="R699" s="15"/>
      <c r="S699" s="15"/>
      <c r="T699" s="15"/>
    </row>
    <row r="700" spans="1:20" s="16" customFormat="1">
      <c r="A700" s="15"/>
      <c r="B700" s="15"/>
      <c r="C700" s="48"/>
      <c r="D700" s="48"/>
      <c r="E700" s="99"/>
      <c r="F700" s="15"/>
      <c r="G700" s="15"/>
      <c r="H700" s="15"/>
      <c r="I700" s="15"/>
      <c r="J700" s="17"/>
      <c r="K700" s="17"/>
      <c r="L700" s="17"/>
      <c r="M700" s="15"/>
      <c r="N700" s="86"/>
      <c r="O700" s="15"/>
      <c r="P700" s="99"/>
      <c r="Q700" s="99"/>
      <c r="R700" s="15"/>
      <c r="S700" s="15"/>
      <c r="T700" s="15"/>
    </row>
    <row r="701" spans="1:20" s="16" customFormat="1">
      <c r="A701" s="15"/>
      <c r="B701" s="15"/>
      <c r="C701" s="48"/>
      <c r="D701" s="48"/>
      <c r="E701" s="99"/>
      <c r="F701" s="15"/>
      <c r="G701" s="15"/>
      <c r="H701" s="15"/>
      <c r="I701" s="15"/>
      <c r="J701" s="17"/>
      <c r="K701" s="17"/>
      <c r="L701" s="17"/>
      <c r="M701" s="15"/>
      <c r="N701" s="86"/>
      <c r="O701" s="15"/>
      <c r="P701" s="99"/>
      <c r="Q701" s="99"/>
      <c r="R701" s="15"/>
      <c r="S701" s="15"/>
      <c r="T701" s="15"/>
    </row>
    <row r="702" spans="1:20" s="16" customFormat="1">
      <c r="A702" s="15"/>
      <c r="B702" s="15"/>
      <c r="C702" s="48"/>
      <c r="D702" s="48"/>
      <c r="E702" s="99"/>
      <c r="F702" s="15"/>
      <c r="G702" s="15"/>
      <c r="H702" s="15"/>
      <c r="I702" s="15"/>
      <c r="J702" s="17"/>
      <c r="K702" s="17"/>
      <c r="L702" s="17"/>
      <c r="M702" s="15"/>
      <c r="N702" s="86"/>
      <c r="O702" s="15"/>
      <c r="P702" s="99"/>
      <c r="Q702" s="99"/>
      <c r="R702" s="15"/>
      <c r="S702" s="15"/>
      <c r="T702" s="15"/>
    </row>
    <row r="703" spans="1:20" s="16" customFormat="1">
      <c r="A703" s="15"/>
      <c r="B703" s="15"/>
      <c r="C703" s="48"/>
      <c r="D703" s="48"/>
      <c r="E703" s="99"/>
      <c r="F703" s="15"/>
      <c r="G703" s="15"/>
      <c r="H703" s="15"/>
      <c r="I703" s="15"/>
      <c r="J703" s="17"/>
      <c r="K703" s="17"/>
      <c r="L703" s="17"/>
      <c r="M703" s="15"/>
      <c r="N703" s="86"/>
      <c r="O703" s="15"/>
      <c r="P703" s="99"/>
      <c r="Q703" s="99"/>
      <c r="R703" s="15"/>
      <c r="S703" s="15"/>
      <c r="T703" s="15"/>
    </row>
    <row r="704" spans="1:20" s="16" customFormat="1">
      <c r="A704" s="15"/>
      <c r="B704" s="15"/>
      <c r="C704" s="48"/>
      <c r="D704" s="48"/>
      <c r="E704" s="99"/>
      <c r="F704" s="15"/>
      <c r="G704" s="15"/>
      <c r="H704" s="15"/>
      <c r="I704" s="15"/>
      <c r="J704" s="17"/>
      <c r="K704" s="17"/>
      <c r="L704" s="17"/>
      <c r="M704" s="15"/>
      <c r="N704" s="86"/>
      <c r="O704" s="15"/>
      <c r="P704" s="99"/>
      <c r="Q704" s="99"/>
      <c r="R704" s="15"/>
      <c r="S704" s="15"/>
      <c r="T704" s="15"/>
    </row>
    <row r="705" spans="1:20" s="16" customFormat="1">
      <c r="A705" s="15"/>
      <c r="B705" s="15"/>
      <c r="C705" s="48"/>
      <c r="D705" s="48"/>
      <c r="E705" s="99"/>
      <c r="F705" s="15"/>
      <c r="G705" s="15"/>
      <c r="H705" s="15"/>
      <c r="I705" s="15"/>
      <c r="J705" s="17"/>
      <c r="K705" s="17"/>
      <c r="L705" s="17"/>
      <c r="M705" s="15"/>
      <c r="N705" s="86"/>
      <c r="O705" s="15"/>
      <c r="P705" s="99"/>
      <c r="Q705" s="99"/>
      <c r="R705" s="15"/>
      <c r="S705" s="15"/>
      <c r="T705" s="15"/>
    </row>
    <row r="706" spans="1:20" s="16" customFormat="1">
      <c r="A706" s="15"/>
      <c r="B706" s="15"/>
      <c r="C706" s="48"/>
      <c r="D706" s="48"/>
      <c r="E706" s="99"/>
      <c r="F706" s="15"/>
      <c r="G706" s="15"/>
      <c r="H706" s="15"/>
      <c r="I706" s="15"/>
      <c r="J706" s="17"/>
      <c r="K706" s="17"/>
      <c r="L706" s="17"/>
      <c r="M706" s="15"/>
      <c r="N706" s="86"/>
      <c r="O706" s="15"/>
      <c r="P706" s="99"/>
      <c r="Q706" s="99"/>
      <c r="R706" s="15"/>
      <c r="S706" s="15"/>
      <c r="T706" s="15"/>
    </row>
    <row r="707" spans="1:20" s="16" customFormat="1">
      <c r="A707" s="15"/>
      <c r="B707" s="15"/>
      <c r="C707" s="48"/>
      <c r="D707" s="48"/>
      <c r="E707" s="99"/>
      <c r="F707" s="15"/>
      <c r="G707" s="15"/>
      <c r="H707" s="15"/>
      <c r="I707" s="15"/>
      <c r="J707" s="17"/>
      <c r="K707" s="17"/>
      <c r="L707" s="17"/>
      <c r="M707" s="15"/>
      <c r="N707" s="86"/>
      <c r="O707" s="15"/>
      <c r="P707" s="99"/>
      <c r="Q707" s="99"/>
      <c r="R707" s="15"/>
      <c r="S707" s="15"/>
      <c r="T707" s="15"/>
    </row>
    <row r="708" spans="1:20" s="16" customFormat="1">
      <c r="A708" s="15"/>
      <c r="B708" s="15"/>
      <c r="C708" s="48"/>
      <c r="D708" s="48"/>
      <c r="E708" s="99"/>
      <c r="F708" s="15"/>
      <c r="G708" s="15"/>
      <c r="H708" s="15"/>
      <c r="I708" s="15"/>
      <c r="J708" s="17"/>
      <c r="K708" s="17"/>
      <c r="L708" s="17"/>
      <c r="M708" s="15"/>
      <c r="N708" s="86"/>
      <c r="O708" s="15"/>
      <c r="P708" s="99"/>
      <c r="Q708" s="99"/>
      <c r="R708" s="15"/>
      <c r="S708" s="15"/>
      <c r="T708" s="15"/>
    </row>
    <row r="709" spans="1:20" s="16" customFormat="1">
      <c r="A709" s="15"/>
      <c r="B709" s="15"/>
      <c r="C709" s="48"/>
      <c r="D709" s="48"/>
      <c r="E709" s="99"/>
      <c r="F709" s="15"/>
      <c r="G709" s="15"/>
      <c r="H709" s="15"/>
      <c r="I709" s="15"/>
      <c r="J709" s="17"/>
      <c r="K709" s="17"/>
      <c r="L709" s="17"/>
      <c r="M709" s="15"/>
      <c r="N709" s="86"/>
      <c r="O709" s="15"/>
      <c r="P709" s="99"/>
      <c r="Q709" s="99"/>
      <c r="R709" s="15"/>
      <c r="S709" s="15"/>
      <c r="T709" s="15"/>
    </row>
    <row r="710" spans="1:20" s="16" customFormat="1">
      <c r="A710" s="15"/>
      <c r="B710" s="15"/>
      <c r="C710" s="48"/>
      <c r="D710" s="48"/>
      <c r="E710" s="99"/>
      <c r="F710" s="15"/>
      <c r="G710" s="15"/>
      <c r="H710" s="15"/>
      <c r="I710" s="15"/>
      <c r="J710" s="17"/>
      <c r="K710" s="17"/>
      <c r="L710" s="17"/>
      <c r="M710" s="15"/>
      <c r="N710" s="86"/>
      <c r="O710" s="15"/>
      <c r="P710" s="99"/>
      <c r="Q710" s="99"/>
      <c r="R710" s="15"/>
      <c r="S710" s="15"/>
      <c r="T710" s="15"/>
    </row>
    <row r="711" spans="1:20" s="16" customFormat="1">
      <c r="A711" s="15"/>
      <c r="B711" s="15"/>
      <c r="C711" s="48"/>
      <c r="D711" s="48"/>
      <c r="E711" s="99"/>
      <c r="F711" s="15"/>
      <c r="G711" s="15"/>
      <c r="H711" s="15"/>
      <c r="I711" s="15"/>
      <c r="J711" s="17"/>
      <c r="K711" s="17"/>
      <c r="L711" s="17"/>
      <c r="M711" s="15"/>
      <c r="N711" s="86"/>
      <c r="O711" s="15"/>
      <c r="P711" s="99"/>
      <c r="Q711" s="99"/>
      <c r="R711" s="15"/>
      <c r="S711" s="15"/>
      <c r="T711" s="15"/>
    </row>
    <row r="712" spans="1:20" s="16" customFormat="1">
      <c r="A712" s="15"/>
      <c r="B712" s="15"/>
      <c r="C712" s="48"/>
      <c r="D712" s="48"/>
      <c r="E712" s="99"/>
      <c r="F712" s="15"/>
      <c r="G712" s="15"/>
      <c r="H712" s="15"/>
      <c r="I712" s="15"/>
      <c r="J712" s="17"/>
      <c r="K712" s="17"/>
      <c r="L712" s="17"/>
      <c r="M712" s="15"/>
      <c r="N712" s="86"/>
      <c r="O712" s="15"/>
      <c r="P712" s="99"/>
      <c r="Q712" s="99"/>
      <c r="R712" s="15"/>
      <c r="S712" s="15"/>
      <c r="T712" s="15"/>
    </row>
    <row r="713" spans="1:20" s="16" customFormat="1">
      <c r="A713" s="15"/>
      <c r="B713" s="15"/>
      <c r="C713" s="48"/>
      <c r="D713" s="48"/>
      <c r="E713" s="99"/>
      <c r="F713" s="15"/>
      <c r="G713" s="15"/>
      <c r="H713" s="15"/>
      <c r="I713" s="15"/>
      <c r="J713" s="17"/>
      <c r="K713" s="17"/>
      <c r="L713" s="17"/>
      <c r="M713" s="15"/>
      <c r="N713" s="86"/>
      <c r="O713" s="15"/>
      <c r="P713" s="99"/>
      <c r="Q713" s="99"/>
      <c r="R713" s="15"/>
      <c r="S713" s="15"/>
      <c r="T713" s="15"/>
    </row>
    <row r="714" spans="1:20" s="16" customFormat="1">
      <c r="A714" s="15"/>
      <c r="B714" s="15"/>
      <c r="C714" s="48"/>
      <c r="D714" s="48"/>
      <c r="E714" s="99"/>
      <c r="F714" s="15"/>
      <c r="G714" s="15"/>
      <c r="H714" s="15"/>
      <c r="I714" s="15"/>
      <c r="J714" s="17"/>
      <c r="K714" s="17"/>
      <c r="L714" s="17"/>
      <c r="M714" s="15"/>
      <c r="N714" s="86"/>
      <c r="O714" s="15"/>
      <c r="P714" s="99"/>
      <c r="Q714" s="99"/>
      <c r="R714" s="15"/>
      <c r="S714" s="15"/>
      <c r="T714" s="15"/>
    </row>
    <row r="715" spans="1:20" s="16" customFormat="1">
      <c r="A715" s="15"/>
      <c r="B715" s="15"/>
      <c r="C715" s="48"/>
      <c r="D715" s="48"/>
      <c r="E715" s="99"/>
      <c r="F715" s="15"/>
      <c r="G715" s="15"/>
      <c r="H715" s="15"/>
      <c r="I715" s="15"/>
      <c r="J715" s="17"/>
      <c r="K715" s="17"/>
      <c r="L715" s="17"/>
      <c r="M715" s="15"/>
      <c r="N715" s="86"/>
      <c r="O715" s="15"/>
      <c r="P715" s="99"/>
      <c r="Q715" s="99"/>
      <c r="R715" s="15"/>
      <c r="S715" s="15"/>
      <c r="T715" s="15"/>
    </row>
    <row r="716" spans="1:20" s="16" customFormat="1">
      <c r="A716" s="15"/>
      <c r="B716" s="15"/>
      <c r="C716" s="48"/>
      <c r="D716" s="48"/>
      <c r="E716" s="99"/>
      <c r="F716" s="15"/>
      <c r="G716" s="15"/>
      <c r="H716" s="15"/>
      <c r="I716" s="15"/>
      <c r="J716" s="17"/>
      <c r="K716" s="17"/>
      <c r="L716" s="17"/>
      <c r="M716" s="15"/>
      <c r="N716" s="86"/>
      <c r="O716" s="15"/>
      <c r="P716" s="99"/>
      <c r="Q716" s="99"/>
      <c r="R716" s="15"/>
      <c r="S716" s="15"/>
      <c r="T716" s="15"/>
    </row>
    <row r="717" spans="1:20" s="16" customFormat="1">
      <c r="A717" s="15"/>
      <c r="B717" s="15"/>
      <c r="C717" s="48"/>
      <c r="D717" s="48"/>
      <c r="E717" s="99"/>
      <c r="F717" s="15"/>
      <c r="G717" s="15"/>
      <c r="H717" s="15"/>
      <c r="I717" s="15"/>
      <c r="J717" s="17"/>
      <c r="K717" s="17"/>
      <c r="L717" s="17"/>
      <c r="M717" s="15"/>
      <c r="N717" s="86"/>
      <c r="O717" s="15"/>
      <c r="P717" s="99"/>
      <c r="Q717" s="99"/>
      <c r="R717" s="15"/>
      <c r="S717" s="15"/>
      <c r="T717" s="15"/>
    </row>
    <row r="718" spans="1:20" s="16" customFormat="1">
      <c r="A718" s="15"/>
      <c r="B718" s="15"/>
      <c r="C718" s="48"/>
      <c r="D718" s="48"/>
      <c r="E718" s="99"/>
      <c r="F718" s="15"/>
      <c r="G718" s="15"/>
      <c r="H718" s="15"/>
      <c r="I718" s="15"/>
      <c r="J718" s="17"/>
      <c r="K718" s="17"/>
      <c r="L718" s="17"/>
      <c r="M718" s="15"/>
      <c r="N718" s="86"/>
      <c r="O718" s="15"/>
      <c r="P718" s="99"/>
      <c r="Q718" s="99"/>
      <c r="R718" s="15"/>
      <c r="S718" s="15"/>
      <c r="T718" s="15"/>
    </row>
    <row r="719" spans="1:20" s="16" customFormat="1">
      <c r="A719" s="15"/>
      <c r="B719" s="15"/>
      <c r="C719" s="48"/>
      <c r="D719" s="48"/>
      <c r="E719" s="99"/>
      <c r="F719" s="15"/>
      <c r="G719" s="15"/>
      <c r="H719" s="15"/>
      <c r="I719" s="15"/>
      <c r="J719" s="17"/>
      <c r="K719" s="17"/>
      <c r="L719" s="17"/>
      <c r="M719" s="15"/>
      <c r="N719" s="86"/>
      <c r="O719" s="15"/>
      <c r="P719" s="99"/>
      <c r="Q719" s="99"/>
      <c r="R719" s="15"/>
      <c r="S719" s="15"/>
      <c r="T719" s="15"/>
    </row>
    <row r="720" spans="1:20" s="16" customFormat="1">
      <c r="A720" s="15"/>
      <c r="B720" s="15"/>
      <c r="C720" s="48"/>
      <c r="D720" s="48"/>
      <c r="E720" s="99"/>
      <c r="F720" s="15"/>
      <c r="G720" s="15"/>
      <c r="H720" s="15"/>
      <c r="I720" s="15"/>
      <c r="J720" s="17"/>
      <c r="K720" s="17"/>
      <c r="L720" s="17"/>
      <c r="M720" s="15"/>
      <c r="N720" s="86"/>
      <c r="O720" s="15"/>
      <c r="P720" s="99"/>
      <c r="Q720" s="99"/>
      <c r="R720" s="15"/>
      <c r="S720" s="15"/>
      <c r="T720" s="15"/>
    </row>
    <row r="721" spans="1:20" s="16" customFormat="1">
      <c r="A721" s="15"/>
      <c r="B721" s="15"/>
      <c r="C721" s="48"/>
      <c r="D721" s="48"/>
      <c r="E721" s="99"/>
      <c r="F721" s="15"/>
      <c r="G721" s="15"/>
      <c r="H721" s="15"/>
      <c r="I721" s="15"/>
      <c r="J721" s="17"/>
      <c r="K721" s="17"/>
      <c r="L721" s="17"/>
      <c r="M721" s="15"/>
      <c r="N721" s="86"/>
      <c r="O721" s="15"/>
      <c r="P721" s="99"/>
      <c r="Q721" s="99"/>
      <c r="R721" s="15"/>
      <c r="S721" s="15"/>
      <c r="T721" s="15"/>
    </row>
    <row r="722" spans="1:20" s="16" customFormat="1">
      <c r="A722" s="15"/>
      <c r="B722" s="15"/>
      <c r="C722" s="48"/>
      <c r="D722" s="48"/>
      <c r="E722" s="99"/>
      <c r="F722" s="15"/>
      <c r="G722" s="15"/>
      <c r="H722" s="15"/>
      <c r="I722" s="15"/>
      <c r="J722" s="17"/>
      <c r="K722" s="17"/>
      <c r="L722" s="17"/>
      <c r="M722" s="15"/>
      <c r="N722" s="86"/>
      <c r="O722" s="15"/>
      <c r="P722" s="99"/>
      <c r="Q722" s="99"/>
      <c r="R722" s="15"/>
      <c r="S722" s="15"/>
      <c r="T722" s="15"/>
    </row>
    <row r="723" spans="1:20" s="16" customFormat="1">
      <c r="A723" s="15"/>
      <c r="B723" s="15"/>
      <c r="C723" s="48"/>
      <c r="D723" s="48"/>
      <c r="E723" s="99"/>
      <c r="F723" s="15"/>
      <c r="G723" s="15"/>
      <c r="H723" s="15"/>
      <c r="I723" s="15"/>
      <c r="J723" s="17"/>
      <c r="K723" s="17"/>
      <c r="L723" s="17"/>
      <c r="M723" s="15"/>
      <c r="N723" s="86"/>
      <c r="O723" s="15"/>
      <c r="P723" s="99"/>
      <c r="Q723" s="99"/>
      <c r="R723" s="15"/>
      <c r="S723" s="15"/>
      <c r="T723" s="15"/>
    </row>
    <row r="724" spans="1:20" s="16" customFormat="1">
      <c r="A724" s="15"/>
      <c r="B724" s="15"/>
      <c r="C724" s="48"/>
      <c r="D724" s="48"/>
      <c r="E724" s="99"/>
      <c r="F724" s="15"/>
      <c r="G724" s="15"/>
      <c r="H724" s="15"/>
      <c r="I724" s="15"/>
      <c r="J724" s="17"/>
      <c r="K724" s="17"/>
      <c r="L724" s="17"/>
      <c r="M724" s="15"/>
      <c r="N724" s="86"/>
      <c r="O724" s="15"/>
      <c r="P724" s="99"/>
      <c r="Q724" s="99"/>
      <c r="R724" s="15"/>
      <c r="S724" s="15"/>
      <c r="T724" s="15"/>
    </row>
    <row r="725" spans="1:20" s="16" customFormat="1">
      <c r="A725" s="15"/>
      <c r="B725" s="15"/>
      <c r="C725" s="48"/>
      <c r="D725" s="48"/>
      <c r="E725" s="99"/>
      <c r="F725" s="15"/>
      <c r="G725" s="15"/>
      <c r="H725" s="15"/>
      <c r="I725" s="15"/>
      <c r="J725" s="17"/>
      <c r="K725" s="17"/>
      <c r="L725" s="17"/>
      <c r="M725" s="15"/>
      <c r="N725" s="86"/>
      <c r="O725" s="15"/>
      <c r="P725" s="99"/>
      <c r="Q725" s="99"/>
      <c r="R725" s="15"/>
      <c r="S725" s="15"/>
      <c r="T725" s="15"/>
    </row>
    <row r="726" spans="1:20" s="16" customFormat="1">
      <c r="A726" s="15"/>
      <c r="B726" s="15"/>
      <c r="C726" s="48"/>
      <c r="D726" s="48"/>
      <c r="E726" s="99"/>
      <c r="F726" s="15"/>
      <c r="G726" s="15"/>
      <c r="H726" s="15"/>
      <c r="I726" s="15"/>
      <c r="J726" s="17"/>
      <c r="K726" s="17"/>
      <c r="L726" s="17"/>
      <c r="M726" s="15"/>
      <c r="N726" s="86"/>
      <c r="O726" s="15"/>
      <c r="P726" s="99"/>
      <c r="Q726" s="99"/>
      <c r="R726" s="15"/>
      <c r="S726" s="15"/>
      <c r="T726" s="15"/>
    </row>
    <row r="727" spans="1:20" s="16" customFormat="1">
      <c r="A727" s="15"/>
      <c r="B727" s="15"/>
      <c r="C727" s="48"/>
      <c r="D727" s="48"/>
      <c r="E727" s="99"/>
      <c r="F727" s="15"/>
      <c r="G727" s="15"/>
      <c r="H727" s="15"/>
      <c r="I727" s="15"/>
      <c r="J727" s="17"/>
      <c r="K727" s="17"/>
      <c r="L727" s="17"/>
      <c r="M727" s="15"/>
      <c r="N727" s="86"/>
      <c r="O727" s="15"/>
      <c r="P727" s="99"/>
      <c r="Q727" s="99"/>
      <c r="R727" s="15"/>
      <c r="S727" s="15"/>
      <c r="T727" s="15"/>
    </row>
    <row r="728" spans="1:20" s="16" customFormat="1">
      <c r="A728" s="15"/>
      <c r="B728" s="15"/>
      <c r="C728" s="48"/>
      <c r="D728" s="48"/>
      <c r="E728" s="99"/>
      <c r="F728" s="15"/>
      <c r="G728" s="15"/>
      <c r="H728" s="15"/>
      <c r="I728" s="15"/>
      <c r="J728" s="17"/>
      <c r="K728" s="17"/>
      <c r="L728" s="17"/>
      <c r="M728" s="15"/>
      <c r="N728" s="86"/>
      <c r="O728" s="15"/>
      <c r="P728" s="99"/>
      <c r="Q728" s="99"/>
      <c r="R728" s="15"/>
      <c r="S728" s="15"/>
      <c r="T728" s="15"/>
    </row>
    <row r="729" spans="1:20" s="16" customFormat="1">
      <c r="A729" s="15"/>
      <c r="B729" s="15"/>
      <c r="C729" s="48"/>
      <c r="D729" s="48"/>
      <c r="E729" s="99"/>
      <c r="F729" s="15"/>
      <c r="G729" s="15"/>
      <c r="H729" s="15"/>
      <c r="I729" s="15"/>
      <c r="J729" s="17"/>
      <c r="K729" s="17"/>
      <c r="L729" s="17"/>
      <c r="M729" s="15"/>
      <c r="N729" s="86"/>
      <c r="O729" s="15"/>
      <c r="P729" s="99"/>
      <c r="Q729" s="99"/>
      <c r="R729" s="15"/>
      <c r="S729" s="15"/>
      <c r="T729" s="15"/>
    </row>
    <row r="730" spans="1:20" s="16" customFormat="1">
      <c r="A730" s="15"/>
      <c r="B730" s="15"/>
      <c r="C730" s="48"/>
      <c r="D730" s="48"/>
      <c r="E730" s="99"/>
      <c r="F730" s="15"/>
      <c r="G730" s="15"/>
      <c r="H730" s="15"/>
      <c r="I730" s="15"/>
      <c r="J730" s="17"/>
      <c r="K730" s="17"/>
      <c r="L730" s="17"/>
      <c r="M730" s="15"/>
      <c r="N730" s="86"/>
      <c r="O730" s="15"/>
      <c r="P730" s="99"/>
      <c r="Q730" s="99"/>
      <c r="R730" s="15"/>
      <c r="S730" s="15"/>
      <c r="T730" s="15"/>
    </row>
    <row r="731" spans="1:20" s="16" customFormat="1">
      <c r="A731" s="15"/>
      <c r="B731" s="15"/>
      <c r="C731" s="48"/>
      <c r="D731" s="48"/>
      <c r="E731" s="99"/>
      <c r="F731" s="15"/>
      <c r="G731" s="15"/>
      <c r="H731" s="15"/>
      <c r="I731" s="15"/>
      <c r="J731" s="17"/>
      <c r="K731" s="17"/>
      <c r="L731" s="17"/>
      <c r="M731" s="15"/>
      <c r="N731" s="86"/>
      <c r="O731" s="15"/>
      <c r="P731" s="99"/>
      <c r="Q731" s="99"/>
      <c r="R731" s="15"/>
      <c r="S731" s="15"/>
      <c r="T731" s="15"/>
    </row>
    <row r="732" spans="1:20" s="16" customFormat="1">
      <c r="A732" s="15"/>
      <c r="B732" s="15"/>
      <c r="C732" s="48"/>
      <c r="D732" s="48"/>
      <c r="E732" s="99"/>
      <c r="F732" s="15"/>
      <c r="G732" s="15"/>
      <c r="H732" s="15"/>
      <c r="I732" s="15"/>
      <c r="J732" s="17"/>
      <c r="K732" s="17"/>
      <c r="L732" s="17"/>
      <c r="M732" s="15"/>
      <c r="N732" s="86"/>
      <c r="O732" s="15"/>
      <c r="P732" s="99"/>
      <c r="Q732" s="99"/>
      <c r="R732" s="15"/>
      <c r="S732" s="15"/>
      <c r="T732" s="15"/>
    </row>
    <row r="733" spans="1:20" s="16" customFormat="1">
      <c r="A733" s="15"/>
      <c r="B733" s="15"/>
      <c r="C733" s="48"/>
      <c r="D733" s="48"/>
      <c r="E733" s="99"/>
      <c r="F733" s="15"/>
      <c r="G733" s="15"/>
      <c r="H733" s="15"/>
      <c r="I733" s="15"/>
      <c r="J733" s="17"/>
      <c r="K733" s="17"/>
      <c r="L733" s="17"/>
      <c r="M733" s="15"/>
      <c r="N733" s="86"/>
      <c r="O733" s="15"/>
      <c r="P733" s="99"/>
      <c r="Q733" s="99"/>
      <c r="R733" s="15"/>
      <c r="S733" s="15"/>
      <c r="T733" s="15"/>
    </row>
    <row r="734" spans="1:20" s="16" customFormat="1">
      <c r="A734" s="15"/>
      <c r="B734" s="15"/>
      <c r="C734" s="48"/>
      <c r="D734" s="48"/>
      <c r="E734" s="99"/>
      <c r="F734" s="15"/>
      <c r="G734" s="15"/>
      <c r="H734" s="15"/>
      <c r="I734" s="15"/>
      <c r="J734" s="17"/>
      <c r="K734" s="17"/>
      <c r="L734" s="17"/>
      <c r="M734" s="15"/>
      <c r="N734" s="86"/>
      <c r="O734" s="15"/>
      <c r="P734" s="99"/>
      <c r="Q734" s="99"/>
      <c r="R734" s="15"/>
      <c r="S734" s="15"/>
      <c r="T734" s="15"/>
    </row>
    <row r="735" spans="1:20" s="16" customFormat="1">
      <c r="A735" s="15"/>
      <c r="B735" s="15"/>
      <c r="C735" s="48"/>
      <c r="D735" s="48"/>
      <c r="E735" s="99"/>
      <c r="F735" s="15"/>
      <c r="G735" s="15"/>
      <c r="H735" s="15"/>
      <c r="I735" s="15"/>
      <c r="J735" s="17"/>
      <c r="K735" s="17"/>
      <c r="L735" s="17"/>
      <c r="M735" s="15"/>
      <c r="N735" s="86"/>
      <c r="O735" s="15"/>
      <c r="P735" s="99"/>
      <c r="Q735" s="99"/>
      <c r="R735" s="15"/>
      <c r="S735" s="15"/>
      <c r="T735" s="15"/>
    </row>
    <row r="736" spans="1:20" s="16" customFormat="1">
      <c r="A736" s="15"/>
      <c r="B736" s="15"/>
      <c r="C736" s="48"/>
      <c r="D736" s="48"/>
      <c r="E736" s="99"/>
      <c r="F736" s="15"/>
      <c r="G736" s="15"/>
      <c r="H736" s="15"/>
      <c r="I736" s="15"/>
      <c r="J736" s="17"/>
      <c r="K736" s="17"/>
      <c r="L736" s="17"/>
      <c r="M736" s="15"/>
      <c r="N736" s="86"/>
      <c r="O736" s="15"/>
      <c r="P736" s="99"/>
      <c r="Q736" s="99"/>
      <c r="R736" s="15"/>
      <c r="S736" s="15"/>
      <c r="T736" s="15"/>
    </row>
    <row r="737" spans="1:20" s="16" customFormat="1">
      <c r="A737" s="15"/>
      <c r="B737" s="15"/>
      <c r="C737" s="48"/>
      <c r="D737" s="48"/>
      <c r="E737" s="99"/>
      <c r="F737" s="15"/>
      <c r="G737" s="15"/>
      <c r="H737" s="15"/>
      <c r="I737" s="15"/>
      <c r="J737" s="17"/>
      <c r="K737" s="17"/>
      <c r="L737" s="17"/>
      <c r="M737" s="15"/>
      <c r="N737" s="86"/>
      <c r="O737" s="15"/>
      <c r="P737" s="99"/>
      <c r="Q737" s="99"/>
      <c r="R737" s="15"/>
      <c r="S737" s="15"/>
      <c r="T737" s="15"/>
    </row>
    <row r="738" spans="1:20" s="16" customFormat="1">
      <c r="A738" s="15"/>
      <c r="B738" s="15"/>
      <c r="C738" s="48"/>
      <c r="D738" s="48"/>
      <c r="E738" s="99"/>
      <c r="F738" s="15"/>
      <c r="G738" s="15"/>
      <c r="H738" s="15"/>
      <c r="I738" s="15"/>
      <c r="J738" s="17"/>
      <c r="K738" s="17"/>
      <c r="L738" s="17"/>
      <c r="M738" s="15"/>
      <c r="N738" s="86"/>
      <c r="O738" s="15"/>
      <c r="P738" s="99"/>
      <c r="Q738" s="99"/>
      <c r="R738" s="15"/>
      <c r="S738" s="15"/>
      <c r="T738" s="15"/>
    </row>
    <row r="739" spans="1:20" s="16" customFormat="1">
      <c r="A739" s="15"/>
      <c r="B739" s="15"/>
      <c r="C739" s="48"/>
      <c r="D739" s="48"/>
      <c r="E739" s="99"/>
      <c r="F739" s="15"/>
      <c r="G739" s="15"/>
      <c r="H739" s="15"/>
      <c r="I739" s="15"/>
      <c r="J739" s="17"/>
      <c r="K739" s="17"/>
      <c r="L739" s="17"/>
      <c r="M739" s="15"/>
      <c r="N739" s="86"/>
      <c r="O739" s="15"/>
      <c r="P739" s="99"/>
      <c r="Q739" s="99"/>
      <c r="R739" s="15"/>
      <c r="S739" s="15"/>
      <c r="T739" s="15"/>
    </row>
    <row r="740" spans="1:20" s="16" customFormat="1">
      <c r="A740" s="15"/>
      <c r="B740" s="15"/>
      <c r="C740" s="48"/>
      <c r="D740" s="48"/>
      <c r="E740" s="99"/>
      <c r="F740" s="15"/>
      <c r="G740" s="15"/>
      <c r="H740" s="15"/>
      <c r="I740" s="15"/>
      <c r="J740" s="17"/>
      <c r="K740" s="17"/>
      <c r="L740" s="17"/>
      <c r="M740" s="15"/>
      <c r="N740" s="86"/>
      <c r="O740" s="15"/>
      <c r="P740" s="99"/>
      <c r="Q740" s="99"/>
      <c r="R740" s="15"/>
      <c r="S740" s="15"/>
      <c r="T740" s="15"/>
    </row>
    <row r="741" spans="1:20" s="16" customFormat="1">
      <c r="A741" s="15"/>
      <c r="B741" s="15"/>
      <c r="C741" s="48"/>
      <c r="D741" s="48"/>
      <c r="E741" s="99"/>
      <c r="F741" s="15"/>
      <c r="G741" s="15"/>
      <c r="H741" s="15"/>
      <c r="I741" s="15"/>
      <c r="J741" s="17"/>
      <c r="K741" s="17"/>
      <c r="L741" s="17"/>
      <c r="M741" s="15"/>
      <c r="N741" s="86"/>
      <c r="O741" s="15"/>
      <c r="P741" s="99"/>
      <c r="Q741" s="99"/>
      <c r="R741" s="15"/>
      <c r="S741" s="15"/>
      <c r="T741" s="15"/>
    </row>
    <row r="742" spans="1:20" s="16" customFormat="1">
      <c r="A742" s="15"/>
      <c r="B742" s="15"/>
      <c r="C742" s="48"/>
      <c r="D742" s="48"/>
      <c r="E742" s="99"/>
      <c r="F742" s="15"/>
      <c r="G742" s="15"/>
      <c r="H742" s="15"/>
      <c r="I742" s="15"/>
      <c r="J742" s="17"/>
      <c r="K742" s="17"/>
      <c r="L742" s="17"/>
      <c r="M742" s="15"/>
      <c r="N742" s="86"/>
      <c r="O742" s="15"/>
      <c r="P742" s="99"/>
      <c r="Q742" s="99"/>
      <c r="R742" s="15"/>
      <c r="S742" s="15"/>
      <c r="T742" s="15"/>
    </row>
    <row r="743" spans="1:20" s="16" customFormat="1">
      <c r="A743" s="15"/>
      <c r="B743" s="15"/>
      <c r="C743" s="48"/>
      <c r="D743" s="48"/>
      <c r="E743" s="99"/>
      <c r="F743" s="15"/>
      <c r="G743" s="15"/>
      <c r="H743" s="15"/>
      <c r="I743" s="15"/>
      <c r="J743" s="17"/>
      <c r="K743" s="17"/>
      <c r="L743" s="17"/>
      <c r="M743" s="15"/>
      <c r="N743" s="86"/>
      <c r="O743" s="15"/>
      <c r="P743" s="99"/>
      <c r="Q743" s="99"/>
      <c r="R743" s="15"/>
      <c r="S743" s="15"/>
      <c r="T743" s="15"/>
    </row>
    <row r="744" spans="1:20" s="16" customFormat="1">
      <c r="A744" s="15"/>
      <c r="B744" s="15"/>
      <c r="C744" s="48"/>
      <c r="D744" s="48"/>
      <c r="E744" s="99"/>
      <c r="F744" s="15"/>
      <c r="G744" s="15"/>
      <c r="H744" s="15"/>
      <c r="I744" s="15"/>
      <c r="J744" s="17"/>
      <c r="K744" s="17"/>
      <c r="L744" s="17"/>
      <c r="M744" s="15"/>
      <c r="N744" s="86"/>
      <c r="O744" s="15"/>
      <c r="P744" s="99"/>
      <c r="Q744" s="99"/>
      <c r="R744" s="15"/>
      <c r="S744" s="15"/>
      <c r="T744" s="15"/>
    </row>
    <row r="745" spans="1:20" s="16" customFormat="1">
      <c r="A745" s="15"/>
      <c r="B745" s="15"/>
      <c r="C745" s="48"/>
      <c r="D745" s="48"/>
      <c r="E745" s="99"/>
      <c r="F745" s="15"/>
      <c r="G745" s="15"/>
      <c r="H745" s="15"/>
      <c r="I745" s="15"/>
      <c r="J745" s="17"/>
      <c r="K745" s="17"/>
      <c r="L745" s="17"/>
      <c r="M745" s="15"/>
      <c r="N745" s="86"/>
      <c r="O745" s="15"/>
      <c r="P745" s="99"/>
      <c r="Q745" s="99"/>
      <c r="R745" s="15"/>
      <c r="S745" s="15"/>
      <c r="T745" s="15"/>
    </row>
    <row r="746" spans="1:20" s="16" customFormat="1">
      <c r="A746" s="15"/>
      <c r="B746" s="15"/>
      <c r="C746" s="48"/>
      <c r="D746" s="48"/>
      <c r="E746" s="99"/>
      <c r="F746" s="15"/>
      <c r="G746" s="15"/>
      <c r="H746" s="15"/>
      <c r="I746" s="15"/>
      <c r="J746" s="17"/>
      <c r="K746" s="17"/>
      <c r="L746" s="17"/>
      <c r="M746" s="15"/>
      <c r="N746" s="86"/>
      <c r="O746" s="15"/>
      <c r="P746" s="99"/>
      <c r="Q746" s="99"/>
      <c r="R746" s="15"/>
      <c r="S746" s="15"/>
      <c r="T746" s="15"/>
    </row>
    <row r="747" spans="1:20" s="16" customFormat="1">
      <c r="A747" s="15"/>
      <c r="B747" s="15"/>
      <c r="C747" s="48"/>
      <c r="D747" s="48"/>
      <c r="E747" s="99"/>
      <c r="F747" s="15"/>
      <c r="G747" s="15"/>
      <c r="H747" s="15"/>
      <c r="I747" s="15"/>
      <c r="J747" s="17"/>
      <c r="K747" s="17"/>
      <c r="L747" s="17"/>
      <c r="M747" s="15"/>
      <c r="N747" s="86"/>
      <c r="O747" s="15"/>
      <c r="P747" s="99"/>
      <c r="Q747" s="99"/>
      <c r="R747" s="15"/>
      <c r="S747" s="15"/>
      <c r="T747" s="15"/>
    </row>
    <row r="748" spans="1:20" s="16" customFormat="1">
      <c r="A748" s="15"/>
      <c r="B748" s="15"/>
      <c r="C748" s="48"/>
      <c r="D748" s="48"/>
      <c r="E748" s="99"/>
      <c r="F748" s="15"/>
      <c r="G748" s="15"/>
      <c r="H748" s="15"/>
      <c r="I748" s="15"/>
      <c r="J748" s="17"/>
      <c r="K748" s="17"/>
      <c r="L748" s="17"/>
      <c r="M748" s="15"/>
      <c r="N748" s="86"/>
      <c r="O748" s="15"/>
      <c r="P748" s="99"/>
      <c r="Q748" s="99"/>
      <c r="R748" s="15"/>
      <c r="S748" s="15"/>
      <c r="T748" s="15"/>
    </row>
    <row r="749" spans="1:20" s="16" customFormat="1">
      <c r="A749" s="15"/>
      <c r="B749" s="15"/>
      <c r="C749" s="48"/>
      <c r="D749" s="48"/>
      <c r="E749" s="99"/>
      <c r="F749" s="15"/>
      <c r="G749" s="15"/>
      <c r="H749" s="15"/>
      <c r="I749" s="15"/>
      <c r="J749" s="17"/>
      <c r="K749" s="17"/>
      <c r="L749" s="17"/>
      <c r="M749" s="15"/>
      <c r="N749" s="86"/>
      <c r="O749" s="15"/>
      <c r="P749" s="99"/>
      <c r="Q749" s="99"/>
      <c r="R749" s="15"/>
      <c r="S749" s="15"/>
      <c r="T749" s="15"/>
    </row>
    <row r="750" spans="1:20" s="16" customFormat="1">
      <c r="A750" s="15"/>
      <c r="B750" s="15"/>
      <c r="C750" s="48"/>
      <c r="D750" s="48"/>
      <c r="E750" s="99"/>
      <c r="F750" s="15"/>
      <c r="G750" s="15"/>
      <c r="H750" s="15"/>
      <c r="I750" s="15"/>
      <c r="J750" s="17"/>
      <c r="K750" s="17"/>
      <c r="L750" s="17"/>
      <c r="M750" s="15"/>
      <c r="N750" s="86"/>
      <c r="O750" s="15"/>
      <c r="P750" s="99"/>
      <c r="Q750" s="99"/>
      <c r="R750" s="15"/>
      <c r="S750" s="15"/>
      <c r="T750" s="15"/>
    </row>
    <row r="751" spans="1:20" s="16" customFormat="1">
      <c r="A751" s="15"/>
      <c r="B751" s="15"/>
      <c r="C751" s="48"/>
      <c r="D751" s="48"/>
      <c r="E751" s="99"/>
      <c r="F751" s="15"/>
      <c r="G751" s="15"/>
      <c r="H751" s="15"/>
      <c r="I751" s="15"/>
      <c r="J751" s="17"/>
      <c r="K751" s="17"/>
      <c r="L751" s="17"/>
      <c r="M751" s="15"/>
      <c r="N751" s="86"/>
      <c r="O751" s="15"/>
      <c r="P751" s="99"/>
      <c r="Q751" s="99"/>
      <c r="R751" s="15"/>
      <c r="S751" s="15"/>
      <c r="T751" s="15"/>
    </row>
    <row r="752" spans="1:20" s="16" customFormat="1">
      <c r="A752" s="15"/>
      <c r="B752" s="15"/>
      <c r="C752" s="48"/>
      <c r="D752" s="48"/>
      <c r="E752" s="99"/>
      <c r="F752" s="15"/>
      <c r="G752" s="15"/>
      <c r="H752" s="15"/>
      <c r="I752" s="15"/>
      <c r="J752" s="17"/>
      <c r="K752" s="17"/>
      <c r="L752" s="17"/>
      <c r="M752" s="15"/>
      <c r="N752" s="86"/>
      <c r="O752" s="15"/>
      <c r="P752" s="99"/>
      <c r="Q752" s="99"/>
      <c r="R752" s="15"/>
      <c r="S752" s="15"/>
      <c r="T752" s="15"/>
    </row>
    <row r="753" spans="1:20" s="16" customFormat="1">
      <c r="A753" s="15"/>
      <c r="B753" s="15"/>
      <c r="C753" s="48"/>
      <c r="D753" s="48"/>
      <c r="E753" s="99"/>
      <c r="F753" s="15"/>
      <c r="G753" s="15"/>
      <c r="H753" s="15"/>
      <c r="I753" s="15"/>
      <c r="J753" s="17"/>
      <c r="K753" s="17"/>
      <c r="L753" s="17"/>
      <c r="M753" s="15"/>
      <c r="N753" s="86"/>
      <c r="O753" s="15"/>
      <c r="P753" s="99"/>
      <c r="Q753" s="99"/>
      <c r="R753" s="15"/>
      <c r="S753" s="15"/>
      <c r="T753" s="15"/>
    </row>
    <row r="754" spans="1:20" s="16" customFormat="1">
      <c r="A754" s="15"/>
      <c r="B754" s="15"/>
      <c r="C754" s="48"/>
      <c r="D754" s="48"/>
      <c r="E754" s="99"/>
      <c r="F754" s="15"/>
      <c r="G754" s="15"/>
      <c r="H754" s="15"/>
      <c r="I754" s="15"/>
      <c r="J754" s="17"/>
      <c r="K754" s="17"/>
      <c r="L754" s="17"/>
      <c r="M754" s="15"/>
      <c r="N754" s="86"/>
      <c r="O754" s="15"/>
      <c r="P754" s="99"/>
      <c r="Q754" s="99"/>
      <c r="R754" s="15"/>
      <c r="S754" s="15"/>
      <c r="T754" s="15"/>
    </row>
    <row r="755" spans="1:20" s="16" customFormat="1">
      <c r="A755" s="15"/>
      <c r="B755" s="15"/>
      <c r="C755" s="48"/>
      <c r="D755" s="48"/>
      <c r="E755" s="99"/>
      <c r="F755" s="15"/>
      <c r="G755" s="15"/>
      <c r="H755" s="15"/>
      <c r="I755" s="15"/>
      <c r="J755" s="17"/>
      <c r="K755" s="17"/>
      <c r="L755" s="17"/>
      <c r="M755" s="15"/>
      <c r="N755" s="86"/>
      <c r="O755" s="15"/>
      <c r="P755" s="99"/>
      <c r="Q755" s="99"/>
      <c r="R755" s="15"/>
      <c r="S755" s="15"/>
      <c r="T755" s="15"/>
    </row>
    <row r="756" spans="1:20" s="16" customFormat="1">
      <c r="A756" s="15"/>
      <c r="B756" s="15"/>
      <c r="C756" s="48"/>
      <c r="D756" s="48"/>
      <c r="E756" s="99"/>
      <c r="F756" s="15"/>
      <c r="G756" s="15"/>
      <c r="H756" s="15"/>
      <c r="I756" s="15"/>
      <c r="J756" s="17"/>
      <c r="K756" s="17"/>
      <c r="L756" s="17"/>
      <c r="M756" s="15"/>
      <c r="N756" s="86"/>
      <c r="O756" s="15"/>
      <c r="P756" s="99"/>
      <c r="Q756" s="99"/>
      <c r="R756" s="15"/>
      <c r="S756" s="15"/>
      <c r="T756" s="15"/>
    </row>
    <row r="757" spans="1:20" s="16" customFormat="1">
      <c r="A757" s="15"/>
      <c r="B757" s="15"/>
      <c r="C757" s="48"/>
      <c r="D757" s="48"/>
      <c r="E757" s="99"/>
      <c r="F757" s="15"/>
      <c r="G757" s="15"/>
      <c r="H757" s="15"/>
      <c r="I757" s="15"/>
      <c r="J757" s="17"/>
      <c r="K757" s="17"/>
      <c r="L757" s="17"/>
      <c r="M757" s="15"/>
      <c r="N757" s="86"/>
      <c r="O757" s="15"/>
      <c r="P757" s="99"/>
      <c r="Q757" s="99"/>
      <c r="R757" s="15"/>
      <c r="S757" s="15"/>
      <c r="T757" s="15"/>
    </row>
    <row r="758" spans="1:20" s="16" customFormat="1">
      <c r="A758" s="15"/>
      <c r="B758" s="15"/>
      <c r="C758" s="48"/>
      <c r="D758" s="48"/>
      <c r="E758" s="99"/>
      <c r="F758" s="15"/>
      <c r="G758" s="15"/>
      <c r="H758" s="15"/>
      <c r="I758" s="15"/>
      <c r="J758" s="17"/>
      <c r="K758" s="17"/>
      <c r="L758" s="17"/>
      <c r="M758" s="15"/>
      <c r="N758" s="86"/>
      <c r="O758" s="15"/>
      <c r="P758" s="99"/>
      <c r="Q758" s="99"/>
      <c r="R758" s="15"/>
      <c r="S758" s="15"/>
      <c r="T758" s="15"/>
    </row>
    <row r="759" spans="1:20" s="16" customFormat="1">
      <c r="A759" s="15"/>
      <c r="B759" s="15"/>
      <c r="C759" s="48"/>
      <c r="D759" s="48"/>
      <c r="E759" s="99"/>
      <c r="F759" s="15"/>
      <c r="G759" s="15"/>
      <c r="H759" s="15"/>
      <c r="I759" s="15"/>
      <c r="J759" s="17"/>
      <c r="K759" s="17"/>
      <c r="L759" s="17"/>
      <c r="M759" s="15"/>
      <c r="N759" s="86"/>
      <c r="O759" s="15"/>
      <c r="P759" s="99"/>
      <c r="Q759" s="99"/>
      <c r="R759" s="15"/>
      <c r="S759" s="15"/>
      <c r="T759" s="15"/>
    </row>
    <row r="760" spans="1:20" s="16" customFormat="1">
      <c r="A760" s="15"/>
      <c r="B760" s="15"/>
      <c r="C760" s="48"/>
      <c r="D760" s="48"/>
      <c r="E760" s="99"/>
      <c r="F760" s="15"/>
      <c r="G760" s="15"/>
      <c r="H760" s="15"/>
      <c r="I760" s="15"/>
      <c r="J760" s="17"/>
      <c r="K760" s="17"/>
      <c r="L760" s="17"/>
      <c r="M760" s="15"/>
      <c r="N760" s="86"/>
      <c r="O760" s="15"/>
      <c r="P760" s="99"/>
      <c r="Q760" s="99"/>
      <c r="R760" s="15"/>
      <c r="S760" s="15"/>
      <c r="T760" s="15"/>
    </row>
    <row r="761" spans="1:20" s="16" customFormat="1">
      <c r="A761" s="15"/>
      <c r="B761" s="15"/>
      <c r="C761" s="48"/>
      <c r="D761" s="48"/>
      <c r="E761" s="99"/>
      <c r="F761" s="15"/>
      <c r="G761" s="15"/>
      <c r="H761" s="15"/>
      <c r="I761" s="15"/>
      <c r="J761" s="17"/>
      <c r="K761" s="17"/>
      <c r="L761" s="17"/>
      <c r="M761" s="15"/>
      <c r="N761" s="86"/>
      <c r="O761" s="15"/>
      <c r="P761" s="99"/>
      <c r="Q761" s="99"/>
      <c r="R761" s="15"/>
      <c r="S761" s="15"/>
      <c r="T761" s="15"/>
    </row>
    <row r="762" spans="1:20" s="16" customFormat="1">
      <c r="A762" s="15"/>
      <c r="B762" s="15"/>
      <c r="C762" s="48"/>
      <c r="D762" s="48"/>
      <c r="E762" s="99"/>
      <c r="F762" s="15"/>
      <c r="G762" s="15"/>
      <c r="H762" s="15"/>
      <c r="I762" s="15"/>
      <c r="J762" s="17"/>
      <c r="K762" s="17"/>
      <c r="L762" s="17"/>
      <c r="M762" s="15"/>
      <c r="N762" s="86"/>
      <c r="O762" s="15"/>
      <c r="P762" s="99"/>
      <c r="Q762" s="99"/>
      <c r="R762" s="15"/>
      <c r="S762" s="15"/>
      <c r="T762" s="15"/>
    </row>
    <row r="763" spans="1:20" s="16" customFormat="1">
      <c r="A763" s="15"/>
      <c r="B763" s="15"/>
      <c r="C763" s="48"/>
      <c r="D763" s="48"/>
      <c r="E763" s="99"/>
      <c r="F763" s="15"/>
      <c r="G763" s="15"/>
      <c r="H763" s="15"/>
      <c r="I763" s="15"/>
      <c r="J763" s="17"/>
      <c r="K763" s="17"/>
      <c r="L763" s="17"/>
      <c r="M763" s="15"/>
      <c r="N763" s="86"/>
      <c r="O763" s="15"/>
      <c r="P763" s="99"/>
      <c r="Q763" s="99"/>
      <c r="R763" s="15"/>
      <c r="S763" s="15"/>
      <c r="T763" s="15"/>
    </row>
    <row r="764" spans="1:20" s="16" customFormat="1">
      <c r="A764" s="15"/>
      <c r="B764" s="15"/>
      <c r="C764" s="48"/>
      <c r="D764" s="48"/>
      <c r="E764" s="99"/>
      <c r="F764" s="15"/>
      <c r="G764" s="15"/>
      <c r="H764" s="15"/>
      <c r="I764" s="15"/>
      <c r="J764" s="17"/>
      <c r="K764" s="17"/>
      <c r="L764" s="17"/>
      <c r="M764" s="15"/>
      <c r="N764" s="86"/>
      <c r="O764" s="15"/>
      <c r="P764" s="99"/>
      <c r="Q764" s="99"/>
      <c r="R764" s="15"/>
      <c r="S764" s="15"/>
      <c r="T764" s="15"/>
    </row>
    <row r="765" spans="1:20" s="16" customFormat="1">
      <c r="A765" s="15"/>
      <c r="B765" s="15"/>
      <c r="C765" s="48"/>
      <c r="D765" s="48"/>
      <c r="E765" s="99"/>
      <c r="F765" s="15"/>
      <c r="G765" s="15"/>
      <c r="H765" s="15"/>
      <c r="I765" s="15"/>
      <c r="J765" s="17"/>
      <c r="K765" s="17"/>
      <c r="L765" s="17"/>
      <c r="M765" s="15"/>
      <c r="N765" s="86"/>
      <c r="O765" s="15"/>
      <c r="P765" s="99"/>
      <c r="Q765" s="99"/>
      <c r="R765" s="15"/>
      <c r="S765" s="15"/>
      <c r="T765" s="15"/>
    </row>
    <row r="766" spans="1:20" s="16" customFormat="1">
      <c r="A766" s="15"/>
      <c r="B766" s="15"/>
      <c r="C766" s="48"/>
      <c r="D766" s="48"/>
      <c r="E766" s="99"/>
      <c r="F766" s="15"/>
      <c r="G766" s="15"/>
      <c r="H766" s="15"/>
      <c r="I766" s="15"/>
      <c r="J766" s="17"/>
      <c r="K766" s="17"/>
      <c r="L766" s="17"/>
      <c r="M766" s="15"/>
      <c r="N766" s="86"/>
      <c r="O766" s="15"/>
      <c r="P766" s="99"/>
      <c r="Q766" s="99"/>
      <c r="R766" s="15"/>
      <c r="S766" s="15"/>
      <c r="T766" s="15"/>
    </row>
    <row r="767" spans="1:20" s="16" customFormat="1">
      <c r="A767" s="15"/>
      <c r="B767" s="15"/>
      <c r="C767" s="48"/>
      <c r="D767" s="48"/>
      <c r="E767" s="99"/>
      <c r="F767" s="15"/>
      <c r="G767" s="15"/>
      <c r="H767" s="15"/>
      <c r="I767" s="15"/>
      <c r="J767" s="17"/>
      <c r="K767" s="17"/>
      <c r="L767" s="17"/>
      <c r="M767" s="15"/>
      <c r="N767" s="86"/>
      <c r="O767" s="15"/>
      <c r="P767" s="99"/>
      <c r="Q767" s="99"/>
      <c r="R767" s="15"/>
      <c r="S767" s="15"/>
      <c r="T767" s="15"/>
    </row>
    <row r="768" spans="1:20" s="16" customFormat="1">
      <c r="A768" s="15"/>
      <c r="B768" s="15"/>
      <c r="C768" s="48"/>
      <c r="D768" s="48"/>
      <c r="E768" s="99"/>
      <c r="F768" s="15"/>
      <c r="G768" s="15"/>
      <c r="H768" s="15"/>
      <c r="I768" s="15"/>
      <c r="J768" s="17"/>
      <c r="K768" s="17"/>
      <c r="L768" s="17"/>
      <c r="M768" s="15"/>
      <c r="N768" s="86"/>
      <c r="O768" s="15"/>
      <c r="P768" s="99"/>
      <c r="Q768" s="99"/>
      <c r="R768" s="15"/>
      <c r="S768" s="15"/>
      <c r="T768" s="15"/>
    </row>
    <row r="769" spans="1:20" s="16" customFormat="1">
      <c r="A769" s="15"/>
      <c r="B769" s="15"/>
      <c r="C769" s="48"/>
      <c r="D769" s="48"/>
      <c r="E769" s="99"/>
      <c r="F769" s="15"/>
      <c r="G769" s="15"/>
      <c r="H769" s="15"/>
      <c r="I769" s="15"/>
      <c r="J769" s="17"/>
      <c r="K769" s="17"/>
      <c r="L769" s="17"/>
      <c r="M769" s="15"/>
      <c r="N769" s="86"/>
      <c r="O769" s="15"/>
      <c r="P769" s="99"/>
      <c r="Q769" s="99"/>
      <c r="R769" s="15"/>
      <c r="S769" s="15"/>
      <c r="T769" s="15"/>
    </row>
    <row r="770" spans="1:20" s="16" customFormat="1">
      <c r="A770" s="15"/>
      <c r="B770" s="15"/>
      <c r="C770" s="48"/>
      <c r="D770" s="48"/>
      <c r="E770" s="99"/>
      <c r="F770" s="15"/>
      <c r="G770" s="15"/>
      <c r="H770" s="15"/>
      <c r="I770" s="15"/>
      <c r="J770" s="17"/>
      <c r="K770" s="17"/>
      <c r="L770" s="17"/>
      <c r="M770" s="15"/>
      <c r="N770" s="86"/>
      <c r="O770" s="15"/>
      <c r="P770" s="99"/>
      <c r="Q770" s="99"/>
      <c r="R770" s="15"/>
      <c r="S770" s="15"/>
      <c r="T770" s="15"/>
    </row>
    <row r="771" spans="1:20" s="16" customFormat="1">
      <c r="A771" s="15"/>
      <c r="B771" s="15"/>
      <c r="C771" s="48"/>
      <c r="D771" s="48"/>
      <c r="E771" s="99"/>
      <c r="F771" s="15"/>
      <c r="G771" s="15"/>
      <c r="H771" s="15"/>
      <c r="I771" s="15"/>
      <c r="J771" s="17"/>
      <c r="K771" s="17"/>
      <c r="L771" s="17"/>
      <c r="M771" s="15"/>
      <c r="N771" s="86"/>
      <c r="O771" s="15"/>
      <c r="P771" s="99"/>
      <c r="Q771" s="99"/>
      <c r="R771" s="15"/>
      <c r="S771" s="15"/>
      <c r="T771" s="15"/>
    </row>
    <row r="772" spans="1:20" s="16" customFormat="1">
      <c r="A772" s="15"/>
      <c r="B772" s="15"/>
      <c r="C772" s="48"/>
      <c r="D772" s="48"/>
      <c r="E772" s="99"/>
      <c r="F772" s="15"/>
      <c r="G772" s="15"/>
      <c r="H772" s="15"/>
      <c r="I772" s="15"/>
      <c r="J772" s="17"/>
      <c r="K772" s="17"/>
      <c r="L772" s="17"/>
      <c r="M772" s="15"/>
      <c r="N772" s="86"/>
      <c r="O772" s="15"/>
      <c r="P772" s="99"/>
      <c r="Q772" s="99"/>
      <c r="R772" s="15"/>
      <c r="S772" s="15"/>
      <c r="T772" s="15"/>
    </row>
    <row r="773" spans="1:20" s="16" customFormat="1">
      <c r="A773" s="15"/>
      <c r="B773" s="15"/>
      <c r="C773" s="48"/>
      <c r="D773" s="48"/>
      <c r="E773" s="99"/>
      <c r="F773" s="15"/>
      <c r="G773" s="15"/>
      <c r="H773" s="15"/>
      <c r="I773" s="15"/>
      <c r="J773" s="17"/>
      <c r="K773" s="17"/>
      <c r="L773" s="17"/>
      <c r="M773" s="15"/>
      <c r="N773" s="86"/>
      <c r="O773" s="15"/>
      <c r="P773" s="99"/>
      <c r="Q773" s="99"/>
      <c r="R773" s="15"/>
      <c r="S773" s="15"/>
      <c r="T773" s="15"/>
    </row>
    <row r="774" spans="1:20" s="16" customFormat="1">
      <c r="A774" s="15"/>
      <c r="B774" s="15"/>
      <c r="C774" s="48"/>
      <c r="D774" s="48"/>
      <c r="E774" s="99"/>
      <c r="F774" s="15"/>
      <c r="G774" s="15"/>
      <c r="H774" s="15"/>
      <c r="I774" s="15"/>
      <c r="J774" s="17"/>
      <c r="K774" s="17"/>
      <c r="L774" s="17"/>
      <c r="M774" s="15"/>
      <c r="N774" s="86"/>
      <c r="O774" s="15"/>
      <c r="P774" s="99"/>
      <c r="Q774" s="99"/>
      <c r="R774" s="15"/>
      <c r="S774" s="15"/>
      <c r="T774" s="15"/>
    </row>
    <row r="775" spans="1:20" s="16" customFormat="1">
      <c r="A775" s="15"/>
      <c r="B775" s="15"/>
      <c r="C775" s="48"/>
      <c r="D775" s="48"/>
      <c r="E775" s="99"/>
      <c r="F775" s="15"/>
      <c r="G775" s="15"/>
      <c r="H775" s="15"/>
      <c r="I775" s="15"/>
      <c r="J775" s="17"/>
      <c r="K775" s="17"/>
      <c r="L775" s="17"/>
      <c r="M775" s="15"/>
      <c r="N775" s="86"/>
      <c r="O775" s="15"/>
      <c r="P775" s="99"/>
      <c r="Q775" s="99"/>
      <c r="R775" s="15"/>
      <c r="S775" s="15"/>
      <c r="T775" s="15"/>
    </row>
  </sheetData>
  <autoFilter ref="A25:T33"/>
  <customSheetViews>
    <customSheetView guid="{2CA86A9A-95B9-4297-AFAA-4060584F7EB2}" showAutoFilter="1" topLeftCell="A28">
      <selection activeCell="A33" sqref="A33"/>
      <pageMargins left="0.7" right="0.7" top="0.75" bottom="0.75" header="0.3" footer="0.3"/>
      <pageSetup orientation="portrait" r:id="rId1"/>
      <autoFilter ref="A25:T33"/>
    </customSheetView>
    <customSheetView guid="{C76F4C7D-9403-4719-BE3F-CA04C80371DA}" showAutoFilter="1" topLeftCell="A28">
      <selection activeCell="A33" sqref="A33"/>
      <pageMargins left="0.7" right="0.7" top="0.75" bottom="0.75" header="0.3" footer="0.3"/>
      <pageSetup orientation="portrait" r:id="rId2"/>
      <autoFilter ref="A25:T33"/>
    </customSheetView>
    <customSheetView guid="{6FD6B376-CCA6-4675-8ABC-AA9739660A34}" showAutoFilter="1" topLeftCell="A28">
      <selection activeCell="A33" sqref="A33"/>
      <pageMargins left="0.7" right="0.7" top="0.75" bottom="0.75" header="0.3" footer="0.3"/>
      <pageSetup orientation="portrait" r:id="rId3"/>
      <autoFilter ref="A25:T33"/>
    </customSheetView>
    <customSheetView guid="{CE32BFE7-CEBE-4209-8D4A-40B3BAE34A14}" showAutoFilter="1" topLeftCell="A28">
      <selection activeCell="A33" sqref="A33"/>
      <pageMargins left="0.7" right="0.7" top="0.75" bottom="0.75" header="0.3" footer="0.3"/>
      <pageSetup orientation="portrait" r:id="rId4"/>
      <autoFilter ref="A25:T33"/>
    </customSheetView>
    <customSheetView guid="{4D87F668-1429-4E92-96DB-4F2D23E9BA9E}" showAutoFilter="1" topLeftCell="A28">
      <selection activeCell="A33" sqref="A33"/>
      <pageMargins left="0.7" right="0.7" top="0.75" bottom="0.75" header="0.3" footer="0.3"/>
      <pageSetup orientation="portrait" r:id="rId5"/>
      <autoFilter ref="A25:T33"/>
    </customSheetView>
    <customSheetView guid="{307286A1-FE16-489D-85EA-4EDA608AC70E}" showAutoFilter="1" topLeftCell="A28">
      <selection activeCell="J33" sqref="J33"/>
      <pageMargins left="0.7" right="0.7" top="0.75" bottom="0.75" header="0.3" footer="0.3"/>
      <pageSetup orientation="portrait" r:id="rId6"/>
      <autoFilter ref="A25:T33"/>
    </customSheetView>
    <customSheetView guid="{4743EA6C-1CF0-4AC6-B1F9-62558CDA31EF}" showAutoFilter="1" topLeftCell="A19">
      <selection activeCell="J33" sqref="J33"/>
      <pageMargins left="0.7" right="0.7" top="0.75" bottom="0.75" header="0.3" footer="0.3"/>
      <pageSetup orientation="portrait" r:id="rId7"/>
      <autoFilter ref="A25:T33"/>
    </customSheetView>
    <customSheetView guid="{07D8C007-6307-47BA-AD2E-62AE3181CE78}">
      <selection activeCell="A26" sqref="A26"/>
      <pageMargins left="0.7" right="0.7" top="0.75" bottom="0.75" header="0.3" footer="0.3"/>
      <pageSetup orientation="portrait" r:id="rId8"/>
    </customSheetView>
    <customSheetView guid="{C421540F-732B-4D34-9149-E6D75DC601EE}">
      <selection activeCell="A26" sqref="A26"/>
      <pageMargins left="0.7" right="0.7" top="0.75" bottom="0.75" header="0.3" footer="0.3"/>
      <pageSetup orientation="portrait" r:id="rId9"/>
    </customSheetView>
    <customSheetView guid="{B2199055-22BD-4173-9D96-1BD1A6ADAA24}" topLeftCell="B7">
      <selection activeCell="B29" sqref="A29:XFD29"/>
      <pageMargins left="0.7" right="0.7" top="0.75" bottom="0.75" header="0.3" footer="0.3"/>
      <pageSetup orientation="portrait" r:id="rId10"/>
    </customSheetView>
    <customSheetView guid="{52533A47-AE0C-4DB1-AFC9-A746155733BC}" topLeftCell="A22">
      <selection activeCell="A33" sqref="A33"/>
      <pageMargins left="0.7" right="0.7" top="0.75" bottom="0.75" header="0.3" footer="0.3"/>
      <pageSetup orientation="portrait" r:id="rId11"/>
    </customSheetView>
    <customSheetView guid="{671A3B5B-CCBE-4DE0-A63F-9E6E2093BEC5}">
      <selection activeCell="A26" sqref="A26"/>
      <pageMargins left="0.7" right="0.7" top="0.75" bottom="0.75" header="0.3" footer="0.3"/>
      <pageSetup orientation="portrait" r:id="rId12"/>
    </customSheetView>
    <customSheetView guid="{0E420F7E-540F-4523-8FBC-37AEB84A57AE}" hiddenRows="1">
      <selection activeCell="A39" sqref="A39"/>
      <pageMargins left="0.7" right="0.7" top="0.75" bottom="0.75" header="0.3" footer="0.3"/>
      <pageSetup orientation="portrait" r:id="rId13"/>
    </customSheetView>
    <customSheetView guid="{A192DAFC-E842-4DE5-AF44-A5D36E30D593}" topLeftCell="A10">
      <selection activeCell="F31" sqref="F31"/>
      <pageMargins left="0.7" right="0.7" top="0.75" bottom="0.75" header="0.3" footer="0.3"/>
      <pageSetup orientation="portrait" r:id="rId14"/>
    </customSheetView>
    <customSheetView guid="{62CA3BAE-2829-4224-9D57-8F3B9E8BAE6B}">
      <selection activeCell="A26" sqref="A26"/>
      <pageMargins left="0.7" right="0.7" top="0.75" bottom="0.75" header="0.3" footer="0.3"/>
      <pageSetup orientation="portrait" r:id="rId15"/>
    </customSheetView>
    <customSheetView guid="{77ABD24F-26FA-4C83-AEBF-A442E2887B3C}">
      <selection activeCell="A26" sqref="A26"/>
      <pageMargins left="0.7" right="0.7" top="0.75" bottom="0.75" header="0.3" footer="0.3"/>
      <pageSetup orientation="portrait" r:id="rId16"/>
    </customSheetView>
    <customSheetView guid="{3FEDFE13-4131-4C4C-AF02-5DAF0F20B791}">
      <selection activeCell="C30" sqref="C30"/>
      <pageMargins left="0.7" right="0.7" top="0.75" bottom="0.75" header="0.3" footer="0.3"/>
      <pageSetup orientation="portrait" r:id="rId17"/>
    </customSheetView>
    <customSheetView guid="{4689F67F-7384-47CE-BB7A-30EC7141290A}">
      <selection activeCell="A26" sqref="A26"/>
      <pageMargins left="0.7" right="0.7" top="0.75" bottom="0.75" header="0.3" footer="0.3"/>
      <pageSetup orientation="portrait" r:id="rId18"/>
    </customSheetView>
    <customSheetView guid="{592949C8-1C9B-424D-AA5C-A3ADB3774820}">
      <selection activeCell="A26" sqref="A26"/>
      <pageMargins left="0.7" right="0.7" top="0.75" bottom="0.75" header="0.3" footer="0.3"/>
      <pageSetup orientation="portrait" r:id="rId19"/>
    </customSheetView>
    <customSheetView guid="{E94D5A27-E155-473A-B8CD-068446C7DFB2}">
      <selection activeCell="A26" sqref="A26"/>
      <pageMargins left="0.7" right="0.7" top="0.75" bottom="0.75" header="0.3" footer="0.3"/>
      <pageSetup orientation="portrait" r:id="rId20"/>
    </customSheetView>
    <customSheetView guid="{DA08CCFC-3D64-4FE3-8903-2556A7BB4AA0}" showAutoFilter="1" topLeftCell="A19">
      <selection activeCell="J33" sqref="J33"/>
      <pageMargins left="0.7" right="0.7" top="0.75" bottom="0.75" header="0.3" footer="0.3"/>
      <pageSetup orientation="portrait" r:id="rId21"/>
      <autoFilter ref="A25:T33"/>
    </customSheetView>
    <customSheetView guid="{9C2A4B76-4BA6-4C55-B5C1-FB252F262C90}" showAutoFilter="1" topLeftCell="A28">
      <selection activeCell="J33" sqref="J33"/>
      <pageMargins left="0.7" right="0.7" top="0.75" bottom="0.75" header="0.3" footer="0.3"/>
      <pageSetup orientation="portrait" r:id="rId22"/>
      <autoFilter ref="A25:T33"/>
    </customSheetView>
    <customSheetView guid="{9D9678A5-7C01-4AEF-91D1-200EE8273516}" showAutoFilter="1" topLeftCell="A28">
      <selection activeCell="J33" sqref="J33"/>
      <pageMargins left="0.7" right="0.7" top="0.75" bottom="0.75" header="0.3" footer="0.3"/>
      <pageSetup orientation="portrait" r:id="rId23"/>
      <autoFilter ref="A25:T33"/>
    </customSheetView>
    <customSheetView guid="{8017DBC4-0913-4D40-A9A8-7D22B7611D0E}" showAutoFilter="1" topLeftCell="A28">
      <selection activeCell="J33" sqref="J33"/>
      <pageMargins left="0.7" right="0.7" top="0.75" bottom="0.75" header="0.3" footer="0.3"/>
      <pageSetup orientation="portrait" r:id="rId24"/>
      <autoFilter ref="A25:T33"/>
    </customSheetView>
    <customSheetView guid="{ADE24852-5A29-4BBC-BC6C-117567C4C4AB}" showAutoFilter="1" topLeftCell="A28">
      <selection activeCell="A33" sqref="A33"/>
      <pageMargins left="0.7" right="0.7" top="0.75" bottom="0.75" header="0.3" footer="0.3"/>
      <pageSetup orientation="portrait" r:id="rId25"/>
      <autoFilter ref="A25:T33"/>
    </customSheetView>
    <customSheetView guid="{EB1B9C20-4ED6-490F-B553-132693AB00B3}" showAutoFilter="1" topLeftCell="A28">
      <selection activeCell="A33" sqref="A33"/>
      <pageMargins left="0.7" right="0.7" top="0.75" bottom="0.75" header="0.3" footer="0.3"/>
      <pageSetup orientation="portrait" r:id="rId26"/>
      <autoFilter ref="A25:T33"/>
    </customSheetView>
  </customSheetViews>
  <mergeCells count="2">
    <mergeCell ref="A24:O24"/>
    <mergeCell ref="G17:K17"/>
  </mergeCells>
  <pageMargins left="0.7" right="0.7" top="0.75" bottom="0.75" header="0.3" footer="0.3"/>
  <pageSetup orientation="portrait" r:id="rId27"/>
  <extLst>
    <ext xmlns:x14="http://schemas.microsoft.com/office/spreadsheetml/2009/9/main" uri="{CCE6A557-97BC-4b89-ADB6-D9C93CAAB3DF}">
      <x14:dataValidations xmlns:xm="http://schemas.microsoft.com/office/excel/2006/main" count="5">
        <x14:dataValidation type="list" allowBlank="1" showInputMessage="1" showErrorMessage="1">
          <x14:formula1>
            <xm:f>'Drop down list'!$E$3:$E$6</xm:f>
          </x14:formula1>
          <xm:sqref>P26:Q26 P28:Q33 P35:Q775</xm:sqref>
        </x14:dataValidation>
        <x14:dataValidation type="list" allowBlank="1" showInputMessage="1" showErrorMessage="1">
          <x14:formula1>
            <xm:f>'Drop down list'!$B$3:$B$54</xm:f>
          </x14:formula1>
          <xm:sqref>J26:J33 J35:J775</xm:sqref>
        </x14:dataValidation>
        <x14:dataValidation type="list" allowBlank="1" showInputMessage="1" showErrorMessage="1">
          <x14:formula1>
            <xm:f>'Drop down list'!$C$3:$C$14</xm:f>
          </x14:formula1>
          <xm:sqref>K26:K33 K35:K775</xm:sqref>
        </x14:dataValidation>
        <x14:dataValidation type="list" allowBlank="1" showInputMessage="1" showErrorMessage="1">
          <x14:formula1>
            <xm:f>'Drop down list'!$D$3</xm:f>
          </x14:formula1>
          <xm:sqref>L26:L33 L35:L775</xm:sqref>
        </x14:dataValidation>
        <x14:dataValidation type="list" allowBlank="1" showInputMessage="1" showErrorMessage="1">
          <x14:formula1>
            <xm:f>'Drop down list'!$A$3:$A$5</xm:f>
          </x14:formula1>
          <xm:sqref>E26:E33 E35:E775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M54"/>
  <sheetViews>
    <sheetView workbookViewId="0">
      <selection activeCell="H36" sqref="H36"/>
    </sheetView>
  </sheetViews>
  <sheetFormatPr defaultRowHeight="15"/>
  <sheetData>
    <row r="2" spans="1:13" ht="102">
      <c r="A2" s="19" t="s">
        <v>16</v>
      </c>
      <c r="B2" s="23" t="s">
        <v>20</v>
      </c>
      <c r="C2" s="19" t="s">
        <v>21</v>
      </c>
      <c r="D2" s="19" t="s">
        <v>22</v>
      </c>
      <c r="E2" s="23" t="s">
        <v>26</v>
      </c>
      <c r="F2" s="53" t="s">
        <v>58</v>
      </c>
      <c r="G2" s="53" t="s">
        <v>57</v>
      </c>
      <c r="H2" s="53" t="s">
        <v>57</v>
      </c>
      <c r="I2" s="53" t="s">
        <v>78</v>
      </c>
      <c r="J2" s="54" t="s">
        <v>71</v>
      </c>
      <c r="K2" s="54" t="s">
        <v>72</v>
      </c>
      <c r="L2" s="54" t="s">
        <v>79</v>
      </c>
      <c r="M2" s="54" t="s">
        <v>80</v>
      </c>
    </row>
    <row r="3" spans="1:13">
      <c r="A3" t="s">
        <v>1</v>
      </c>
      <c r="B3" t="s">
        <v>88</v>
      </c>
      <c r="C3" t="s">
        <v>32</v>
      </c>
      <c r="D3">
        <v>2019</v>
      </c>
      <c r="E3" t="s">
        <v>33</v>
      </c>
      <c r="F3" t="s">
        <v>151</v>
      </c>
      <c r="G3" t="s">
        <v>151</v>
      </c>
      <c r="H3" t="s">
        <v>151</v>
      </c>
      <c r="I3" t="s">
        <v>60</v>
      </c>
      <c r="J3" t="s">
        <v>151</v>
      </c>
      <c r="K3" t="s">
        <v>151</v>
      </c>
      <c r="L3" t="s">
        <v>151</v>
      </c>
      <c r="M3" t="s">
        <v>151</v>
      </c>
    </row>
    <row r="4" spans="1:13">
      <c r="A4" t="s">
        <v>3</v>
      </c>
      <c r="B4" t="s">
        <v>89</v>
      </c>
      <c r="C4" t="s">
        <v>139</v>
      </c>
      <c r="E4" t="s">
        <v>150</v>
      </c>
      <c r="F4" t="s">
        <v>59</v>
      </c>
      <c r="G4" t="s">
        <v>73</v>
      </c>
      <c r="H4" t="s">
        <v>73</v>
      </c>
      <c r="I4" t="s">
        <v>61</v>
      </c>
      <c r="J4" t="s">
        <v>73</v>
      </c>
      <c r="K4" t="s">
        <v>73</v>
      </c>
      <c r="L4" t="s">
        <v>59</v>
      </c>
      <c r="M4" t="s">
        <v>73</v>
      </c>
    </row>
    <row r="5" spans="1:13">
      <c r="A5" t="s">
        <v>223</v>
      </c>
      <c r="B5" t="s">
        <v>31</v>
      </c>
      <c r="C5" t="s">
        <v>140</v>
      </c>
      <c r="E5" t="s">
        <v>51</v>
      </c>
      <c r="F5" t="s">
        <v>73</v>
      </c>
      <c r="I5" t="s">
        <v>62</v>
      </c>
      <c r="L5" t="s">
        <v>73</v>
      </c>
    </row>
    <row r="6" spans="1:13">
      <c r="B6" t="s">
        <v>90</v>
      </c>
      <c r="C6" t="s">
        <v>141</v>
      </c>
      <c r="E6" t="s">
        <v>224</v>
      </c>
      <c r="I6" t="s">
        <v>63</v>
      </c>
    </row>
    <row r="7" spans="1:13">
      <c r="B7" t="s">
        <v>91</v>
      </c>
      <c r="C7" t="s">
        <v>142</v>
      </c>
    </row>
    <row r="8" spans="1:13">
      <c r="B8" t="s">
        <v>92</v>
      </c>
      <c r="C8" t="s">
        <v>143</v>
      </c>
    </row>
    <row r="9" spans="1:13">
      <c r="B9" t="s">
        <v>93</v>
      </c>
      <c r="C9" t="s">
        <v>144</v>
      </c>
    </row>
    <row r="10" spans="1:13">
      <c r="B10" t="s">
        <v>94</v>
      </c>
      <c r="C10" t="s">
        <v>145</v>
      </c>
    </row>
    <row r="11" spans="1:13">
      <c r="B11" t="s">
        <v>95</v>
      </c>
      <c r="C11" t="s">
        <v>146</v>
      </c>
    </row>
    <row r="12" spans="1:13">
      <c r="B12" t="s">
        <v>96</v>
      </c>
      <c r="C12" t="s">
        <v>147</v>
      </c>
    </row>
    <row r="13" spans="1:13">
      <c r="B13" t="s">
        <v>97</v>
      </c>
      <c r="C13" t="s">
        <v>148</v>
      </c>
    </row>
    <row r="14" spans="1:13">
      <c r="B14" t="s">
        <v>98</v>
      </c>
      <c r="C14" t="s">
        <v>149</v>
      </c>
    </row>
    <row r="15" spans="1:13">
      <c r="B15" t="s">
        <v>99</v>
      </c>
      <c r="C15" s="18"/>
      <c r="D15" s="59"/>
    </row>
    <row r="16" spans="1:13">
      <c r="B16" t="s">
        <v>100</v>
      </c>
      <c r="C16" s="59"/>
      <c r="D16" s="59"/>
    </row>
    <row r="17" spans="2:6">
      <c r="B17" t="s">
        <v>101</v>
      </c>
      <c r="C17" s="18"/>
      <c r="D17" s="59"/>
    </row>
    <row r="18" spans="2:6">
      <c r="B18" t="s">
        <v>102</v>
      </c>
      <c r="C18" s="59"/>
      <c r="D18" s="59"/>
    </row>
    <row r="19" spans="2:6">
      <c r="B19" t="s">
        <v>103</v>
      </c>
      <c r="C19" s="18"/>
      <c r="D19" s="59"/>
    </row>
    <row r="20" spans="2:6">
      <c r="B20" t="s">
        <v>104</v>
      </c>
      <c r="C20" s="59"/>
      <c r="D20" s="59"/>
    </row>
    <row r="21" spans="2:6">
      <c r="B21" t="s">
        <v>105</v>
      </c>
    </row>
    <row r="22" spans="2:6">
      <c r="B22" t="s">
        <v>106</v>
      </c>
      <c r="D22" s="58"/>
      <c r="E22" s="58"/>
      <c r="F22" s="58"/>
    </row>
    <row r="23" spans="2:6">
      <c r="B23" t="s">
        <v>107</v>
      </c>
      <c r="D23" s="58"/>
      <c r="E23" s="18"/>
      <c r="F23" s="58"/>
    </row>
    <row r="24" spans="2:6">
      <c r="B24" t="s">
        <v>108</v>
      </c>
      <c r="D24" s="58"/>
      <c r="E24" s="58"/>
      <c r="F24" s="58"/>
    </row>
    <row r="25" spans="2:6">
      <c r="B25" t="s">
        <v>109</v>
      </c>
      <c r="D25" s="58"/>
      <c r="E25" s="58"/>
      <c r="F25" s="58"/>
    </row>
    <row r="26" spans="2:6">
      <c r="B26" t="s">
        <v>110</v>
      </c>
    </row>
    <row r="27" spans="2:6">
      <c r="B27" t="s">
        <v>111</v>
      </c>
    </row>
    <row r="28" spans="2:6">
      <c r="B28" t="s">
        <v>112</v>
      </c>
    </row>
    <row r="29" spans="2:6">
      <c r="B29" t="s">
        <v>113</v>
      </c>
    </row>
    <row r="30" spans="2:6">
      <c r="B30" t="s">
        <v>114</v>
      </c>
    </row>
    <row r="31" spans="2:6">
      <c r="B31" t="s">
        <v>115</v>
      </c>
    </row>
    <row r="32" spans="2:6">
      <c r="B32" t="s">
        <v>116</v>
      </c>
    </row>
    <row r="33" spans="2:2">
      <c r="B33" t="s">
        <v>117</v>
      </c>
    </row>
    <row r="34" spans="2:2">
      <c r="B34" t="s">
        <v>118</v>
      </c>
    </row>
    <row r="35" spans="2:2">
      <c r="B35" t="s">
        <v>119</v>
      </c>
    </row>
    <row r="36" spans="2:2">
      <c r="B36" t="s">
        <v>120</v>
      </c>
    </row>
    <row r="37" spans="2:2">
      <c r="B37" t="s">
        <v>121</v>
      </c>
    </row>
    <row r="38" spans="2:2">
      <c r="B38" t="s">
        <v>122</v>
      </c>
    </row>
    <row r="39" spans="2:2">
      <c r="B39" t="s">
        <v>123</v>
      </c>
    </row>
    <row r="40" spans="2:2">
      <c r="B40" t="s">
        <v>124</v>
      </c>
    </row>
    <row r="41" spans="2:2">
      <c r="B41" t="s">
        <v>125</v>
      </c>
    </row>
    <row r="42" spans="2:2">
      <c r="B42" t="s">
        <v>126</v>
      </c>
    </row>
    <row r="43" spans="2:2">
      <c r="B43" t="s">
        <v>127</v>
      </c>
    </row>
    <row r="44" spans="2:2">
      <c r="B44" t="s">
        <v>128</v>
      </c>
    </row>
    <row r="45" spans="2:2">
      <c r="B45" t="s">
        <v>129</v>
      </c>
    </row>
    <row r="46" spans="2:2">
      <c r="B46" t="s">
        <v>130</v>
      </c>
    </row>
    <row r="47" spans="2:2">
      <c r="B47" t="s">
        <v>131</v>
      </c>
    </row>
    <row r="48" spans="2:2">
      <c r="B48" t="s">
        <v>132</v>
      </c>
    </row>
    <row r="49" spans="2:2">
      <c r="B49" t="s">
        <v>133</v>
      </c>
    </row>
    <row r="50" spans="2:2">
      <c r="B50" t="s">
        <v>134</v>
      </c>
    </row>
    <row r="51" spans="2:2">
      <c r="B51" t="s">
        <v>135</v>
      </c>
    </row>
    <row r="52" spans="2:2">
      <c r="B52" t="s">
        <v>136</v>
      </c>
    </row>
    <row r="53" spans="2:2">
      <c r="B53" t="s">
        <v>137</v>
      </c>
    </row>
    <row r="54" spans="2:2">
      <c r="B54" t="s">
        <v>138</v>
      </c>
    </row>
  </sheetData>
  <customSheetViews>
    <customSheetView guid="{2CA86A9A-95B9-4297-AFAA-4060584F7EB2}" state="hidden">
      <selection activeCell="H36" sqref="H36"/>
      <pageMargins left="0.7" right="0.7" top="0.75" bottom="0.75" header="0.3" footer="0.3"/>
    </customSheetView>
    <customSheetView guid="{C76F4C7D-9403-4719-BE3F-CA04C80371DA}" state="hidden">
      <selection activeCell="H36" sqref="H36"/>
      <pageMargins left="0.7" right="0.7" top="0.75" bottom="0.75" header="0.3" footer="0.3"/>
    </customSheetView>
    <customSheetView guid="{6FD6B376-CCA6-4675-8ABC-AA9739660A34}" state="hidden">
      <selection activeCell="H36" sqref="H36"/>
      <pageMargins left="0.7" right="0.7" top="0.75" bottom="0.75" header="0.3" footer="0.3"/>
    </customSheetView>
    <customSheetView guid="{CE32BFE7-CEBE-4209-8D4A-40B3BAE34A14}" state="hidden">
      <selection activeCell="H36" sqref="H36"/>
      <pageMargins left="0.7" right="0.7" top="0.75" bottom="0.75" header="0.3" footer="0.3"/>
    </customSheetView>
    <customSheetView guid="{4D87F668-1429-4E92-96DB-4F2D23E9BA9E}" state="hidden">
      <selection activeCell="H36" sqref="H36"/>
      <pageMargins left="0.7" right="0.7" top="0.75" bottom="0.75" header="0.3" footer="0.3"/>
    </customSheetView>
    <customSheetView guid="{307286A1-FE16-489D-85EA-4EDA608AC70E}" state="hidden">
      <selection activeCell="H36" sqref="H36"/>
      <pageMargins left="0.7" right="0.7" top="0.75" bottom="0.75" header="0.3" footer="0.3"/>
    </customSheetView>
    <customSheetView guid="{4743EA6C-1CF0-4AC6-B1F9-62558CDA31EF}" state="hidden">
      <selection activeCell="H36" sqref="H36"/>
      <pageMargins left="0.7" right="0.7" top="0.75" bottom="0.75" header="0.3" footer="0.3"/>
    </customSheetView>
    <customSheetView guid="{07D8C007-6307-47BA-AD2E-62AE3181CE78}" state="hidden">
      <selection activeCell="H36" sqref="H36"/>
      <pageMargins left="0.7" right="0.7" top="0.75" bottom="0.75" header="0.3" footer="0.3"/>
    </customSheetView>
    <customSheetView guid="{C421540F-732B-4D34-9149-E6D75DC601EE}" state="hidden">
      <selection activeCell="H36" sqref="H36"/>
      <pageMargins left="0.7" right="0.7" top="0.75" bottom="0.75" header="0.3" footer="0.3"/>
    </customSheetView>
    <customSheetView guid="{B2199055-22BD-4173-9D96-1BD1A6ADAA24}" state="hidden">
      <selection activeCell="H36" sqref="H36"/>
      <pageMargins left="0.7" right="0.7" top="0.75" bottom="0.75" header="0.3" footer="0.3"/>
    </customSheetView>
    <customSheetView guid="{52533A47-AE0C-4DB1-AFC9-A746155733BC}" state="hidden">
      <selection activeCell="H36" sqref="H36"/>
      <pageMargins left="0.7" right="0.7" top="0.75" bottom="0.75" header="0.3" footer="0.3"/>
    </customSheetView>
    <customSheetView guid="{671A3B5B-CCBE-4DE0-A63F-9E6E2093BEC5}" state="hidden">
      <selection activeCell="H36" sqref="H36"/>
      <pageMargins left="0.7" right="0.7" top="0.75" bottom="0.75" header="0.3" footer="0.3"/>
    </customSheetView>
    <customSheetView guid="{0E420F7E-540F-4523-8FBC-37AEB84A57AE}" state="hidden">
      <selection activeCell="I10" sqref="I10"/>
      <pageMargins left="0.7" right="0.7" top="0.75" bottom="0.75" header="0.3" footer="0.3"/>
    </customSheetView>
    <customSheetView guid="{A192DAFC-E842-4DE5-AF44-A5D36E30D593}" state="hidden">
      <selection activeCell="H36" sqref="H36"/>
      <pageMargins left="0.7" right="0.7" top="0.75" bottom="0.75" header="0.3" footer="0.3"/>
    </customSheetView>
    <customSheetView guid="{62CA3BAE-2829-4224-9D57-8F3B9E8BAE6B}" state="hidden">
      <selection activeCell="H36" sqref="H36"/>
      <pageMargins left="0.7" right="0.7" top="0.75" bottom="0.75" header="0.3" footer="0.3"/>
    </customSheetView>
    <customSheetView guid="{77ABD24F-26FA-4C83-AEBF-A442E2887B3C}" state="hidden">
      <selection activeCell="H36" sqref="H36"/>
      <pageMargins left="0.7" right="0.7" top="0.75" bottom="0.75" header="0.3" footer="0.3"/>
    </customSheetView>
    <customSheetView guid="{3FEDFE13-4131-4C4C-AF02-5DAF0F20B791}" state="hidden">
      <selection activeCell="H36" sqref="H36"/>
      <pageMargins left="0.7" right="0.7" top="0.75" bottom="0.75" header="0.3" footer="0.3"/>
    </customSheetView>
    <customSheetView guid="{4689F67F-7384-47CE-BB7A-30EC7141290A}" state="hidden">
      <selection activeCell="H36" sqref="H36"/>
      <pageMargins left="0.7" right="0.7" top="0.75" bottom="0.75" header="0.3" footer="0.3"/>
    </customSheetView>
    <customSheetView guid="{592949C8-1C9B-424D-AA5C-A3ADB3774820}" state="hidden">
      <selection activeCell="H36" sqref="H36"/>
      <pageMargins left="0.7" right="0.7" top="0.75" bottom="0.75" header="0.3" footer="0.3"/>
    </customSheetView>
    <customSheetView guid="{E94D5A27-E155-473A-B8CD-068446C7DFB2}" state="hidden">
      <selection activeCell="H36" sqref="H36"/>
      <pageMargins left="0.7" right="0.7" top="0.75" bottom="0.75" header="0.3" footer="0.3"/>
    </customSheetView>
    <customSheetView guid="{DA08CCFC-3D64-4FE3-8903-2556A7BB4AA0}" state="hidden">
      <selection activeCell="H36" sqref="H36"/>
      <pageMargins left="0.7" right="0.7" top="0.75" bottom="0.75" header="0.3" footer="0.3"/>
    </customSheetView>
    <customSheetView guid="{9C2A4B76-4BA6-4C55-B5C1-FB252F262C90}" state="hidden">
      <selection activeCell="H36" sqref="H36"/>
      <pageMargins left="0.7" right="0.7" top="0.75" bottom="0.75" header="0.3" footer="0.3"/>
    </customSheetView>
    <customSheetView guid="{9D9678A5-7C01-4AEF-91D1-200EE8273516}" state="hidden">
      <selection activeCell="H36" sqref="H36"/>
      <pageMargins left="0.7" right="0.7" top="0.75" bottom="0.75" header="0.3" footer="0.3"/>
    </customSheetView>
    <customSheetView guid="{8017DBC4-0913-4D40-A9A8-7D22B7611D0E}" state="hidden">
      <selection activeCell="H36" sqref="H36"/>
      <pageMargins left="0.7" right="0.7" top="0.75" bottom="0.75" header="0.3" footer="0.3"/>
    </customSheetView>
    <customSheetView guid="{ADE24852-5A29-4BBC-BC6C-117567C4C4AB}" state="hidden">
      <selection activeCell="H36" sqref="H36"/>
      <pageMargins left="0.7" right="0.7" top="0.75" bottom="0.75" header="0.3" footer="0.3"/>
    </customSheetView>
    <customSheetView guid="{EB1B9C20-4ED6-490F-B553-132693AB00B3}" state="hidden">
      <selection activeCell="H36" sqref="H36"/>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workbookViewId="0">
      <selection activeCell="D41" sqref="D41"/>
    </sheetView>
  </sheetViews>
  <sheetFormatPr defaultRowHeight="15"/>
  <sheetData/>
  <customSheetViews>
    <customSheetView guid="{2CA86A9A-95B9-4297-AFAA-4060584F7EB2}">
      <selection activeCell="D41" sqref="D41"/>
      <pageMargins left="0.7" right="0.7" top="0.75" bottom="0.75" header="0.3" footer="0.3"/>
    </customSheetView>
    <customSheetView guid="{C76F4C7D-9403-4719-BE3F-CA04C80371DA}">
      <selection activeCell="D41" sqref="D41"/>
      <pageMargins left="0.7" right="0.7" top="0.75" bottom="0.75" header="0.3" footer="0.3"/>
    </customSheetView>
    <customSheetView guid="{6FD6B376-CCA6-4675-8ABC-AA9739660A34}">
      <selection activeCell="D41" sqref="D41"/>
      <pageMargins left="0.7" right="0.7" top="0.75" bottom="0.75" header="0.3" footer="0.3"/>
    </customSheetView>
    <customSheetView guid="{CE32BFE7-CEBE-4209-8D4A-40B3BAE34A14}">
      <selection activeCell="D41" sqref="D41"/>
      <pageMargins left="0.7" right="0.7" top="0.75" bottom="0.75" header="0.3" footer="0.3"/>
    </customSheetView>
    <customSheetView guid="{4D87F668-1429-4E92-96DB-4F2D23E9BA9E}">
      <selection activeCell="D41" sqref="D41"/>
      <pageMargins left="0.7" right="0.7" top="0.75" bottom="0.75" header="0.3" footer="0.3"/>
    </customSheetView>
    <customSheetView guid="{307286A1-FE16-489D-85EA-4EDA608AC70E}">
      <selection activeCell="D41" sqref="D41"/>
      <pageMargins left="0.7" right="0.7" top="0.75" bottom="0.75" header="0.3" footer="0.3"/>
    </customSheetView>
    <customSheetView guid="{4743EA6C-1CF0-4AC6-B1F9-62558CDA31EF}">
      <selection activeCell="D41" sqref="D41"/>
      <pageMargins left="0.7" right="0.7" top="0.75" bottom="0.75" header="0.3" footer="0.3"/>
    </customSheetView>
    <customSheetView guid="{592949C8-1C9B-424D-AA5C-A3ADB3774820}">
      <pageMargins left="0.7" right="0.7" top="0.75" bottom="0.75" header="0.3" footer="0.3"/>
    </customSheetView>
    <customSheetView guid="{E94D5A27-E155-473A-B8CD-068446C7DFB2}">
      <pageMargins left="0.7" right="0.7" top="0.75" bottom="0.75" header="0.3" footer="0.3"/>
    </customSheetView>
    <customSheetView guid="{DA08CCFC-3D64-4FE3-8903-2556A7BB4AA0}">
      <selection activeCell="D41" sqref="D41"/>
      <pageMargins left="0.7" right="0.7" top="0.75" bottom="0.75" header="0.3" footer="0.3"/>
    </customSheetView>
    <customSheetView guid="{9C2A4B76-4BA6-4C55-B5C1-FB252F262C90}">
      <selection activeCell="D41" sqref="D41"/>
      <pageMargins left="0.7" right="0.7" top="0.75" bottom="0.75" header="0.3" footer="0.3"/>
    </customSheetView>
    <customSheetView guid="{9D9678A5-7C01-4AEF-91D1-200EE8273516}">
      <selection activeCell="D41" sqref="D41"/>
      <pageMargins left="0.7" right="0.7" top="0.75" bottom="0.75" header="0.3" footer="0.3"/>
    </customSheetView>
    <customSheetView guid="{8017DBC4-0913-4D40-A9A8-7D22B7611D0E}">
      <selection activeCell="D41" sqref="D41"/>
      <pageMargins left="0.7" right="0.7" top="0.75" bottom="0.75" header="0.3" footer="0.3"/>
    </customSheetView>
    <customSheetView guid="{ADE24852-5A29-4BBC-BC6C-117567C4C4AB}">
      <selection activeCell="D41" sqref="D41"/>
      <pageMargins left="0.7" right="0.7" top="0.75" bottom="0.75" header="0.3" footer="0.3"/>
    </customSheetView>
    <customSheetView guid="{EB1B9C20-4ED6-490F-B553-132693AB00B3}">
      <selection activeCell="D41" sqref="D41"/>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Cost Savings- Conventional</vt:lpstr>
      <vt:lpstr>Cost Savings - Devon</vt:lpstr>
      <vt:lpstr>Cost Recovery</vt:lpstr>
      <vt:lpstr>PP RFPs</vt:lpstr>
      <vt:lpstr>Asset Sales</vt:lpstr>
      <vt:lpstr>Asset Utilization 2019</vt:lpstr>
      <vt:lpstr>Cost Savings - Horizon-Albian</vt:lpstr>
      <vt:lpstr>Drop down list</vt:lpstr>
      <vt:lpstr>Sheet1</vt:lpstr>
      <vt:lpstr>Sheet2</vt:lpstr>
      <vt:lpstr>Sheet3</vt:lpstr>
    </vt:vector>
  </TitlesOfParts>
  <Company>CNRL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Colleen Gibson</dc:creator>
  <cp:lastModifiedBy>Trevan Williams</cp:lastModifiedBy>
  <cp:lastPrinted>2019-11-20T15:22:29Z</cp:lastPrinted>
  <dcterms:created xsi:type="dcterms:W3CDTF">2018-12-11T21:26:52Z</dcterms:created>
  <dcterms:modified xsi:type="dcterms:W3CDTF">2022-06-03T15:03:07Z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